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aela\OneDrive\Documents\Masters Stuff\"/>
    </mc:Choice>
  </mc:AlternateContent>
  <xr:revisionPtr revIDLastSave="0" documentId="13_ncr:1_{29CBDD16-F2AA-4453-B8B0-82C1C1DE2043}" xr6:coauthVersionLast="46" xr6:coauthVersionMax="46" xr10:uidLastSave="{00000000-0000-0000-0000-000000000000}"/>
  <bookViews>
    <workbookView xWindow="-110" yWindow="-110" windowWidth="19420" windowHeight="12420" firstSheet="119" activeTab="120" xr2:uid="{00000000-000D-0000-FFFF-FFFF00000000}"/>
  </bookViews>
  <sheets>
    <sheet name="JER__la.5_1__25june2020_" sheetId="1" r:id="rId1"/>
    <sheet name="JER__da.5_1__25june2020_" sheetId="2" r:id="rId2"/>
    <sheet name="JER__cl.5_1__25june2020_" sheetId="3" r:id="rId3"/>
    <sheet name="JER__pt.5_1__25june2020_" sheetId="4" r:id="rId4"/>
    <sheet name="JER__mo.5_1_25june2020_" sheetId="5" r:id="rId5"/>
    <sheet name="JER_s_la2_1_25june2020_" sheetId="6" r:id="rId6"/>
    <sheet name="JER_b_da2_1_26jun2020_" sheetId="7" r:id="rId7"/>
    <sheet name="JER_b_cl2_1_26jun2020_" sheetId="8" r:id="rId8"/>
    <sheet name="JER_b_pt2_1_26jun2020_" sheetId="9" r:id="rId9"/>
    <sheet name="JER_b_mo2_1_26jun2020_" sheetId="10" r:id="rId10"/>
    <sheet name="JER_b_la6_1_26jun2020_" sheetId="11" r:id="rId11"/>
    <sheet name="JER_b_da6_1_26jun2020_" sheetId="12" r:id="rId12"/>
    <sheet name="JER_h_cl6_1_27jun2020_" sheetId="13" r:id="rId13"/>
    <sheet name="JER_h_pt6_1_27jun2020_" sheetId="14" r:id="rId14"/>
    <sheet name="JER_h_mo6_1_27jun2020_" sheetId="15" r:id="rId15"/>
    <sheet name="JER_h_la12_1_27jun2020_" sheetId="16" r:id="rId16"/>
    <sheet name="JER_b_da12_01_25aug2020_" sheetId="147" r:id="rId17"/>
    <sheet name="JER_b_cl12_01_2aug2020_" sheetId="135" r:id="rId18"/>
    <sheet name="JER_s_pt12_01_3aug2020_" sheetId="143" r:id="rId19"/>
    <sheet name="JER_s_la24_1_29jun2020_" sheetId="21" r:id="rId20"/>
    <sheet name="JER_s_mo12_1_29jun2020_" sheetId="20" r:id="rId21"/>
    <sheet name="JER_s_da24_1_29jun2020_" sheetId="22" r:id="rId22"/>
    <sheet name="JER_s_cl24_1_29jun2020_" sheetId="23" r:id="rId23"/>
    <sheet name="JER_s_pt24_1_29jun2020_" sheetId="24" r:id="rId24"/>
    <sheet name="JER_b_mo24_1_30jun2020_" sheetId="37" r:id="rId25"/>
    <sheet name="JER_b_la.5_2_30jun2020_" sheetId="73" r:id="rId26"/>
    <sheet name="JER_b_da.5_2_30jun2020_" sheetId="43" r:id="rId27"/>
    <sheet name="JER_b_cl.5_02_4aug2020_" sheetId="144" r:id="rId28"/>
    <sheet name="JER_b_pt.5_2_30jun2020_" sheetId="45" r:id="rId29"/>
    <sheet name="JER_b_mo.5_2_30jun2020_" sheetId="46" r:id="rId30"/>
    <sheet name="JER_h_la2_2_1jul2020_" sheetId="31" r:id="rId31"/>
    <sheet name="JER_h_da2_2_1jul2020_" sheetId="32" r:id="rId32"/>
    <sheet name="JER_h_cl2_2_1jul2020_" sheetId="33" r:id="rId33"/>
    <sheet name="JER_h_pt2_2_1jul2020_" sheetId="34" r:id="rId34"/>
    <sheet name="JER_h_mo2_2_1jul2020_" sheetId="35" r:id="rId35"/>
    <sheet name="JER_h_la6_2_1jul2020_" sheetId="36" r:id="rId36"/>
    <sheet name="JER_h_da6_02_2aug2020_" sheetId="136" r:id="rId37"/>
    <sheet name="JER_s_cl6_2_2jul2020_" sheetId="26" r:id="rId38"/>
    <sheet name="JER_s_pt6_2_2jul2020_" sheetId="27" r:id="rId39"/>
    <sheet name="JER_h_mo6_02_2aug2020_" sheetId="137" r:id="rId40"/>
    <sheet name="JER_h_la12_02_4aug2020_" sheetId="145" r:id="rId41"/>
    <sheet name="JER_b_da12_02_25aug2020_" sheetId="148" r:id="rId42"/>
    <sheet name="JER_b_cl12_2_3jul2020_" sheetId="42" r:id="rId43"/>
    <sheet name="JER_b_pt12_2_3jul2020_" sheetId="38" r:id="rId44"/>
    <sheet name="JER_b_mo12_2_3jul2020_" sheetId="39" r:id="rId45"/>
    <sheet name="JER_b_la24_2_3jul2020_" sheetId="40" r:id="rId46"/>
    <sheet name="JER_b_da24_2_31jul2020_" sheetId="133" r:id="rId47"/>
    <sheet name="JER_b_cl24_2_3jul2020_" sheetId="41" r:id="rId48"/>
    <sheet name="JER_h_pt24_2_5jul2020_" sheetId="61" r:id="rId49"/>
    <sheet name="JER_h_mo24_2_5jul2020_" sheetId="62" r:id="rId50"/>
    <sheet name="JER_h_la.5_3_5jul2020_" sheetId="65" r:id="rId51"/>
    <sheet name="JER_h_da.5_3_5jul2020_" sheetId="66" r:id="rId52"/>
    <sheet name="JER_h_cl.5_3_5jul2020_" sheetId="64" r:id="rId53"/>
    <sheet name="JER_h_pt.5_3_5jul2020_" sheetId="63" r:id="rId54"/>
    <sheet name="JER_s_mo.5_3_6jul2020_" sheetId="49" r:id="rId55"/>
    <sheet name="JER_s_la2_3_6jul2020_" sheetId="50" r:id="rId56"/>
    <sheet name="JER_s_da2_3_6jul2020_" sheetId="51" r:id="rId57"/>
    <sheet name="JER_s_cl2_3_6jul2020_" sheetId="52" r:id="rId58"/>
    <sheet name="JER_s_pt2_3_6jul2020_" sheetId="53" r:id="rId59"/>
    <sheet name="JER_s_mo2_3_6jul2020_" sheetId="54" r:id="rId60"/>
    <sheet name="JER_b_la6_3_7jul2020_" sheetId="74" r:id="rId61"/>
    <sheet name="JER_b_da6_3_7jul2020_" sheetId="78" r:id="rId62"/>
    <sheet name="JER_b_cl6_3_7jul2020_" sheetId="77" r:id="rId63"/>
    <sheet name="JER_b_pt6_3_7jul2020_" sheetId="75" r:id="rId64"/>
    <sheet name="JER_b_mo6_3_7jul2020_" sheetId="76" r:id="rId65"/>
    <sheet name="JER_b_la12_3_7jul2020_" sheetId="87" r:id="rId66"/>
    <sheet name="JER_h_da12_3_8jul2020_" sheetId="67" r:id="rId67"/>
    <sheet name="JER_h_cl12_3_8jul2020_" sheetId="68" r:id="rId68"/>
    <sheet name="JER_h_pt12_3_8jul2020_" sheetId="70" r:id="rId69"/>
    <sheet name="JER_h_mo12_3_8jul2020_" sheetId="69" r:id="rId70"/>
    <sheet name="JER_h_la24_3_8jul2020_" sheetId="71" r:id="rId71"/>
    <sheet name="JER_h_da24_3_8jul2020_" sheetId="72" r:id="rId72"/>
    <sheet name="JER_b_cl24_03_3aug2020_" sheetId="141" r:id="rId73"/>
    <sheet name="JER_s_pt24_3_9jul2020_" sheetId="59" r:id="rId74"/>
    <sheet name="JER_s_mo24_3_9jul2020_" sheetId="60" r:id="rId75"/>
    <sheet name="JER_s_la.5_4_9jul2020_" sheetId="150" r:id="rId76"/>
    <sheet name="JER_b_da.5_04_1aug2020_" sheetId="132" r:id="rId77"/>
    <sheet name="JER_s_cl.5_4_9jul2020_" sheetId="57" r:id="rId78"/>
    <sheet name="JER_b_pt.5_4_9jul2020_" sheetId="85" r:id="rId79"/>
    <sheet name="JER_b_mo.5_4_9jul2020_" sheetId="86" r:id="rId80"/>
    <sheet name="JER_s_la2_04_4aug2020_" sheetId="146" r:id="rId81"/>
    <sheet name="JER_b_da2_4_10jul2020_" sheetId="82" r:id="rId82"/>
    <sheet name="JER_b_cl2_4_10jul2020_" sheetId="83" r:id="rId83"/>
    <sheet name="JER_b_pt2_4_10jul2020_" sheetId="84" r:id="rId84"/>
    <sheet name="JER_h_mo2_4_10jul2020_" sheetId="88" r:id="rId85"/>
    <sheet name="JER_b_la6_4_10jul2020_" sheetId="79" r:id="rId86"/>
    <sheet name="JER_s_da6_04_2aug2020_" sheetId="134" r:id="rId87"/>
    <sheet name="JER_h_cl6_4_20jul2020_" sheetId="89" r:id="rId88"/>
    <sheet name="JER_h_pt6_4_20jul2020_" sheetId="90" r:id="rId89"/>
    <sheet name="JER_h_mo6_4_20jul2020_" sheetId="91" r:id="rId90"/>
    <sheet name="JER_h_la12_4_20jul2020_" sheetId="92" r:id="rId91"/>
    <sheet name="JER_h_da12_4_3aug2020_" sheetId="139" r:id="rId92"/>
    <sheet name="JER_h_cl12_4_20jul2020_" sheetId="94" r:id="rId93"/>
    <sheet name="JER_b_pt12_4_3aug2020_" sheetId="138" r:id="rId94"/>
    <sheet name="JER_b_mo12_4_21jul2020_" sheetId="103" r:id="rId95"/>
    <sheet name="JER_b_la24_4_21jul2020_" sheetId="105" r:id="rId96"/>
    <sheet name="JER_b_da24_4_21jul2020_" sheetId="104" r:id="rId97"/>
    <sheet name="JER_b_cl24_4_21jul2020_" sheetId="106" r:id="rId98"/>
    <sheet name="JER_b_pt24_4_21jul2020_" sheetId="107" r:id="rId99"/>
    <sheet name="JER_b_mo24_4_27jul2020_" sheetId="127" r:id="rId100"/>
    <sheet name="JER_b_la.5_5_18jul2020_" sheetId="97" r:id="rId101"/>
    <sheet name="JER_b_da.5_5_18jul2020_" sheetId="98" r:id="rId102"/>
    <sheet name="JER_b_cl.5_5_18jul2020_" sheetId="96" r:id="rId103"/>
    <sheet name="JER_b_pt.5_5_18jul2020_" sheetId="99" r:id="rId104"/>
    <sheet name="JER_b_mo.5_5_18jul2020_" sheetId="100" r:id="rId105"/>
    <sheet name="JER_b_la2_5_18jul2020_" sheetId="101" r:id="rId106"/>
    <sheet name="JER_s_da6_2_2jul2020_" sheetId="151" r:id="rId107"/>
    <sheet name="JER_s_cl2_5_23jul2020_" sheetId="108" r:id="rId108"/>
    <sheet name="JER_s_pt2_5_23jul2020_" sheetId="109" r:id="rId109"/>
    <sheet name="JER_s_mo2_05_23jul2020_" sheetId="111" r:id="rId110"/>
    <sheet name="JER_s_la6_5_23jul2020_" sheetId="113" r:id="rId111"/>
    <sheet name="JER_h_da6_5_29jul2020_" sheetId="128" r:id="rId112"/>
    <sheet name="JER_b_cl6_5_24jul2020_" sheetId="116" r:id="rId113"/>
    <sheet name="JER_b_pt6_5_24jul2020_" sheetId="125" r:id="rId114"/>
    <sheet name="JER_b_mo6_5_24jul2020_" sheetId="114" r:id="rId115"/>
    <sheet name="JER_b_la12_5_24jul2020_" sheetId="112" r:id="rId116"/>
    <sheet name="JER_b_da12_5_24jul2020_" sheetId="115" r:id="rId117"/>
    <sheet name="JER_s_cl12_5_30jul2020_" sheetId="120" r:id="rId118"/>
    <sheet name="JER_s_pt12_05_25aug2020_" sheetId="149" r:id="rId119"/>
    <sheet name="JER_s_mo12_5_30jul2020_" sheetId="121" r:id="rId120"/>
    <sheet name="JER_h_la24_05_3aug2020_" sheetId="140" r:id="rId121"/>
    <sheet name="JER_s_da24_5_30jul2020_" sheetId="123" r:id="rId122"/>
    <sheet name="JER_h_cl24_5_31jul2020_" sheetId="129" r:id="rId123"/>
    <sheet name="JER_b_pt24_5_27jul2020_" sheetId="124" r:id="rId124"/>
    <sheet name="JER_h_mo24_5_31jul2020_" sheetId="130" r:id="rId125"/>
  </sheets>
  <calcPr calcId="181029"/>
</workbook>
</file>

<file path=xl/calcChain.xml><?xml version="1.0" encoding="utf-8"?>
<calcChain xmlns="http://schemas.openxmlformats.org/spreadsheetml/2006/main">
  <c r="L19" i="151" l="1"/>
  <c r="N19" i="151" s="1"/>
  <c r="AK19" i="151"/>
  <c r="E19" i="151" s="1"/>
  <c r="AM19" i="151"/>
  <c r="AN19" i="151"/>
  <c r="AO19" i="151"/>
  <c r="AT19" i="151"/>
  <c r="AU19" i="151" s="1"/>
  <c r="AX19" i="151" s="1"/>
  <c r="AW19" i="151"/>
  <c r="L22" i="151"/>
  <c r="N22" i="151" s="1"/>
  <c r="AK22" i="151"/>
  <c r="E22" i="151" s="1"/>
  <c r="AL22" i="151"/>
  <c r="H22" i="151" s="1"/>
  <c r="AM22" i="151"/>
  <c r="AN22" i="151"/>
  <c r="AO22" i="151"/>
  <c r="AT22" i="151"/>
  <c r="AU22" i="151" s="1"/>
  <c r="AX22" i="151" s="1"/>
  <c r="AW22" i="151"/>
  <c r="L25" i="151"/>
  <c r="N25" i="151"/>
  <c r="AK25" i="151"/>
  <c r="E25" i="151" s="1"/>
  <c r="AL25" i="151"/>
  <c r="H25" i="151" s="1"/>
  <c r="AM25" i="151"/>
  <c r="AN25" i="151"/>
  <c r="AP25" i="151" s="1"/>
  <c r="J25" i="151" s="1"/>
  <c r="AQ25" i="151" s="1"/>
  <c r="AO25" i="151"/>
  <c r="AT25" i="151"/>
  <c r="AU25" i="151" s="1"/>
  <c r="AX25" i="151" s="1"/>
  <c r="AW25" i="151"/>
  <c r="L28" i="151"/>
  <c r="N28" i="151"/>
  <c r="AK28" i="151"/>
  <c r="E28" i="151" s="1"/>
  <c r="AL28" i="151"/>
  <c r="H28" i="151" s="1"/>
  <c r="AM28" i="151"/>
  <c r="AN28" i="151"/>
  <c r="AO28" i="151"/>
  <c r="AT28" i="151"/>
  <c r="AU28" i="151" s="1"/>
  <c r="AX28" i="151" s="1"/>
  <c r="AW28" i="151"/>
  <c r="L31" i="151"/>
  <c r="N31" i="151"/>
  <c r="AK31" i="151"/>
  <c r="E31" i="151" s="1"/>
  <c r="AL31" i="151"/>
  <c r="H31" i="151" s="1"/>
  <c r="AM31" i="151"/>
  <c r="AN31" i="151"/>
  <c r="AP31" i="151" s="1"/>
  <c r="J31" i="151" s="1"/>
  <c r="AQ31" i="151" s="1"/>
  <c r="AO31" i="151"/>
  <c r="AT31" i="151"/>
  <c r="AU31" i="151" s="1"/>
  <c r="AX31" i="151" s="1"/>
  <c r="AW31" i="151"/>
  <c r="L34" i="151"/>
  <c r="N34" i="151"/>
  <c r="AK34" i="151"/>
  <c r="E34" i="151" s="1"/>
  <c r="AL34" i="151"/>
  <c r="H34" i="151" s="1"/>
  <c r="AM34" i="151"/>
  <c r="AN34" i="151"/>
  <c r="AO34" i="151"/>
  <c r="AT34" i="151"/>
  <c r="AU34" i="151" s="1"/>
  <c r="AX34" i="151" s="1"/>
  <c r="AW34" i="151"/>
  <c r="L37" i="151"/>
  <c r="N37" i="151"/>
  <c r="AK37" i="151"/>
  <c r="E37" i="151" s="1"/>
  <c r="AL37" i="151"/>
  <c r="H37" i="151" s="1"/>
  <c r="AM37" i="151"/>
  <c r="AN37" i="151"/>
  <c r="AP37" i="151" s="1"/>
  <c r="J37" i="151" s="1"/>
  <c r="AQ37" i="151" s="1"/>
  <c r="AO37" i="151"/>
  <c r="AT37" i="151"/>
  <c r="AU37" i="151" s="1"/>
  <c r="AX37" i="151" s="1"/>
  <c r="AW37" i="151"/>
  <c r="L40" i="151"/>
  <c r="N40" i="151"/>
  <c r="AK40" i="151"/>
  <c r="E40" i="151" s="1"/>
  <c r="AL40" i="151"/>
  <c r="H40" i="151" s="1"/>
  <c r="AM40" i="151"/>
  <c r="AN40" i="151"/>
  <c r="AO40" i="151"/>
  <c r="AT40" i="151"/>
  <c r="AU40" i="151" s="1"/>
  <c r="AX40" i="151" s="1"/>
  <c r="AW40" i="151"/>
  <c r="L43" i="151"/>
  <c r="N43" i="151"/>
  <c r="AK43" i="151"/>
  <c r="E43" i="151" s="1"/>
  <c r="AL43" i="151"/>
  <c r="H43" i="151" s="1"/>
  <c r="AM43" i="151"/>
  <c r="AN43" i="151"/>
  <c r="AP43" i="151" s="1"/>
  <c r="J43" i="151" s="1"/>
  <c r="AQ43" i="151" s="1"/>
  <c r="AO43" i="151"/>
  <c r="AT43" i="151"/>
  <c r="AU43" i="151" s="1"/>
  <c r="AX43" i="151" s="1"/>
  <c r="AW43" i="151"/>
  <c r="L46" i="151"/>
  <c r="N46" i="151"/>
  <c r="AK46" i="151"/>
  <c r="E46" i="151" s="1"/>
  <c r="AL46" i="151"/>
  <c r="H46" i="151" s="1"/>
  <c r="AM46" i="151"/>
  <c r="AN46" i="151"/>
  <c r="AO46" i="151"/>
  <c r="AT46" i="151"/>
  <c r="AU46" i="151" s="1"/>
  <c r="AX46" i="151" s="1"/>
  <c r="AW46" i="151"/>
  <c r="L49" i="151"/>
  <c r="N49" i="151"/>
  <c r="AK49" i="151"/>
  <c r="E49" i="151" s="1"/>
  <c r="AL49" i="151"/>
  <c r="H49" i="151" s="1"/>
  <c r="AM49" i="151"/>
  <c r="AN49" i="151"/>
  <c r="AP49" i="151" s="1"/>
  <c r="J49" i="151" s="1"/>
  <c r="AQ49" i="151" s="1"/>
  <c r="AO49" i="151"/>
  <c r="AT49" i="151"/>
  <c r="AU49" i="151" s="1"/>
  <c r="AX49" i="151" s="1"/>
  <c r="AW49" i="151"/>
  <c r="L52" i="151"/>
  <c r="N52" i="151"/>
  <c r="AK52" i="151"/>
  <c r="E52" i="151" s="1"/>
  <c r="AL52" i="151"/>
  <c r="H52" i="151" s="1"/>
  <c r="AM52" i="151"/>
  <c r="AN52" i="151"/>
  <c r="AO52" i="151"/>
  <c r="AT52" i="151"/>
  <c r="AU52" i="151" s="1"/>
  <c r="AX52" i="151" s="1"/>
  <c r="AW52" i="151"/>
  <c r="AW52" i="150"/>
  <c r="AT52" i="150"/>
  <c r="AU52" i="150" s="1"/>
  <c r="AX52" i="150" s="1"/>
  <c r="AO52" i="150"/>
  <c r="AN52" i="150"/>
  <c r="AM52" i="150"/>
  <c r="AK52" i="150"/>
  <c r="E52" i="150" s="1"/>
  <c r="L52" i="150"/>
  <c r="N52" i="150" s="1"/>
  <c r="AW49" i="150"/>
  <c r="AU49" i="150"/>
  <c r="AX49" i="150" s="1"/>
  <c r="AT49" i="150"/>
  <c r="AO49" i="150"/>
  <c r="AN49" i="150"/>
  <c r="AM49" i="150"/>
  <c r="AL49" i="150"/>
  <c r="H49" i="150" s="1"/>
  <c r="AK49" i="150"/>
  <c r="L49" i="150"/>
  <c r="N49" i="150" s="1"/>
  <c r="E49" i="150"/>
  <c r="AW46" i="150"/>
  <c r="AU46" i="150"/>
  <c r="AX46" i="150" s="1"/>
  <c r="AT46" i="150"/>
  <c r="AO46" i="150"/>
  <c r="AN46" i="150"/>
  <c r="AM46" i="150"/>
  <c r="AK46" i="150"/>
  <c r="E46" i="150" s="1"/>
  <c r="L46" i="150"/>
  <c r="N46" i="150" s="1"/>
  <c r="AW43" i="150"/>
  <c r="AU43" i="150"/>
  <c r="AX43" i="150" s="1"/>
  <c r="AT43" i="150"/>
  <c r="AO43" i="150"/>
  <c r="AN43" i="150"/>
  <c r="AM43" i="150"/>
  <c r="AL43" i="150"/>
  <c r="H43" i="150" s="1"/>
  <c r="AK43" i="150"/>
  <c r="L43" i="150"/>
  <c r="N43" i="150" s="1"/>
  <c r="E43" i="150"/>
  <c r="AW40" i="150"/>
  <c r="AU40" i="150"/>
  <c r="AX40" i="150" s="1"/>
  <c r="AT40" i="150"/>
  <c r="AO40" i="150"/>
  <c r="AN40" i="150"/>
  <c r="AM40" i="150"/>
  <c r="AK40" i="150"/>
  <c r="E40" i="150" s="1"/>
  <c r="L40" i="150"/>
  <c r="N40" i="150" s="1"/>
  <c r="AW37" i="150"/>
  <c r="AU37" i="150"/>
  <c r="AX37" i="150" s="1"/>
  <c r="AT37" i="150"/>
  <c r="AO37" i="150"/>
  <c r="AN37" i="150"/>
  <c r="AM37" i="150"/>
  <c r="AL37" i="150"/>
  <c r="H37" i="150" s="1"/>
  <c r="AK37" i="150"/>
  <c r="L37" i="150"/>
  <c r="N37" i="150" s="1"/>
  <c r="E37" i="150"/>
  <c r="AW34" i="150"/>
  <c r="AU34" i="150"/>
  <c r="AX34" i="150" s="1"/>
  <c r="AT34" i="150"/>
  <c r="AO34" i="150"/>
  <c r="AN34" i="150"/>
  <c r="AM34" i="150"/>
  <c r="AK34" i="150"/>
  <c r="E34" i="150" s="1"/>
  <c r="L34" i="150"/>
  <c r="N34" i="150" s="1"/>
  <c r="AW31" i="150"/>
  <c r="AU31" i="150"/>
  <c r="AX31" i="150" s="1"/>
  <c r="AT31" i="150"/>
  <c r="AO31" i="150"/>
  <c r="AN31" i="150"/>
  <c r="AM31" i="150"/>
  <c r="AL31" i="150"/>
  <c r="H31" i="150" s="1"/>
  <c r="AK31" i="150"/>
  <c r="L31" i="150"/>
  <c r="N31" i="150" s="1"/>
  <c r="E31" i="150"/>
  <c r="AW28" i="150"/>
  <c r="AU28" i="150"/>
  <c r="AX28" i="150" s="1"/>
  <c r="AT28" i="150"/>
  <c r="AO28" i="150"/>
  <c r="AN28" i="150"/>
  <c r="AM28" i="150"/>
  <c r="AK28" i="150"/>
  <c r="E28" i="150" s="1"/>
  <c r="L28" i="150"/>
  <c r="N28" i="150" s="1"/>
  <c r="AW25" i="150"/>
  <c r="AU25" i="150"/>
  <c r="AX25" i="150" s="1"/>
  <c r="AT25" i="150"/>
  <c r="AO25" i="150"/>
  <c r="AN25" i="150"/>
  <c r="AM25" i="150"/>
  <c r="AL25" i="150"/>
  <c r="H25" i="150" s="1"/>
  <c r="AK25" i="150"/>
  <c r="L25" i="150"/>
  <c r="N25" i="150" s="1"/>
  <c r="E25" i="150"/>
  <c r="AW22" i="150"/>
  <c r="AU22" i="150"/>
  <c r="AX22" i="150" s="1"/>
  <c r="AT22" i="150"/>
  <c r="AO22" i="150"/>
  <c r="AN22" i="150"/>
  <c r="AM22" i="150"/>
  <c r="AK22" i="150"/>
  <c r="E22" i="150" s="1"/>
  <c r="L22" i="150"/>
  <c r="N22" i="150" s="1"/>
  <c r="AW19" i="150"/>
  <c r="AU19" i="150"/>
  <c r="AX19" i="150" s="1"/>
  <c r="AT19" i="150"/>
  <c r="AO19" i="150"/>
  <c r="AN19" i="150"/>
  <c r="AM19" i="150"/>
  <c r="AL19" i="150"/>
  <c r="H19" i="150" s="1"/>
  <c r="AK19" i="150"/>
  <c r="L19" i="150"/>
  <c r="N19" i="150" s="1"/>
  <c r="E19" i="150"/>
  <c r="E27" i="33"/>
  <c r="E39" i="33"/>
  <c r="L18" i="149"/>
  <c r="AP18" i="149"/>
  <c r="J18" i="149"/>
  <c r="N18" i="149"/>
  <c r="AK18" i="149"/>
  <c r="E18" i="149"/>
  <c r="AM18" i="149"/>
  <c r="AN18" i="149"/>
  <c r="AO18" i="149"/>
  <c r="AT18" i="149"/>
  <c r="AU18" i="149"/>
  <c r="AX18" i="149"/>
  <c r="AW18" i="149"/>
  <c r="L21" i="149"/>
  <c r="N21" i="149"/>
  <c r="AK21" i="149"/>
  <c r="E21" i="149"/>
  <c r="BC21" i="149"/>
  <c r="AM21" i="149"/>
  <c r="AN21" i="149"/>
  <c r="AO21" i="149"/>
  <c r="AT21" i="149"/>
  <c r="AU21" i="149"/>
  <c r="AX21" i="149"/>
  <c r="AW21" i="149"/>
  <c r="L24" i="149"/>
  <c r="N24" i="149"/>
  <c r="AK24" i="149"/>
  <c r="E24" i="149"/>
  <c r="AM24" i="149"/>
  <c r="AN24" i="149"/>
  <c r="AO24" i="149"/>
  <c r="AT24" i="149"/>
  <c r="AU24" i="149"/>
  <c r="AX24" i="149"/>
  <c r="AW24" i="149"/>
  <c r="L27" i="149"/>
  <c r="N27" i="149"/>
  <c r="AK27" i="149"/>
  <c r="AL27" i="149"/>
  <c r="E27" i="149"/>
  <c r="AM27" i="149"/>
  <c r="AN27" i="149"/>
  <c r="AO27" i="149"/>
  <c r="AT27" i="149"/>
  <c r="AU27" i="149"/>
  <c r="AX27" i="149"/>
  <c r="AW27" i="149"/>
  <c r="L30" i="149"/>
  <c r="N30" i="149"/>
  <c r="AK30" i="149"/>
  <c r="E30" i="149"/>
  <c r="BC30" i="149"/>
  <c r="AL30" i="149"/>
  <c r="AM30" i="149"/>
  <c r="AN30" i="149"/>
  <c r="AO30" i="149"/>
  <c r="AT30" i="149"/>
  <c r="AU30" i="149"/>
  <c r="AX30" i="149"/>
  <c r="AW30" i="149"/>
  <c r="L33" i="149"/>
  <c r="N33" i="149"/>
  <c r="BC33" i="149"/>
  <c r="AK33" i="149"/>
  <c r="E33" i="149"/>
  <c r="AM33" i="149"/>
  <c r="AN33" i="149"/>
  <c r="AO33" i="149"/>
  <c r="AT33" i="149"/>
  <c r="AU33" i="149"/>
  <c r="AX33" i="149"/>
  <c r="AW33" i="149"/>
  <c r="L36" i="149"/>
  <c r="N36" i="149"/>
  <c r="AK36" i="149"/>
  <c r="E36" i="149"/>
  <c r="AM36" i="149"/>
  <c r="AN36" i="149"/>
  <c r="AO36" i="149"/>
  <c r="AT36" i="149"/>
  <c r="AU36" i="149"/>
  <c r="AX36" i="149"/>
  <c r="AW36" i="149"/>
  <c r="L39" i="149"/>
  <c r="N39" i="149"/>
  <c r="AK39" i="149"/>
  <c r="E39" i="149"/>
  <c r="BC39" i="149"/>
  <c r="AM39" i="149"/>
  <c r="AN39" i="149"/>
  <c r="AO39" i="149"/>
  <c r="AT39" i="149"/>
  <c r="AU39" i="149"/>
  <c r="AX39" i="149"/>
  <c r="AW39" i="149"/>
  <c r="L42" i="149"/>
  <c r="N42" i="149"/>
  <c r="AK42" i="149"/>
  <c r="AL42" i="149"/>
  <c r="AM42" i="149"/>
  <c r="AN42" i="149"/>
  <c r="AO42" i="149"/>
  <c r="AT42" i="149"/>
  <c r="AU42" i="149"/>
  <c r="AX42" i="149"/>
  <c r="AW42" i="149"/>
  <c r="L45" i="149"/>
  <c r="N45" i="149"/>
  <c r="AK45" i="149"/>
  <c r="E45" i="149"/>
  <c r="AL45" i="149"/>
  <c r="AM45" i="149"/>
  <c r="AN45" i="149"/>
  <c r="AO45" i="149"/>
  <c r="AT45" i="149"/>
  <c r="AU45" i="149"/>
  <c r="AX45" i="149"/>
  <c r="AW45" i="149"/>
  <c r="L48" i="149"/>
  <c r="N48" i="149"/>
  <c r="AK48" i="149"/>
  <c r="AL48" i="149"/>
  <c r="AM48" i="149"/>
  <c r="AN48" i="149"/>
  <c r="AO48" i="149"/>
  <c r="AT48" i="149"/>
  <c r="AU48" i="149"/>
  <c r="AX48" i="149"/>
  <c r="AW48" i="149"/>
  <c r="L51" i="149"/>
  <c r="N51" i="149"/>
  <c r="AK51" i="149"/>
  <c r="AL51" i="149"/>
  <c r="H51" i="149"/>
  <c r="E51" i="149"/>
  <c r="BC51" i="149"/>
  <c r="AM51" i="149"/>
  <c r="AN51" i="149"/>
  <c r="AO51" i="149"/>
  <c r="AT51" i="149"/>
  <c r="AU51" i="149"/>
  <c r="AX51" i="149"/>
  <c r="AW51" i="149"/>
  <c r="L18" i="148"/>
  <c r="N18" i="148"/>
  <c r="AO18" i="148"/>
  <c r="AP18" i="148"/>
  <c r="E18" i="148"/>
  <c r="AQ18" i="148"/>
  <c r="AR18" i="148"/>
  <c r="AS18" i="148"/>
  <c r="AX18" i="148"/>
  <c r="AY18" i="148"/>
  <c r="BB18" i="148"/>
  <c r="BA18" i="148"/>
  <c r="L21" i="148"/>
  <c r="N21" i="148"/>
  <c r="AO21" i="148"/>
  <c r="E21" i="148"/>
  <c r="AP21" i="148"/>
  <c r="AT21" i="148"/>
  <c r="J21" i="148"/>
  <c r="AU21" i="148"/>
  <c r="AQ21" i="148"/>
  <c r="AR21" i="148"/>
  <c r="AS21" i="148"/>
  <c r="AX21" i="148"/>
  <c r="AY21" i="148"/>
  <c r="BB21" i="148"/>
  <c r="BA21" i="148"/>
  <c r="L24" i="148"/>
  <c r="N24" i="148"/>
  <c r="AO24" i="148"/>
  <c r="E24" i="148"/>
  <c r="AP24" i="148"/>
  <c r="H24" i="148"/>
  <c r="AQ24" i="148"/>
  <c r="AR24" i="148"/>
  <c r="AS24" i="148"/>
  <c r="AX24" i="148"/>
  <c r="AY24" i="148"/>
  <c r="BB24" i="148"/>
  <c r="BA24" i="148"/>
  <c r="L27" i="148"/>
  <c r="N27" i="148"/>
  <c r="AO27" i="148"/>
  <c r="E27" i="148"/>
  <c r="AQ27" i="148"/>
  <c r="AR27" i="148"/>
  <c r="AS27" i="148"/>
  <c r="AX27" i="148"/>
  <c r="AY27" i="148"/>
  <c r="BB27" i="148"/>
  <c r="BA27" i="148"/>
  <c r="L30" i="148"/>
  <c r="N30" i="148"/>
  <c r="AO30" i="148"/>
  <c r="E30" i="148"/>
  <c r="BG30" i="148"/>
  <c r="AQ30" i="148"/>
  <c r="AR30" i="148"/>
  <c r="AS30" i="148"/>
  <c r="AX30" i="148"/>
  <c r="AY30" i="148"/>
  <c r="BB30" i="148"/>
  <c r="BA30" i="148"/>
  <c r="L33" i="148"/>
  <c r="N33" i="148"/>
  <c r="AO33" i="148"/>
  <c r="E33" i="148"/>
  <c r="BG33" i="148"/>
  <c r="AP33" i="148"/>
  <c r="H33" i="148"/>
  <c r="AQ33" i="148"/>
  <c r="AR33" i="148"/>
  <c r="AS33" i="148"/>
  <c r="AX33" i="148"/>
  <c r="AY33" i="148"/>
  <c r="BB33" i="148"/>
  <c r="BA33" i="148"/>
  <c r="L36" i="148"/>
  <c r="N36" i="148"/>
  <c r="AO36" i="148"/>
  <c r="E36" i="148"/>
  <c r="BG36" i="148"/>
  <c r="AP36" i="148"/>
  <c r="AT36" i="148"/>
  <c r="J36" i="148"/>
  <c r="AU36" i="148"/>
  <c r="AQ36" i="148"/>
  <c r="AR36" i="148"/>
  <c r="AS36" i="148"/>
  <c r="AX36" i="148"/>
  <c r="AY36" i="148"/>
  <c r="BB36" i="148"/>
  <c r="BA36" i="148"/>
  <c r="L39" i="148"/>
  <c r="N39" i="148"/>
  <c r="AO39" i="148"/>
  <c r="E39" i="148"/>
  <c r="AQ39" i="148"/>
  <c r="AR39" i="148"/>
  <c r="AS39" i="148"/>
  <c r="AX39" i="148"/>
  <c r="AY39" i="148"/>
  <c r="BB39" i="148"/>
  <c r="BA39" i="148"/>
  <c r="L42" i="148"/>
  <c r="N42" i="148"/>
  <c r="AO42" i="148"/>
  <c r="E42" i="148"/>
  <c r="AQ42" i="148"/>
  <c r="AR42" i="148"/>
  <c r="AS42" i="148"/>
  <c r="AX42" i="148"/>
  <c r="AY42" i="148"/>
  <c r="BB42" i="148"/>
  <c r="BA42" i="148"/>
  <c r="L45" i="148"/>
  <c r="N45" i="148"/>
  <c r="AO45" i="148"/>
  <c r="E45" i="148"/>
  <c r="BG45" i="148"/>
  <c r="AQ45" i="148"/>
  <c r="AR45" i="148"/>
  <c r="AS45" i="148"/>
  <c r="AX45" i="148"/>
  <c r="AY45" i="148"/>
  <c r="BB45" i="148"/>
  <c r="BA45" i="148"/>
  <c r="L48" i="148"/>
  <c r="N48" i="148"/>
  <c r="BG48" i="148"/>
  <c r="AO48" i="148"/>
  <c r="AP48" i="148"/>
  <c r="H48" i="148"/>
  <c r="E48" i="148"/>
  <c r="AQ48" i="148"/>
  <c r="AR48" i="148"/>
  <c r="AS48" i="148"/>
  <c r="AX48" i="148"/>
  <c r="AY48" i="148"/>
  <c r="BB48" i="148"/>
  <c r="BA48" i="148"/>
  <c r="L51" i="148"/>
  <c r="N51" i="148"/>
  <c r="AO51" i="148"/>
  <c r="AP51" i="148"/>
  <c r="E51" i="148"/>
  <c r="AQ51" i="148"/>
  <c r="AR51" i="148"/>
  <c r="AS51" i="148"/>
  <c r="AX51" i="148"/>
  <c r="AY51" i="148"/>
  <c r="BB51" i="148"/>
  <c r="BA51" i="148"/>
  <c r="L18" i="147"/>
  <c r="N18" i="147"/>
  <c r="AO18" i="147"/>
  <c r="AP18" i="147"/>
  <c r="E18" i="147"/>
  <c r="AQ18" i="147"/>
  <c r="AR18" i="147"/>
  <c r="AS18" i="147"/>
  <c r="AX18" i="147"/>
  <c r="AY18" i="147"/>
  <c r="BB18" i="147"/>
  <c r="BA18" i="147"/>
  <c r="L21" i="147"/>
  <c r="N21" i="147"/>
  <c r="AO21" i="147"/>
  <c r="E21" i="147"/>
  <c r="AQ21" i="147"/>
  <c r="AR21" i="147"/>
  <c r="AS21" i="147"/>
  <c r="AX21" i="147"/>
  <c r="AY21" i="147"/>
  <c r="BB21" i="147"/>
  <c r="BA21" i="147"/>
  <c r="L24" i="147"/>
  <c r="N24" i="147"/>
  <c r="AO24" i="147"/>
  <c r="AQ24" i="147"/>
  <c r="AR24" i="147"/>
  <c r="AS24" i="147"/>
  <c r="AX24" i="147"/>
  <c r="AY24" i="147"/>
  <c r="BB24" i="147"/>
  <c r="BA24" i="147"/>
  <c r="L27" i="147"/>
  <c r="N27" i="147"/>
  <c r="AO27" i="147"/>
  <c r="AP27" i="147"/>
  <c r="AQ27" i="147"/>
  <c r="AR27" i="147"/>
  <c r="AS27" i="147"/>
  <c r="AX27" i="147"/>
  <c r="AY27" i="147"/>
  <c r="BB27" i="147"/>
  <c r="BA27" i="147"/>
  <c r="L30" i="147"/>
  <c r="N30" i="147"/>
  <c r="AO30" i="147"/>
  <c r="AQ30" i="147"/>
  <c r="AR30" i="147"/>
  <c r="AS30" i="147"/>
  <c r="AX30" i="147"/>
  <c r="AY30" i="147"/>
  <c r="BB30" i="147"/>
  <c r="BA30" i="147"/>
  <c r="L33" i="147"/>
  <c r="N33" i="147"/>
  <c r="AO33" i="147"/>
  <c r="AQ33" i="147"/>
  <c r="AR33" i="147"/>
  <c r="AS33" i="147"/>
  <c r="AX33" i="147"/>
  <c r="AY33" i="147"/>
  <c r="BB33" i="147"/>
  <c r="BA33" i="147"/>
  <c r="L36" i="147"/>
  <c r="N36" i="147"/>
  <c r="AO36" i="147"/>
  <c r="AQ36" i="147"/>
  <c r="AR36" i="147"/>
  <c r="AS36" i="147"/>
  <c r="AX36" i="147"/>
  <c r="AY36" i="147"/>
  <c r="BB36" i="147"/>
  <c r="BA36" i="147"/>
  <c r="L39" i="147"/>
  <c r="N39" i="147"/>
  <c r="AO39" i="147"/>
  <c r="E39" i="147"/>
  <c r="AQ39" i="147"/>
  <c r="AR39" i="147"/>
  <c r="AS39" i="147"/>
  <c r="AX39" i="147"/>
  <c r="AY39" i="147"/>
  <c r="BB39" i="147"/>
  <c r="BA39" i="147"/>
  <c r="L42" i="147"/>
  <c r="N42" i="147"/>
  <c r="BG42" i="147"/>
  <c r="AO42" i="147"/>
  <c r="AQ42" i="147"/>
  <c r="AR42" i="147"/>
  <c r="AS42" i="147"/>
  <c r="AX42" i="147"/>
  <c r="AY42" i="147"/>
  <c r="BB42" i="147"/>
  <c r="BA42" i="147"/>
  <c r="L45" i="147"/>
  <c r="N45" i="147"/>
  <c r="AO45" i="147"/>
  <c r="E45" i="147"/>
  <c r="AQ45" i="147"/>
  <c r="AR45" i="147"/>
  <c r="AS45" i="147"/>
  <c r="AX45" i="147"/>
  <c r="AY45" i="147"/>
  <c r="BB45" i="147"/>
  <c r="BA45" i="147"/>
  <c r="L48" i="147"/>
  <c r="N48" i="147"/>
  <c r="BG48" i="147"/>
  <c r="AO48" i="147"/>
  <c r="AQ48" i="147"/>
  <c r="AR48" i="147"/>
  <c r="AS48" i="147"/>
  <c r="AX48" i="147"/>
  <c r="AY48" i="147"/>
  <c r="BB48" i="147"/>
  <c r="BA48" i="147"/>
  <c r="L51" i="147"/>
  <c r="N51" i="147"/>
  <c r="AO51" i="147"/>
  <c r="AP51" i="147"/>
  <c r="H51" i="147"/>
  <c r="E51" i="147"/>
  <c r="AQ51" i="147"/>
  <c r="AR51" i="147"/>
  <c r="AS51" i="147"/>
  <c r="AX51" i="147"/>
  <c r="AY51" i="147"/>
  <c r="BB51" i="147"/>
  <c r="BA51" i="147"/>
  <c r="L18" i="146"/>
  <c r="AK18" i="146"/>
  <c r="E18" i="146"/>
  <c r="AM18" i="146"/>
  <c r="AN18" i="146"/>
  <c r="AO18" i="146"/>
  <c r="AT18" i="146"/>
  <c r="AU18" i="146"/>
  <c r="AX18" i="146"/>
  <c r="AW18" i="146"/>
  <c r="L21" i="146"/>
  <c r="N21" i="146"/>
  <c r="AK21" i="146"/>
  <c r="E21" i="146"/>
  <c r="AM21" i="146"/>
  <c r="AN21" i="146"/>
  <c r="AO21" i="146"/>
  <c r="AT21" i="146"/>
  <c r="AU21" i="146"/>
  <c r="AX21" i="146"/>
  <c r="AW21" i="146"/>
  <c r="L24" i="146"/>
  <c r="N24" i="146"/>
  <c r="AK24" i="146"/>
  <c r="AM24" i="146"/>
  <c r="AN24" i="146"/>
  <c r="AO24" i="146"/>
  <c r="AT24" i="146"/>
  <c r="AU24" i="146"/>
  <c r="AX24" i="146"/>
  <c r="AW24" i="146"/>
  <c r="L27" i="146"/>
  <c r="N27" i="146"/>
  <c r="AK27" i="146"/>
  <c r="E27" i="146"/>
  <c r="AM27" i="146"/>
  <c r="AN27" i="146"/>
  <c r="AO27" i="146"/>
  <c r="AT27" i="146"/>
  <c r="AU27" i="146"/>
  <c r="AX27" i="146"/>
  <c r="AW27" i="146"/>
  <c r="L30" i="146"/>
  <c r="N30" i="146"/>
  <c r="BC30" i="146"/>
  <c r="AK30" i="146"/>
  <c r="E30" i="146"/>
  <c r="AM30" i="146"/>
  <c r="AN30" i="146"/>
  <c r="AO30" i="146"/>
  <c r="AT30" i="146"/>
  <c r="AU30" i="146"/>
  <c r="AX30" i="146"/>
  <c r="AW30" i="146"/>
  <c r="L33" i="146"/>
  <c r="N33" i="146"/>
  <c r="AK33" i="146"/>
  <c r="E33" i="146"/>
  <c r="AM33" i="146"/>
  <c r="AN33" i="146"/>
  <c r="AO33" i="146"/>
  <c r="AT33" i="146"/>
  <c r="AU33" i="146"/>
  <c r="AX33" i="146"/>
  <c r="AW33" i="146"/>
  <c r="L36" i="146"/>
  <c r="N36" i="146"/>
  <c r="AK36" i="146"/>
  <c r="AM36" i="146"/>
  <c r="AN36" i="146"/>
  <c r="AO36" i="146"/>
  <c r="AT36" i="146"/>
  <c r="AU36" i="146"/>
  <c r="AX36" i="146"/>
  <c r="AW36" i="146"/>
  <c r="L39" i="146"/>
  <c r="N39" i="146"/>
  <c r="AK39" i="146"/>
  <c r="E39" i="146"/>
  <c r="AM39" i="146"/>
  <c r="AN39" i="146"/>
  <c r="AO39" i="146"/>
  <c r="AT39" i="146"/>
  <c r="AU39" i="146"/>
  <c r="AX39" i="146"/>
  <c r="AW39" i="146"/>
  <c r="L42" i="146"/>
  <c r="AK42" i="146"/>
  <c r="E42" i="146"/>
  <c r="AM42" i="146"/>
  <c r="AN42" i="146"/>
  <c r="AO42" i="146"/>
  <c r="AT42" i="146"/>
  <c r="AU42" i="146"/>
  <c r="AX42" i="146"/>
  <c r="AW42" i="146"/>
  <c r="L45" i="146"/>
  <c r="N45" i="146"/>
  <c r="AK45" i="146"/>
  <c r="E45" i="146"/>
  <c r="AM45" i="146"/>
  <c r="AN45" i="146"/>
  <c r="AO45" i="146"/>
  <c r="AT45" i="146"/>
  <c r="AU45" i="146"/>
  <c r="AX45" i="146"/>
  <c r="AW45" i="146"/>
  <c r="L48" i="146"/>
  <c r="N48" i="146"/>
  <c r="AK48" i="146"/>
  <c r="E48" i="146"/>
  <c r="AM48" i="146"/>
  <c r="AN48" i="146"/>
  <c r="AO48" i="146"/>
  <c r="AT48" i="146"/>
  <c r="AU48" i="146"/>
  <c r="AX48" i="146"/>
  <c r="AW48" i="146"/>
  <c r="L51" i="146"/>
  <c r="N51" i="146"/>
  <c r="AK51" i="146"/>
  <c r="E51" i="146"/>
  <c r="BC51" i="146"/>
  <c r="AM51" i="146"/>
  <c r="AN51" i="146"/>
  <c r="AO51" i="146"/>
  <c r="AT51" i="146"/>
  <c r="AU51" i="146"/>
  <c r="AX51" i="146"/>
  <c r="AW51" i="146"/>
  <c r="L18" i="145"/>
  <c r="N18" i="145"/>
  <c r="AK18" i="145"/>
  <c r="AM18" i="145"/>
  <c r="AN18" i="145"/>
  <c r="AO18" i="145"/>
  <c r="AT18" i="145"/>
  <c r="AU18" i="145"/>
  <c r="AX18" i="145"/>
  <c r="AW18" i="145"/>
  <c r="L21" i="145"/>
  <c r="N21" i="145"/>
  <c r="AK21" i="145"/>
  <c r="AM21" i="145"/>
  <c r="AN21" i="145"/>
  <c r="AO21" i="145"/>
  <c r="AT21" i="145"/>
  <c r="AU21" i="145"/>
  <c r="AX21" i="145"/>
  <c r="AW21" i="145"/>
  <c r="L24" i="145"/>
  <c r="N24" i="145"/>
  <c r="AK24" i="145"/>
  <c r="AM24" i="145"/>
  <c r="AN24" i="145"/>
  <c r="AO24" i="145"/>
  <c r="AT24" i="145"/>
  <c r="AU24" i="145"/>
  <c r="AX24" i="145"/>
  <c r="AW24" i="145"/>
  <c r="L27" i="145"/>
  <c r="N27" i="145"/>
  <c r="AK27" i="145"/>
  <c r="AM27" i="145"/>
  <c r="AN27" i="145"/>
  <c r="AO27" i="145"/>
  <c r="AT27" i="145"/>
  <c r="AU27" i="145"/>
  <c r="AX27" i="145"/>
  <c r="AW27" i="145"/>
  <c r="L30" i="145"/>
  <c r="N30" i="145"/>
  <c r="AK30" i="145"/>
  <c r="AM30" i="145"/>
  <c r="AN30" i="145"/>
  <c r="AO30" i="145"/>
  <c r="AT30" i="145"/>
  <c r="AU30" i="145"/>
  <c r="AX30" i="145"/>
  <c r="AW30" i="145"/>
  <c r="L33" i="145"/>
  <c r="N33" i="145"/>
  <c r="AK33" i="145"/>
  <c r="AM33" i="145"/>
  <c r="AN33" i="145"/>
  <c r="AO33" i="145"/>
  <c r="AT33" i="145"/>
  <c r="AU33" i="145"/>
  <c r="AX33" i="145"/>
  <c r="AW33" i="145"/>
  <c r="L36" i="145"/>
  <c r="N36" i="145"/>
  <c r="AK36" i="145"/>
  <c r="AM36" i="145"/>
  <c r="AN36" i="145"/>
  <c r="AO36" i="145"/>
  <c r="AT36" i="145"/>
  <c r="AU36" i="145"/>
  <c r="AX36" i="145"/>
  <c r="AW36" i="145"/>
  <c r="L39" i="145"/>
  <c r="N39" i="145"/>
  <c r="AK39" i="145"/>
  <c r="AL39" i="145"/>
  <c r="H39" i="145"/>
  <c r="E39" i="145"/>
  <c r="AM39" i="145"/>
  <c r="AN39" i="145"/>
  <c r="AP39" i="145"/>
  <c r="J39" i="145"/>
  <c r="AQ39" i="145"/>
  <c r="AR39" i="145"/>
  <c r="AO39" i="145"/>
  <c r="AT39" i="145"/>
  <c r="AU39" i="145"/>
  <c r="AX39" i="145"/>
  <c r="AW39" i="145"/>
  <c r="H42" i="145"/>
  <c r="L42" i="145"/>
  <c r="N42" i="145"/>
  <c r="AK42" i="145"/>
  <c r="AL42" i="145"/>
  <c r="AP42" i="145"/>
  <c r="J42" i="145"/>
  <c r="AQ42" i="145"/>
  <c r="I42" i="145"/>
  <c r="E42" i="145"/>
  <c r="AM42" i="145"/>
  <c r="AN42" i="145"/>
  <c r="AO42" i="145"/>
  <c r="AT42" i="145"/>
  <c r="AU42" i="145"/>
  <c r="AX42" i="145"/>
  <c r="AW42" i="145"/>
  <c r="L45" i="145"/>
  <c r="N45" i="145"/>
  <c r="AK45" i="145"/>
  <c r="AM45" i="145"/>
  <c r="AN45" i="145"/>
  <c r="AO45" i="145"/>
  <c r="AT45" i="145"/>
  <c r="AU45" i="145"/>
  <c r="AX45" i="145"/>
  <c r="AW45" i="145"/>
  <c r="H48" i="145"/>
  <c r="L48" i="145"/>
  <c r="N48" i="145"/>
  <c r="AK48" i="145"/>
  <c r="AL48" i="145"/>
  <c r="E48" i="145"/>
  <c r="AM48" i="145"/>
  <c r="AN48" i="145"/>
  <c r="AO48" i="145"/>
  <c r="AT48" i="145"/>
  <c r="AU48" i="145"/>
  <c r="AX48" i="145"/>
  <c r="AW48" i="145"/>
  <c r="L51" i="145"/>
  <c r="N51" i="145"/>
  <c r="BC51" i="145"/>
  <c r="AK51" i="145"/>
  <c r="E51" i="145"/>
  <c r="AL51" i="145"/>
  <c r="AM51" i="145"/>
  <c r="AN51" i="145"/>
  <c r="AO51" i="145"/>
  <c r="AT51" i="145"/>
  <c r="AU51" i="145"/>
  <c r="AX51" i="145"/>
  <c r="AW51" i="145"/>
  <c r="L18" i="144"/>
  <c r="N18" i="144"/>
  <c r="AO18" i="144"/>
  <c r="E18" i="144"/>
  <c r="BG18" i="144"/>
  <c r="AP18" i="144"/>
  <c r="H18" i="144"/>
  <c r="AQ18" i="144"/>
  <c r="AR18" i="144"/>
  <c r="AS18" i="144"/>
  <c r="AT18" i="144"/>
  <c r="J18" i="144"/>
  <c r="AU18" i="144"/>
  <c r="AX18" i="144"/>
  <c r="AY18" i="144"/>
  <c r="BA18" i="144"/>
  <c r="BB18" i="144"/>
  <c r="L21" i="144"/>
  <c r="N21" i="144"/>
  <c r="AO21" i="144"/>
  <c r="E21" i="144"/>
  <c r="BG21" i="144"/>
  <c r="AQ21" i="144"/>
  <c r="AR21" i="144"/>
  <c r="AS21" i="144"/>
  <c r="AX21" i="144"/>
  <c r="AY21" i="144"/>
  <c r="BA21" i="144"/>
  <c r="BB21" i="144"/>
  <c r="L24" i="144"/>
  <c r="N24" i="144"/>
  <c r="AO24" i="144"/>
  <c r="E24" i="144"/>
  <c r="AP24" i="144"/>
  <c r="AQ24" i="144"/>
  <c r="AR24" i="144"/>
  <c r="AS24" i="144"/>
  <c r="AT24" i="144"/>
  <c r="J24" i="144"/>
  <c r="AU24" i="144"/>
  <c r="AX24" i="144"/>
  <c r="AY24" i="144"/>
  <c r="BA24" i="144"/>
  <c r="BB24" i="144"/>
  <c r="L27" i="144"/>
  <c r="N27" i="144"/>
  <c r="AO27" i="144"/>
  <c r="AP27" i="144"/>
  <c r="AQ27" i="144"/>
  <c r="AR27" i="144"/>
  <c r="AS27" i="144"/>
  <c r="AX27" i="144"/>
  <c r="AY27" i="144"/>
  <c r="BA27" i="144"/>
  <c r="BB27" i="144"/>
  <c r="L30" i="144"/>
  <c r="N30" i="144"/>
  <c r="AO30" i="144"/>
  <c r="E30" i="144"/>
  <c r="AP30" i="144"/>
  <c r="H30" i="144"/>
  <c r="AQ30" i="144"/>
  <c r="AR30" i="144"/>
  <c r="AS30" i="144"/>
  <c r="AT30" i="144"/>
  <c r="J30" i="144"/>
  <c r="AU30" i="144"/>
  <c r="AX30" i="144"/>
  <c r="AY30" i="144"/>
  <c r="BA30" i="144"/>
  <c r="BB30" i="144"/>
  <c r="L33" i="144"/>
  <c r="N33" i="144"/>
  <c r="AO33" i="144"/>
  <c r="AP33" i="144"/>
  <c r="AQ33" i="144"/>
  <c r="AR33" i="144"/>
  <c r="AS33" i="144"/>
  <c r="AX33" i="144"/>
  <c r="AY33" i="144"/>
  <c r="BA33" i="144"/>
  <c r="BB33" i="144"/>
  <c r="L36" i="144"/>
  <c r="N36" i="144"/>
  <c r="AO36" i="144"/>
  <c r="E36" i="144"/>
  <c r="AP36" i="144"/>
  <c r="H36" i="144"/>
  <c r="AQ36" i="144"/>
  <c r="AR36" i="144"/>
  <c r="AS36" i="144"/>
  <c r="AT36" i="144"/>
  <c r="J36" i="144"/>
  <c r="AU36" i="144"/>
  <c r="AX36" i="144"/>
  <c r="AY36" i="144"/>
  <c r="BA36" i="144"/>
  <c r="BB36" i="144"/>
  <c r="L39" i="144"/>
  <c r="N39" i="144"/>
  <c r="AO39" i="144"/>
  <c r="AP39" i="144"/>
  <c r="AQ39" i="144"/>
  <c r="AR39" i="144"/>
  <c r="AS39" i="144"/>
  <c r="AX39" i="144"/>
  <c r="AY39" i="144"/>
  <c r="BA39" i="144"/>
  <c r="BB39" i="144"/>
  <c r="L42" i="144"/>
  <c r="N42" i="144"/>
  <c r="AO42" i="144"/>
  <c r="E42" i="144"/>
  <c r="AP42" i="144"/>
  <c r="AQ42" i="144"/>
  <c r="AR42" i="144"/>
  <c r="AS42" i="144"/>
  <c r="AT42" i="144"/>
  <c r="J42" i="144"/>
  <c r="AU42" i="144"/>
  <c r="AV42" i="144"/>
  <c r="AW42" i="144"/>
  <c r="AZ42" i="144"/>
  <c r="F42" i="144"/>
  <c r="BC42" i="144"/>
  <c r="G42" i="144"/>
  <c r="AX42" i="144"/>
  <c r="AY42" i="144"/>
  <c r="BA42" i="144"/>
  <c r="BB42" i="144"/>
  <c r="L45" i="144"/>
  <c r="N45" i="144"/>
  <c r="AO45" i="144"/>
  <c r="E45" i="144"/>
  <c r="BG45" i="144"/>
  <c r="AQ45" i="144"/>
  <c r="AR45" i="144"/>
  <c r="AS45" i="144"/>
  <c r="AX45" i="144"/>
  <c r="AY45" i="144"/>
  <c r="BA45" i="144"/>
  <c r="BB45" i="144"/>
  <c r="L48" i="144"/>
  <c r="N48" i="144"/>
  <c r="AO48" i="144"/>
  <c r="E48" i="144"/>
  <c r="AP48" i="144"/>
  <c r="AQ48" i="144"/>
  <c r="AR48" i="144"/>
  <c r="AS48" i="144"/>
  <c r="AT48" i="144"/>
  <c r="J48" i="144"/>
  <c r="AU48" i="144"/>
  <c r="AX48" i="144"/>
  <c r="AY48" i="144"/>
  <c r="BA48" i="144"/>
  <c r="BB48" i="144"/>
  <c r="L51" i="144"/>
  <c r="N51" i="144"/>
  <c r="AO51" i="144"/>
  <c r="E51" i="144"/>
  <c r="AQ51" i="144"/>
  <c r="AR51" i="144"/>
  <c r="AS51" i="144"/>
  <c r="AX51" i="144"/>
  <c r="AY51" i="144"/>
  <c r="BA51" i="144"/>
  <c r="BB51" i="144"/>
  <c r="L18" i="143"/>
  <c r="N18" i="143"/>
  <c r="AK18" i="143"/>
  <c r="E18" i="143"/>
  <c r="AM18" i="143"/>
  <c r="AN18" i="143"/>
  <c r="AO18" i="143"/>
  <c r="AT18" i="143"/>
  <c r="AU18" i="143"/>
  <c r="AX18" i="143"/>
  <c r="AW18" i="143"/>
  <c r="L21" i="143"/>
  <c r="N21" i="143"/>
  <c r="BC21" i="143"/>
  <c r="AK21" i="143"/>
  <c r="E21" i="143"/>
  <c r="AM21" i="143"/>
  <c r="AN21" i="143"/>
  <c r="AO21" i="143"/>
  <c r="AT21" i="143"/>
  <c r="AU21" i="143"/>
  <c r="AX21" i="143"/>
  <c r="AW21" i="143"/>
  <c r="L24" i="143"/>
  <c r="N24" i="143"/>
  <c r="AK24" i="143"/>
  <c r="E24" i="143"/>
  <c r="AM24" i="143"/>
  <c r="AN24" i="143"/>
  <c r="AO24" i="143"/>
  <c r="AT24" i="143"/>
  <c r="AU24" i="143"/>
  <c r="AX24" i="143"/>
  <c r="AW24" i="143"/>
  <c r="L27" i="143"/>
  <c r="N27" i="143"/>
  <c r="AK27" i="143"/>
  <c r="E27" i="143"/>
  <c r="AM27" i="143"/>
  <c r="AN27" i="143"/>
  <c r="AO27" i="143"/>
  <c r="AT27" i="143"/>
  <c r="AU27" i="143"/>
  <c r="AX27" i="143"/>
  <c r="AW27" i="143"/>
  <c r="L30" i="143"/>
  <c r="N30" i="143"/>
  <c r="AK30" i="143"/>
  <c r="E30" i="143"/>
  <c r="AM30" i="143"/>
  <c r="AN30" i="143"/>
  <c r="AO30" i="143"/>
  <c r="AT30" i="143"/>
  <c r="AU30" i="143"/>
  <c r="AX30" i="143"/>
  <c r="AW30" i="143"/>
  <c r="L33" i="143"/>
  <c r="N33" i="143"/>
  <c r="AK33" i="143"/>
  <c r="E33" i="143"/>
  <c r="AM33" i="143"/>
  <c r="AN33" i="143"/>
  <c r="AO33" i="143"/>
  <c r="AT33" i="143"/>
  <c r="AU33" i="143"/>
  <c r="AX33" i="143"/>
  <c r="AW33" i="143"/>
  <c r="L36" i="143"/>
  <c r="N36" i="143"/>
  <c r="AK36" i="143"/>
  <c r="E36" i="143"/>
  <c r="AM36" i="143"/>
  <c r="AN36" i="143"/>
  <c r="AO36" i="143"/>
  <c r="AT36" i="143"/>
  <c r="AU36" i="143"/>
  <c r="AX36" i="143"/>
  <c r="AW36" i="143"/>
  <c r="L39" i="143"/>
  <c r="N39" i="143"/>
  <c r="AK39" i="143"/>
  <c r="E39" i="143"/>
  <c r="AM39" i="143"/>
  <c r="AN39" i="143"/>
  <c r="AO39" i="143"/>
  <c r="AT39" i="143"/>
  <c r="AU39" i="143"/>
  <c r="AX39" i="143"/>
  <c r="AW39" i="143"/>
  <c r="L42" i="143"/>
  <c r="N42" i="143"/>
  <c r="AK42" i="143"/>
  <c r="E42" i="143"/>
  <c r="AM42" i="143"/>
  <c r="AN42" i="143"/>
  <c r="AO42" i="143"/>
  <c r="AT42" i="143"/>
  <c r="AU42" i="143"/>
  <c r="AX42" i="143"/>
  <c r="AW42" i="143"/>
  <c r="L45" i="143"/>
  <c r="N45" i="143"/>
  <c r="AK45" i="143"/>
  <c r="E45" i="143"/>
  <c r="BC45" i="143"/>
  <c r="AM45" i="143"/>
  <c r="AN45" i="143"/>
  <c r="AO45" i="143"/>
  <c r="AT45" i="143"/>
  <c r="AU45" i="143"/>
  <c r="AX45" i="143"/>
  <c r="AW45" i="143"/>
  <c r="L48" i="143"/>
  <c r="N48" i="143"/>
  <c r="AK48" i="143"/>
  <c r="E48" i="143"/>
  <c r="AM48" i="143"/>
  <c r="AN48" i="143"/>
  <c r="AO48" i="143"/>
  <c r="AT48" i="143"/>
  <c r="AU48" i="143"/>
  <c r="AX48" i="143"/>
  <c r="AW48" i="143"/>
  <c r="L51" i="143"/>
  <c r="N51" i="143"/>
  <c r="AK51" i="143"/>
  <c r="E51" i="143"/>
  <c r="BC51" i="143"/>
  <c r="AM51" i="143"/>
  <c r="AN51" i="143"/>
  <c r="AO51" i="143"/>
  <c r="AT51" i="143"/>
  <c r="AU51" i="143"/>
  <c r="AX51" i="143"/>
  <c r="AW51" i="143"/>
  <c r="L18" i="141"/>
  <c r="N18" i="141"/>
  <c r="AO18" i="141"/>
  <c r="E18" i="141"/>
  <c r="AQ18" i="141"/>
  <c r="AR18" i="141"/>
  <c r="AS18" i="141"/>
  <c r="AX18" i="141"/>
  <c r="AY18" i="141"/>
  <c r="BB18" i="141"/>
  <c r="BA18" i="141"/>
  <c r="L21" i="141"/>
  <c r="N21" i="141"/>
  <c r="AO21" i="141"/>
  <c r="E21" i="141"/>
  <c r="AQ21" i="141"/>
  <c r="AR21" i="141"/>
  <c r="AS21" i="141"/>
  <c r="AX21" i="141"/>
  <c r="AY21" i="141"/>
  <c r="BB21" i="141"/>
  <c r="BA21" i="141"/>
  <c r="L24" i="141"/>
  <c r="N24" i="141"/>
  <c r="AO24" i="141"/>
  <c r="E24" i="141"/>
  <c r="AP24" i="141"/>
  <c r="H24" i="141"/>
  <c r="AQ24" i="141"/>
  <c r="AR24" i="141"/>
  <c r="AS24" i="141"/>
  <c r="AX24" i="141"/>
  <c r="AY24" i="141"/>
  <c r="BB24" i="141"/>
  <c r="BA24" i="141"/>
  <c r="L27" i="141"/>
  <c r="N27" i="141"/>
  <c r="BG27" i="141"/>
  <c r="AO27" i="141"/>
  <c r="E27" i="141"/>
  <c r="AP27" i="141"/>
  <c r="H27" i="141"/>
  <c r="AQ27" i="141"/>
  <c r="AR27" i="141"/>
  <c r="AS27" i="141"/>
  <c r="AX27" i="141"/>
  <c r="AY27" i="141"/>
  <c r="BB27" i="141"/>
  <c r="BA27" i="141"/>
  <c r="L30" i="141"/>
  <c r="N30" i="141"/>
  <c r="AO30" i="141"/>
  <c r="E30" i="141"/>
  <c r="AQ30" i="141"/>
  <c r="AR30" i="141"/>
  <c r="AS30" i="141"/>
  <c r="AX30" i="141"/>
  <c r="AY30" i="141"/>
  <c r="BB30" i="141"/>
  <c r="BA30" i="141"/>
  <c r="L33" i="141"/>
  <c r="N33" i="141"/>
  <c r="AO33" i="141"/>
  <c r="E33" i="141"/>
  <c r="AQ33" i="141"/>
  <c r="AR33" i="141"/>
  <c r="AS33" i="141"/>
  <c r="AX33" i="141"/>
  <c r="AY33" i="141"/>
  <c r="BB33" i="141"/>
  <c r="BA33" i="141"/>
  <c r="L36" i="141"/>
  <c r="N36" i="141"/>
  <c r="BG36" i="141"/>
  <c r="AO36" i="141"/>
  <c r="E36" i="141"/>
  <c r="AP36" i="141"/>
  <c r="H36" i="141"/>
  <c r="AQ36" i="141"/>
  <c r="AR36" i="141"/>
  <c r="AS36" i="141"/>
  <c r="AX36" i="141"/>
  <c r="AY36" i="141"/>
  <c r="BB36" i="141"/>
  <c r="BA36" i="141"/>
  <c r="L39" i="141"/>
  <c r="N39" i="141"/>
  <c r="AO39" i="141"/>
  <c r="E39" i="141"/>
  <c r="AQ39" i="141"/>
  <c r="AR39" i="141"/>
  <c r="AS39" i="141"/>
  <c r="AX39" i="141"/>
  <c r="AY39" i="141"/>
  <c r="BB39" i="141"/>
  <c r="BA39" i="141"/>
  <c r="L42" i="141"/>
  <c r="N42" i="141"/>
  <c r="AO42" i="141"/>
  <c r="E42" i="141"/>
  <c r="AQ42" i="141"/>
  <c r="AR42" i="141"/>
  <c r="AS42" i="141"/>
  <c r="AX42" i="141"/>
  <c r="AY42" i="141"/>
  <c r="BB42" i="141"/>
  <c r="BA42" i="141"/>
  <c r="L45" i="141"/>
  <c r="N45" i="141"/>
  <c r="AO45" i="141"/>
  <c r="E45" i="141"/>
  <c r="AQ45" i="141"/>
  <c r="AR45" i="141"/>
  <c r="AS45" i="141"/>
  <c r="AX45" i="141"/>
  <c r="AY45" i="141"/>
  <c r="BB45" i="141"/>
  <c r="BA45" i="141"/>
  <c r="L48" i="141"/>
  <c r="N48" i="141"/>
  <c r="AO48" i="141"/>
  <c r="E48" i="141"/>
  <c r="AP48" i="141"/>
  <c r="H48" i="141"/>
  <c r="AQ48" i="141"/>
  <c r="AR48" i="141"/>
  <c r="AS48" i="141"/>
  <c r="AX48" i="141"/>
  <c r="AY48" i="141"/>
  <c r="BB48" i="141"/>
  <c r="BA48" i="141"/>
  <c r="L51" i="141"/>
  <c r="N51" i="141"/>
  <c r="BG51" i="141"/>
  <c r="AO51" i="141"/>
  <c r="E51" i="141"/>
  <c r="AP51" i="141"/>
  <c r="H51" i="141"/>
  <c r="AQ51" i="141"/>
  <c r="AR51" i="141"/>
  <c r="AS51" i="141"/>
  <c r="AX51" i="141"/>
  <c r="AY51" i="141"/>
  <c r="BB51" i="141"/>
  <c r="BA51" i="141"/>
  <c r="L18" i="140"/>
  <c r="N18" i="140" s="1"/>
  <c r="AK18" i="140"/>
  <c r="E18" i="140"/>
  <c r="BC18" i="140" s="1"/>
  <c r="AM18" i="140"/>
  <c r="AN18" i="140"/>
  <c r="AO18" i="140"/>
  <c r="AT18" i="140"/>
  <c r="AU18" i="140" s="1"/>
  <c r="AX18" i="140" s="1"/>
  <c r="AW18" i="140"/>
  <c r="L21" i="140"/>
  <c r="N21" i="140" s="1"/>
  <c r="AK21" i="140"/>
  <c r="E21" i="140"/>
  <c r="BC21" i="140" s="1"/>
  <c r="AL21" i="140"/>
  <c r="H21" i="140" s="1"/>
  <c r="AM21" i="140"/>
  <c r="AN21" i="140"/>
  <c r="AO21" i="140"/>
  <c r="AP21" i="140" s="1"/>
  <c r="J21" i="140" s="1"/>
  <c r="AQ21" i="140" s="1"/>
  <c r="AT21" i="140"/>
  <c r="AU21" i="140" s="1"/>
  <c r="AX21" i="140" s="1"/>
  <c r="AW21" i="140"/>
  <c r="L24" i="140"/>
  <c r="N24" i="140" s="1"/>
  <c r="AK24" i="140"/>
  <c r="E24" i="140" s="1"/>
  <c r="AM24" i="140"/>
  <c r="AN24" i="140"/>
  <c r="AO24" i="140"/>
  <c r="AT24" i="140"/>
  <c r="AU24" i="140" s="1"/>
  <c r="AX24" i="140" s="1"/>
  <c r="AW24" i="140"/>
  <c r="L27" i="140"/>
  <c r="N27" i="140" s="1"/>
  <c r="BC27" i="140" s="1"/>
  <c r="AK27" i="140"/>
  <c r="AM27" i="140"/>
  <c r="AN27" i="140"/>
  <c r="AO27" i="140"/>
  <c r="AT27" i="140"/>
  <c r="AU27" i="140"/>
  <c r="AX27" i="140" s="1"/>
  <c r="AW27" i="140"/>
  <c r="L30" i="140"/>
  <c r="N30" i="140"/>
  <c r="AK30" i="140"/>
  <c r="E30" i="140" s="1"/>
  <c r="AM30" i="140"/>
  <c r="AN30" i="140"/>
  <c r="AO30" i="140"/>
  <c r="AT30" i="140"/>
  <c r="AU30" i="140" s="1"/>
  <c r="AX30" i="140" s="1"/>
  <c r="AW30" i="140"/>
  <c r="L33" i="140"/>
  <c r="N33" i="140" s="1"/>
  <c r="BC33" i="140" s="1"/>
  <c r="AK33" i="140"/>
  <c r="E33" i="140"/>
  <c r="AL33" i="140"/>
  <c r="AM33" i="140"/>
  <c r="AN33" i="140"/>
  <c r="AO33" i="140"/>
  <c r="AT33" i="140"/>
  <c r="AU33" i="140" s="1"/>
  <c r="AX33" i="140" s="1"/>
  <c r="AW33" i="140"/>
  <c r="L36" i="140"/>
  <c r="N36" i="140" s="1"/>
  <c r="AK36" i="140"/>
  <c r="E36" i="140"/>
  <c r="BC36" i="140" s="1"/>
  <c r="AM36" i="140"/>
  <c r="AN36" i="140"/>
  <c r="AO36" i="140"/>
  <c r="AT36" i="140"/>
  <c r="AU36" i="140" s="1"/>
  <c r="AX36" i="140" s="1"/>
  <c r="AW36" i="140"/>
  <c r="L39" i="140"/>
  <c r="N39" i="140" s="1"/>
  <c r="AK39" i="140"/>
  <c r="E39" i="140"/>
  <c r="BC39" i="140" s="1"/>
  <c r="AL39" i="140"/>
  <c r="H39" i="140" s="1"/>
  <c r="AM39" i="140"/>
  <c r="AN39" i="140"/>
  <c r="AP39" i="140" s="1"/>
  <c r="J39" i="140" s="1"/>
  <c r="AQ39" i="140" s="1"/>
  <c r="AO39" i="140"/>
  <c r="AT39" i="140"/>
  <c r="AU39" i="140"/>
  <c r="AX39" i="140"/>
  <c r="AW39" i="140"/>
  <c r="L42" i="140"/>
  <c r="N42" i="140"/>
  <c r="AK42" i="140"/>
  <c r="E42" i="140" s="1"/>
  <c r="AM42" i="140"/>
  <c r="AN42" i="140"/>
  <c r="AO42" i="140"/>
  <c r="AT42" i="140"/>
  <c r="AU42" i="140"/>
  <c r="AX42" i="140"/>
  <c r="AW42" i="140"/>
  <c r="L45" i="140"/>
  <c r="N45" i="140"/>
  <c r="AK45" i="140"/>
  <c r="AL45" i="140" s="1"/>
  <c r="AM45" i="140"/>
  <c r="AN45" i="140"/>
  <c r="AO45" i="140"/>
  <c r="AT45" i="140"/>
  <c r="AU45" i="140"/>
  <c r="AX45" i="140" s="1"/>
  <c r="AW45" i="140"/>
  <c r="L48" i="140"/>
  <c r="N48" i="140"/>
  <c r="AK48" i="140"/>
  <c r="E48" i="140" s="1"/>
  <c r="AL48" i="140"/>
  <c r="H48" i="140"/>
  <c r="AM48" i="140"/>
  <c r="AN48" i="140"/>
  <c r="AP48" i="140"/>
  <c r="J48" i="140" s="1"/>
  <c r="AQ48" i="140" s="1"/>
  <c r="AO48" i="140"/>
  <c r="AT48" i="140"/>
  <c r="AU48" i="140" s="1"/>
  <c r="AX48" i="140" s="1"/>
  <c r="AW48" i="140"/>
  <c r="L51" i="140"/>
  <c r="N51" i="140" s="1"/>
  <c r="AK51" i="140"/>
  <c r="AL51" i="140" s="1"/>
  <c r="E51" i="140"/>
  <c r="AM51" i="140"/>
  <c r="AN51" i="140"/>
  <c r="AO51" i="140"/>
  <c r="AT51" i="140"/>
  <c r="AU51" i="140" s="1"/>
  <c r="AX51" i="140" s="1"/>
  <c r="AW51" i="140"/>
  <c r="L18" i="139"/>
  <c r="N18" i="139"/>
  <c r="BC18" i="139"/>
  <c r="AK18" i="139"/>
  <c r="E18" i="139"/>
  <c r="AM18" i="139"/>
  <c r="AN18" i="139"/>
  <c r="AO18" i="139"/>
  <c r="AT18" i="139"/>
  <c r="AU18" i="139"/>
  <c r="AX18" i="139"/>
  <c r="AW18" i="139"/>
  <c r="H21" i="139"/>
  <c r="L21" i="139"/>
  <c r="N21" i="139"/>
  <c r="AK21" i="139"/>
  <c r="AL21" i="139"/>
  <c r="E21" i="139"/>
  <c r="AM21" i="139"/>
  <c r="AN21" i="139"/>
  <c r="AO21" i="139"/>
  <c r="AT21" i="139"/>
  <c r="AU21" i="139"/>
  <c r="AX21" i="139"/>
  <c r="AW21" i="139"/>
  <c r="L24" i="139"/>
  <c r="N24" i="139"/>
  <c r="BC24" i="139"/>
  <c r="AK24" i="139"/>
  <c r="E24" i="139"/>
  <c r="AL24" i="139"/>
  <c r="AM24" i="139"/>
  <c r="AN24" i="139"/>
  <c r="AO24" i="139"/>
  <c r="AT24" i="139"/>
  <c r="AU24" i="139"/>
  <c r="AX24" i="139"/>
  <c r="AW24" i="139"/>
  <c r="L27" i="139"/>
  <c r="N27" i="139"/>
  <c r="BC27" i="139"/>
  <c r="AK27" i="139"/>
  <c r="AL27" i="139"/>
  <c r="H27" i="139"/>
  <c r="E27" i="139"/>
  <c r="AM27" i="139"/>
  <c r="AN27" i="139"/>
  <c r="AO27" i="139"/>
  <c r="AT27" i="139"/>
  <c r="AU27" i="139"/>
  <c r="AX27" i="139"/>
  <c r="AW27" i="139"/>
  <c r="H30" i="139"/>
  <c r="L30" i="139"/>
  <c r="N30" i="139"/>
  <c r="AK30" i="139"/>
  <c r="AL30" i="139"/>
  <c r="E30" i="139"/>
  <c r="BC30" i="139"/>
  <c r="AM30" i="139"/>
  <c r="AN30" i="139"/>
  <c r="AO30" i="139"/>
  <c r="AT30" i="139"/>
  <c r="AU30" i="139"/>
  <c r="AX30" i="139"/>
  <c r="AW30" i="139"/>
  <c r="L33" i="139"/>
  <c r="N33" i="139"/>
  <c r="AK33" i="139"/>
  <c r="AL33" i="139"/>
  <c r="E33" i="139"/>
  <c r="BC33" i="139"/>
  <c r="AM33" i="139"/>
  <c r="AN33" i="139"/>
  <c r="AP33" i="139"/>
  <c r="J33" i="139"/>
  <c r="AQ33" i="139"/>
  <c r="AR33" i="139"/>
  <c r="AS33" i="139"/>
  <c r="AV33" i="139"/>
  <c r="F33" i="139"/>
  <c r="AY33" i="139"/>
  <c r="G33" i="139"/>
  <c r="AO33" i="139"/>
  <c r="AT33" i="139"/>
  <c r="AU33" i="139"/>
  <c r="AX33" i="139"/>
  <c r="AW33" i="139"/>
  <c r="L36" i="139"/>
  <c r="N36" i="139"/>
  <c r="BC36" i="139"/>
  <c r="AK36" i="139"/>
  <c r="E36" i="139"/>
  <c r="AL36" i="139"/>
  <c r="AM36" i="139"/>
  <c r="AN36" i="139"/>
  <c r="AO36" i="139"/>
  <c r="AT36" i="139"/>
  <c r="AU36" i="139"/>
  <c r="AX36" i="139"/>
  <c r="AW36" i="139"/>
  <c r="L39" i="139"/>
  <c r="N39" i="139"/>
  <c r="BC39" i="139"/>
  <c r="AK39" i="139"/>
  <c r="E39" i="139"/>
  <c r="AL39" i="139"/>
  <c r="AM39" i="139"/>
  <c r="AN39" i="139"/>
  <c r="AO39" i="139"/>
  <c r="AT39" i="139"/>
  <c r="AU39" i="139"/>
  <c r="AX39" i="139"/>
  <c r="AW39" i="139"/>
  <c r="L42" i="139"/>
  <c r="N42" i="139"/>
  <c r="AK42" i="139"/>
  <c r="AL42" i="139"/>
  <c r="H42" i="139"/>
  <c r="E42" i="139"/>
  <c r="BC42" i="139"/>
  <c r="AM42" i="139"/>
  <c r="AN42" i="139"/>
  <c r="AP42" i="139"/>
  <c r="J42" i="139"/>
  <c r="AQ42" i="139"/>
  <c r="AO42" i="139"/>
  <c r="AT42" i="139"/>
  <c r="AU42" i="139"/>
  <c r="AX42" i="139"/>
  <c r="AW42" i="139"/>
  <c r="L45" i="139"/>
  <c r="N45" i="139"/>
  <c r="AK45" i="139"/>
  <c r="AL45" i="139"/>
  <c r="E45" i="139"/>
  <c r="AM45" i="139"/>
  <c r="AN45" i="139"/>
  <c r="AO45" i="139"/>
  <c r="AT45" i="139"/>
  <c r="AU45" i="139"/>
  <c r="AX45" i="139"/>
  <c r="AW45" i="139"/>
  <c r="L48" i="139"/>
  <c r="N48" i="139"/>
  <c r="BC48" i="139"/>
  <c r="AK48" i="139"/>
  <c r="E48" i="139"/>
  <c r="AL48" i="139"/>
  <c r="H48" i="139"/>
  <c r="AM48" i="139"/>
  <c r="AN48" i="139"/>
  <c r="AO48" i="139"/>
  <c r="AT48" i="139"/>
  <c r="AU48" i="139"/>
  <c r="AX48" i="139"/>
  <c r="AW48" i="139"/>
  <c r="L51" i="139"/>
  <c r="N51" i="139"/>
  <c r="AK51" i="139"/>
  <c r="AL51" i="139"/>
  <c r="E51" i="139"/>
  <c r="AM51" i="139"/>
  <c r="AN51" i="139"/>
  <c r="AO51" i="139"/>
  <c r="AT51" i="139"/>
  <c r="AU51" i="139"/>
  <c r="AX51" i="139"/>
  <c r="AW51" i="139"/>
  <c r="L18" i="138"/>
  <c r="N18" i="138"/>
  <c r="AO18" i="138"/>
  <c r="AQ18" i="138"/>
  <c r="AR18" i="138"/>
  <c r="AS18" i="138"/>
  <c r="AX18" i="138"/>
  <c r="AY18" i="138"/>
  <c r="BB18" i="138"/>
  <c r="BA18" i="138"/>
  <c r="L21" i="138"/>
  <c r="N21" i="138"/>
  <c r="AO21" i="138"/>
  <c r="AQ21" i="138"/>
  <c r="AR21" i="138"/>
  <c r="AS21" i="138"/>
  <c r="AX21" i="138"/>
  <c r="AY21" i="138"/>
  <c r="BB21" i="138"/>
  <c r="BA21" i="138"/>
  <c r="L24" i="138"/>
  <c r="N24" i="138"/>
  <c r="AO24" i="138"/>
  <c r="AQ24" i="138"/>
  <c r="AR24" i="138"/>
  <c r="AS24" i="138"/>
  <c r="AX24" i="138"/>
  <c r="AY24" i="138"/>
  <c r="BB24" i="138"/>
  <c r="BA24" i="138"/>
  <c r="L27" i="138"/>
  <c r="N27" i="138"/>
  <c r="AO27" i="138"/>
  <c r="AQ27" i="138"/>
  <c r="AR27" i="138"/>
  <c r="AS27" i="138"/>
  <c r="AX27" i="138"/>
  <c r="AY27" i="138"/>
  <c r="BB27" i="138"/>
  <c r="BA27" i="138"/>
  <c r="L30" i="138"/>
  <c r="N30" i="138"/>
  <c r="AO30" i="138"/>
  <c r="AQ30" i="138"/>
  <c r="AR30" i="138"/>
  <c r="AS30" i="138"/>
  <c r="AX30" i="138"/>
  <c r="AY30" i="138"/>
  <c r="BB30" i="138"/>
  <c r="BA30" i="138"/>
  <c r="L33" i="138"/>
  <c r="N33" i="138"/>
  <c r="AO33" i="138"/>
  <c r="AQ33" i="138"/>
  <c r="AR33" i="138"/>
  <c r="AS33" i="138"/>
  <c r="AX33" i="138"/>
  <c r="AY33" i="138"/>
  <c r="BB33" i="138"/>
  <c r="BA33" i="138"/>
  <c r="L36" i="138"/>
  <c r="N36" i="138"/>
  <c r="AO36" i="138"/>
  <c r="AQ36" i="138"/>
  <c r="AR36" i="138"/>
  <c r="AS36" i="138"/>
  <c r="AX36" i="138"/>
  <c r="AY36" i="138"/>
  <c r="BB36" i="138"/>
  <c r="BA36" i="138"/>
  <c r="L39" i="138"/>
  <c r="N39" i="138"/>
  <c r="AO39" i="138"/>
  <c r="AQ39" i="138"/>
  <c r="AR39" i="138"/>
  <c r="AS39" i="138"/>
  <c r="AX39" i="138"/>
  <c r="AY39" i="138"/>
  <c r="BB39" i="138"/>
  <c r="BA39" i="138"/>
  <c r="L42" i="138"/>
  <c r="N42" i="138"/>
  <c r="AO42" i="138"/>
  <c r="AQ42" i="138"/>
  <c r="AR42" i="138"/>
  <c r="AS42" i="138"/>
  <c r="AX42" i="138"/>
  <c r="AY42" i="138"/>
  <c r="BB42" i="138"/>
  <c r="BA42" i="138"/>
  <c r="L45" i="138"/>
  <c r="N45" i="138"/>
  <c r="AO45" i="138"/>
  <c r="AQ45" i="138"/>
  <c r="AR45" i="138"/>
  <c r="AS45" i="138"/>
  <c r="AX45" i="138"/>
  <c r="AY45" i="138"/>
  <c r="BB45" i="138"/>
  <c r="BA45" i="138"/>
  <c r="L48" i="138"/>
  <c r="N48" i="138"/>
  <c r="AO48" i="138"/>
  <c r="AQ48" i="138"/>
  <c r="AR48" i="138"/>
  <c r="AS48" i="138"/>
  <c r="AX48" i="138"/>
  <c r="AY48" i="138"/>
  <c r="BB48" i="138"/>
  <c r="BA48" i="138"/>
  <c r="L51" i="138"/>
  <c r="N51" i="138"/>
  <c r="AO51" i="138"/>
  <c r="AQ51" i="138"/>
  <c r="AR51" i="138"/>
  <c r="AS51" i="138"/>
  <c r="AX51" i="138"/>
  <c r="AY51" i="138"/>
  <c r="BB51" i="138"/>
  <c r="BA51" i="138"/>
  <c r="L18" i="137"/>
  <c r="N18" i="137"/>
  <c r="AK18" i="137"/>
  <c r="E18" i="137"/>
  <c r="AM18" i="137"/>
  <c r="AN18" i="137"/>
  <c r="AO18" i="137"/>
  <c r="AT18" i="137"/>
  <c r="AU18" i="137"/>
  <c r="AX18" i="137"/>
  <c r="AW18" i="137"/>
  <c r="L21" i="137"/>
  <c r="N21" i="137"/>
  <c r="BC21" i="137"/>
  <c r="AK21" i="137"/>
  <c r="E21" i="137"/>
  <c r="AM21" i="137"/>
  <c r="AN21" i="137"/>
  <c r="AO21" i="137"/>
  <c r="AT21" i="137"/>
  <c r="AU21" i="137"/>
  <c r="AX21" i="137"/>
  <c r="AW21" i="137"/>
  <c r="L24" i="137"/>
  <c r="N24" i="137"/>
  <c r="AK24" i="137"/>
  <c r="E24" i="137"/>
  <c r="AM24" i="137"/>
  <c r="AN24" i="137"/>
  <c r="AO24" i="137"/>
  <c r="AT24" i="137"/>
  <c r="AU24" i="137"/>
  <c r="AX24" i="137"/>
  <c r="AW24" i="137"/>
  <c r="L27" i="137"/>
  <c r="N27" i="137"/>
  <c r="AK27" i="137"/>
  <c r="E27" i="137"/>
  <c r="AM27" i="137"/>
  <c r="AN27" i="137"/>
  <c r="AO27" i="137"/>
  <c r="AT27" i="137"/>
  <c r="AU27" i="137"/>
  <c r="AX27" i="137"/>
  <c r="AW27" i="137"/>
  <c r="L30" i="137"/>
  <c r="N30" i="137"/>
  <c r="AK30" i="137"/>
  <c r="E30" i="137"/>
  <c r="AM30" i="137"/>
  <c r="AN30" i="137"/>
  <c r="AO30" i="137"/>
  <c r="AT30" i="137"/>
  <c r="AU30" i="137"/>
  <c r="AX30" i="137"/>
  <c r="AW30" i="137"/>
  <c r="L33" i="137"/>
  <c r="N33" i="137"/>
  <c r="AK33" i="137"/>
  <c r="E33" i="137"/>
  <c r="AM33" i="137"/>
  <c r="AN33" i="137"/>
  <c r="AO33" i="137"/>
  <c r="AT33" i="137"/>
  <c r="AU33" i="137"/>
  <c r="AX33" i="137"/>
  <c r="AW33" i="137"/>
  <c r="L36" i="137"/>
  <c r="N36" i="137"/>
  <c r="AK36" i="137"/>
  <c r="E36" i="137"/>
  <c r="AM36" i="137"/>
  <c r="AN36" i="137"/>
  <c r="AO36" i="137"/>
  <c r="AT36" i="137"/>
  <c r="AU36" i="137"/>
  <c r="AX36" i="137"/>
  <c r="AW36" i="137"/>
  <c r="L39" i="137"/>
  <c r="N39" i="137"/>
  <c r="AK39" i="137"/>
  <c r="E39" i="137"/>
  <c r="AM39" i="137"/>
  <c r="AN39" i="137"/>
  <c r="AO39" i="137"/>
  <c r="AT39" i="137"/>
  <c r="AU39" i="137"/>
  <c r="AX39" i="137"/>
  <c r="AW39" i="137"/>
  <c r="L42" i="137"/>
  <c r="N42" i="137"/>
  <c r="AK42" i="137"/>
  <c r="E42" i="137"/>
  <c r="AM42" i="137"/>
  <c r="AN42" i="137"/>
  <c r="AO42" i="137"/>
  <c r="AT42" i="137"/>
  <c r="AU42" i="137"/>
  <c r="AX42" i="137"/>
  <c r="AW42" i="137"/>
  <c r="L45" i="137"/>
  <c r="N45" i="137"/>
  <c r="AK45" i="137"/>
  <c r="E45" i="137"/>
  <c r="AM45" i="137"/>
  <c r="AN45" i="137"/>
  <c r="AO45" i="137"/>
  <c r="AT45" i="137"/>
  <c r="AU45" i="137"/>
  <c r="AX45" i="137"/>
  <c r="AW45" i="137"/>
  <c r="L48" i="137"/>
  <c r="N48" i="137"/>
  <c r="AK48" i="137"/>
  <c r="E48" i="137"/>
  <c r="AM48" i="137"/>
  <c r="AN48" i="137"/>
  <c r="AO48" i="137"/>
  <c r="AT48" i="137"/>
  <c r="AU48" i="137"/>
  <c r="AX48" i="137"/>
  <c r="AW48" i="137"/>
  <c r="L51" i="137"/>
  <c r="N51" i="137"/>
  <c r="AK51" i="137"/>
  <c r="E51" i="137"/>
  <c r="AM51" i="137"/>
  <c r="AN51" i="137"/>
  <c r="AO51" i="137"/>
  <c r="AT51" i="137"/>
  <c r="AU51" i="137"/>
  <c r="AX51" i="137"/>
  <c r="AW51" i="137"/>
  <c r="L18" i="136"/>
  <c r="N18" i="136"/>
  <c r="AK18" i="136"/>
  <c r="E18" i="136"/>
  <c r="AM18" i="136"/>
  <c r="AN18" i="136"/>
  <c r="AO18" i="136"/>
  <c r="AT18" i="136"/>
  <c r="AU18" i="136"/>
  <c r="AX18" i="136"/>
  <c r="AW18" i="136"/>
  <c r="H21" i="136"/>
  <c r="L21" i="136"/>
  <c r="N21" i="136"/>
  <c r="AK21" i="136"/>
  <c r="E21" i="136"/>
  <c r="BC21" i="136"/>
  <c r="AL21" i="136"/>
  <c r="AM21" i="136"/>
  <c r="AN21" i="136"/>
  <c r="AP21" i="136"/>
  <c r="J21" i="136"/>
  <c r="AQ21" i="136"/>
  <c r="AO21" i="136"/>
  <c r="AT21" i="136"/>
  <c r="AU21" i="136"/>
  <c r="AX21" i="136"/>
  <c r="AW21" i="136"/>
  <c r="L24" i="136"/>
  <c r="N24" i="136"/>
  <c r="AK24" i="136"/>
  <c r="E24" i="136"/>
  <c r="AM24" i="136"/>
  <c r="AN24" i="136"/>
  <c r="AO24" i="136"/>
  <c r="AT24" i="136"/>
  <c r="AU24" i="136"/>
  <c r="AX24" i="136"/>
  <c r="AW24" i="136"/>
  <c r="L27" i="136"/>
  <c r="N27" i="136"/>
  <c r="AK27" i="136"/>
  <c r="E27" i="136"/>
  <c r="AM27" i="136"/>
  <c r="AN27" i="136"/>
  <c r="AO27" i="136"/>
  <c r="AT27" i="136"/>
  <c r="AU27" i="136"/>
  <c r="AX27" i="136"/>
  <c r="AW27" i="136"/>
  <c r="L30" i="136"/>
  <c r="N30" i="136"/>
  <c r="BC30" i="136"/>
  <c r="AK30" i="136"/>
  <c r="E30" i="136"/>
  <c r="AM30" i="136"/>
  <c r="AN30" i="136"/>
  <c r="AO30" i="136"/>
  <c r="AT30" i="136"/>
  <c r="AU30" i="136"/>
  <c r="AX30" i="136"/>
  <c r="AW30" i="136"/>
  <c r="L33" i="136"/>
  <c r="N33" i="136"/>
  <c r="AK33" i="136"/>
  <c r="E33" i="136"/>
  <c r="AM33" i="136"/>
  <c r="AN33" i="136"/>
  <c r="AO33" i="136"/>
  <c r="AT33" i="136"/>
  <c r="AU33" i="136"/>
  <c r="AX33" i="136"/>
  <c r="AW33" i="136"/>
  <c r="L36" i="136"/>
  <c r="N36" i="136"/>
  <c r="AK36" i="136"/>
  <c r="E36" i="136"/>
  <c r="AM36" i="136"/>
  <c r="AN36" i="136"/>
  <c r="AO36" i="136"/>
  <c r="AT36" i="136"/>
  <c r="AU36" i="136"/>
  <c r="AX36" i="136"/>
  <c r="AW36" i="136"/>
  <c r="L39" i="136"/>
  <c r="N39" i="136"/>
  <c r="AK39" i="136"/>
  <c r="E39" i="136"/>
  <c r="BC39" i="136"/>
  <c r="AM39" i="136"/>
  <c r="AN39" i="136"/>
  <c r="AO39" i="136"/>
  <c r="AT39" i="136"/>
  <c r="AU39" i="136"/>
  <c r="AX39" i="136"/>
  <c r="AW39" i="136"/>
  <c r="L42" i="136"/>
  <c r="N42" i="136"/>
  <c r="AK42" i="136"/>
  <c r="E42" i="136"/>
  <c r="AM42" i="136"/>
  <c r="AN42" i="136"/>
  <c r="AO42" i="136"/>
  <c r="AT42" i="136"/>
  <c r="AU42" i="136"/>
  <c r="AX42" i="136"/>
  <c r="AW42" i="136"/>
  <c r="L45" i="136"/>
  <c r="N45" i="136"/>
  <c r="AK45" i="136"/>
  <c r="E45" i="136"/>
  <c r="BC45" i="136"/>
  <c r="AM45" i="136"/>
  <c r="AN45" i="136"/>
  <c r="AO45" i="136"/>
  <c r="AT45" i="136"/>
  <c r="AU45" i="136"/>
  <c r="AX45" i="136"/>
  <c r="AW45" i="136"/>
  <c r="L48" i="136"/>
  <c r="N48" i="136"/>
  <c r="AK48" i="136"/>
  <c r="E48" i="136"/>
  <c r="AM48" i="136"/>
  <c r="AN48" i="136"/>
  <c r="AO48" i="136"/>
  <c r="AT48" i="136"/>
  <c r="AU48" i="136"/>
  <c r="AX48" i="136"/>
  <c r="AW48" i="136"/>
  <c r="L51" i="136"/>
  <c r="N51" i="136"/>
  <c r="AK51" i="136"/>
  <c r="E51" i="136"/>
  <c r="AM51" i="136"/>
  <c r="AN51" i="136"/>
  <c r="AO51" i="136"/>
  <c r="AT51" i="136"/>
  <c r="AU51" i="136"/>
  <c r="AX51" i="136"/>
  <c r="AW51" i="136"/>
  <c r="L18" i="135"/>
  <c r="AO18" i="135"/>
  <c r="AP18" i="135"/>
  <c r="AQ18" i="135"/>
  <c r="AR18" i="135"/>
  <c r="AS18" i="135"/>
  <c r="AX18" i="135"/>
  <c r="AY18" i="135"/>
  <c r="BB18" i="135"/>
  <c r="BA18" i="135"/>
  <c r="L21" i="135"/>
  <c r="N21" i="135"/>
  <c r="AO21" i="135"/>
  <c r="AQ21" i="135"/>
  <c r="AR21" i="135"/>
  <c r="AS21" i="135"/>
  <c r="AX21" i="135"/>
  <c r="AY21" i="135"/>
  <c r="BB21" i="135"/>
  <c r="BA21" i="135"/>
  <c r="L24" i="135"/>
  <c r="N24" i="135"/>
  <c r="AO24" i="135"/>
  <c r="AP24" i="135"/>
  <c r="AQ24" i="135"/>
  <c r="AR24" i="135"/>
  <c r="AS24" i="135"/>
  <c r="AX24" i="135"/>
  <c r="AY24" i="135"/>
  <c r="BB24" i="135"/>
  <c r="BA24" i="135"/>
  <c r="L27" i="135"/>
  <c r="N27" i="135"/>
  <c r="BG27" i="135"/>
  <c r="AO27" i="135"/>
  <c r="AQ27" i="135"/>
  <c r="AR27" i="135"/>
  <c r="AS27" i="135"/>
  <c r="AX27" i="135"/>
  <c r="AY27" i="135"/>
  <c r="BB27" i="135"/>
  <c r="BA27" i="135"/>
  <c r="L30" i="135"/>
  <c r="N30" i="135"/>
  <c r="AO30" i="135"/>
  <c r="AQ30" i="135"/>
  <c r="AR30" i="135"/>
  <c r="AS30" i="135"/>
  <c r="AX30" i="135"/>
  <c r="AY30" i="135"/>
  <c r="BB30" i="135"/>
  <c r="BA30" i="135"/>
  <c r="L33" i="135"/>
  <c r="N33" i="135"/>
  <c r="AO33" i="135"/>
  <c r="AQ33" i="135"/>
  <c r="AR33" i="135"/>
  <c r="AS33" i="135"/>
  <c r="AX33" i="135"/>
  <c r="AY33" i="135"/>
  <c r="BA33" i="135"/>
  <c r="L36" i="135"/>
  <c r="N36" i="135"/>
  <c r="AO36" i="135"/>
  <c r="AP36" i="135"/>
  <c r="AQ36" i="135"/>
  <c r="AR36" i="135"/>
  <c r="AS36" i="135"/>
  <c r="AX36" i="135"/>
  <c r="AY36" i="135"/>
  <c r="BA36" i="135"/>
  <c r="L39" i="135"/>
  <c r="AO39" i="135"/>
  <c r="AP39" i="135"/>
  <c r="AQ39" i="135"/>
  <c r="AR39" i="135"/>
  <c r="AS39" i="135"/>
  <c r="AX39" i="135"/>
  <c r="AY39" i="135"/>
  <c r="BB39" i="135"/>
  <c r="BA39" i="135"/>
  <c r="E42" i="135"/>
  <c r="L42" i="135"/>
  <c r="N42" i="135"/>
  <c r="AO42" i="135"/>
  <c r="AP42" i="135"/>
  <c r="H42" i="135"/>
  <c r="AQ42" i="135"/>
  <c r="AR42" i="135"/>
  <c r="AS42" i="135"/>
  <c r="AX42" i="135"/>
  <c r="AY42" i="135"/>
  <c r="BB42" i="135"/>
  <c r="BA42" i="135"/>
  <c r="E45" i="135"/>
  <c r="L45" i="135"/>
  <c r="AO45" i="135"/>
  <c r="AP45" i="135"/>
  <c r="AQ45" i="135"/>
  <c r="AR45" i="135"/>
  <c r="AS45" i="135"/>
  <c r="AX45" i="135"/>
  <c r="AY45" i="135"/>
  <c r="BA45" i="135"/>
  <c r="L48" i="135"/>
  <c r="AO48" i="135"/>
  <c r="AP48" i="135"/>
  <c r="AQ48" i="135"/>
  <c r="AR48" i="135"/>
  <c r="AS48" i="135"/>
  <c r="AX48" i="135"/>
  <c r="AY48" i="135"/>
  <c r="BA48" i="135"/>
  <c r="L51" i="135"/>
  <c r="N51" i="135"/>
  <c r="AO51" i="135"/>
  <c r="AP51" i="135"/>
  <c r="AQ51" i="135"/>
  <c r="AR51" i="135"/>
  <c r="AS51" i="135"/>
  <c r="AX51" i="135"/>
  <c r="AY51" i="135"/>
  <c r="BB51" i="135"/>
  <c r="BA51" i="135"/>
  <c r="L18" i="134"/>
  <c r="N18" i="134"/>
  <c r="AK18" i="134"/>
  <c r="E18" i="134"/>
  <c r="AM18" i="134"/>
  <c r="AN18" i="134"/>
  <c r="AO18" i="134"/>
  <c r="AT18" i="134"/>
  <c r="AU18" i="134"/>
  <c r="AX18" i="134"/>
  <c r="AW18" i="134"/>
  <c r="L21" i="134"/>
  <c r="N21" i="134"/>
  <c r="AK21" i="134"/>
  <c r="E21" i="134"/>
  <c r="AM21" i="134"/>
  <c r="AN21" i="134"/>
  <c r="AO21" i="134"/>
  <c r="AT21" i="134"/>
  <c r="AU21" i="134"/>
  <c r="AX21" i="134"/>
  <c r="AW21" i="134"/>
  <c r="L24" i="134"/>
  <c r="N24" i="134"/>
  <c r="AK24" i="134"/>
  <c r="E24" i="134"/>
  <c r="AM24" i="134"/>
  <c r="AN24" i="134"/>
  <c r="AO24" i="134"/>
  <c r="AT24" i="134"/>
  <c r="AU24" i="134"/>
  <c r="AX24" i="134"/>
  <c r="AW24" i="134"/>
  <c r="L27" i="134"/>
  <c r="N27" i="134"/>
  <c r="AK27" i="134"/>
  <c r="E27" i="134"/>
  <c r="BC27" i="134"/>
  <c r="AM27" i="134"/>
  <c r="AN27" i="134"/>
  <c r="AO27" i="134"/>
  <c r="AT27" i="134"/>
  <c r="AU27" i="134"/>
  <c r="AX27" i="134"/>
  <c r="AW27" i="134"/>
  <c r="L30" i="134"/>
  <c r="N30" i="134"/>
  <c r="AK30" i="134"/>
  <c r="E30" i="134"/>
  <c r="AM30" i="134"/>
  <c r="AN30" i="134"/>
  <c r="AO30" i="134"/>
  <c r="AT30" i="134"/>
  <c r="AU30" i="134"/>
  <c r="AX30" i="134"/>
  <c r="AW30" i="134"/>
  <c r="L33" i="134"/>
  <c r="N33" i="134"/>
  <c r="AK33" i="134"/>
  <c r="E33" i="134"/>
  <c r="AM33" i="134"/>
  <c r="AN33" i="134"/>
  <c r="AO33" i="134"/>
  <c r="AT33" i="134"/>
  <c r="AU33" i="134"/>
  <c r="AX33" i="134"/>
  <c r="AW33" i="134"/>
  <c r="L36" i="134"/>
  <c r="N36" i="134"/>
  <c r="AK36" i="134"/>
  <c r="E36" i="134"/>
  <c r="AM36" i="134"/>
  <c r="AN36" i="134"/>
  <c r="AO36" i="134"/>
  <c r="AT36" i="134"/>
  <c r="AU36" i="134"/>
  <c r="AX36" i="134"/>
  <c r="AW36" i="134"/>
  <c r="L39" i="134"/>
  <c r="N39" i="134"/>
  <c r="AK39" i="134"/>
  <c r="E39" i="134"/>
  <c r="BC39" i="134"/>
  <c r="AM39" i="134"/>
  <c r="AN39" i="134"/>
  <c r="AO39" i="134"/>
  <c r="AT39" i="134"/>
  <c r="AU39" i="134"/>
  <c r="AX39" i="134"/>
  <c r="AW39" i="134"/>
  <c r="L42" i="134"/>
  <c r="N42" i="134"/>
  <c r="AK42" i="134"/>
  <c r="E42" i="134"/>
  <c r="AM42" i="134"/>
  <c r="AN42" i="134"/>
  <c r="AO42" i="134"/>
  <c r="AT42" i="134"/>
  <c r="AU42" i="134"/>
  <c r="AX42" i="134"/>
  <c r="AW42" i="134"/>
  <c r="L45" i="134"/>
  <c r="N45" i="134"/>
  <c r="AK45" i="134"/>
  <c r="E45" i="134"/>
  <c r="AM45" i="134"/>
  <c r="AN45" i="134"/>
  <c r="AO45" i="134"/>
  <c r="AT45" i="134"/>
  <c r="AU45" i="134"/>
  <c r="AX45" i="134"/>
  <c r="AW45" i="134"/>
  <c r="L48" i="134"/>
  <c r="N48" i="134"/>
  <c r="AK48" i="134"/>
  <c r="E48" i="134"/>
  <c r="AM48" i="134"/>
  <c r="AN48" i="134"/>
  <c r="AO48" i="134"/>
  <c r="AT48" i="134"/>
  <c r="AU48" i="134"/>
  <c r="AX48" i="134"/>
  <c r="AW48" i="134"/>
  <c r="L51" i="134"/>
  <c r="N51" i="134"/>
  <c r="AK51" i="134"/>
  <c r="E51" i="134"/>
  <c r="AM51" i="134"/>
  <c r="AN51" i="134"/>
  <c r="AO51" i="134"/>
  <c r="AT51" i="134"/>
  <c r="AU51" i="134"/>
  <c r="AX51" i="134"/>
  <c r="AW51" i="134"/>
  <c r="L18" i="133"/>
  <c r="N18" i="133"/>
  <c r="AO18" i="133"/>
  <c r="E18" i="133"/>
  <c r="AQ18" i="133"/>
  <c r="AR18" i="133"/>
  <c r="AS18" i="133"/>
  <c r="AX18" i="133"/>
  <c r="AY18" i="133"/>
  <c r="BB18" i="133"/>
  <c r="BA18" i="133"/>
  <c r="L21" i="133"/>
  <c r="N21" i="133"/>
  <c r="AO21" i="133"/>
  <c r="E21" i="133"/>
  <c r="AP21" i="133"/>
  <c r="H21" i="133"/>
  <c r="AQ21" i="133"/>
  <c r="AR21" i="133"/>
  <c r="AS21" i="133"/>
  <c r="AX21" i="133"/>
  <c r="AY21" i="133"/>
  <c r="BB21" i="133"/>
  <c r="BA21" i="133"/>
  <c r="L24" i="133"/>
  <c r="N24" i="133"/>
  <c r="AO24" i="133"/>
  <c r="E24" i="133"/>
  <c r="BG24" i="133"/>
  <c r="AP24" i="133"/>
  <c r="H24" i="133"/>
  <c r="AQ24" i="133"/>
  <c r="AR24" i="133"/>
  <c r="AT24" i="133"/>
  <c r="J24" i="133"/>
  <c r="AU24" i="133"/>
  <c r="AS24" i="133"/>
  <c r="AX24" i="133"/>
  <c r="AY24" i="133"/>
  <c r="BB24" i="133"/>
  <c r="BA24" i="133"/>
  <c r="L27" i="133"/>
  <c r="N27" i="133"/>
  <c r="AO27" i="133"/>
  <c r="E27" i="133"/>
  <c r="BG27" i="133"/>
  <c r="AP27" i="133"/>
  <c r="AQ27" i="133"/>
  <c r="AR27" i="133"/>
  <c r="AS27" i="133"/>
  <c r="AX27" i="133"/>
  <c r="AY27" i="133"/>
  <c r="BB27" i="133"/>
  <c r="BA27" i="133"/>
  <c r="L30" i="133"/>
  <c r="N30" i="133"/>
  <c r="AO30" i="133"/>
  <c r="AP30" i="133"/>
  <c r="E30" i="133"/>
  <c r="AQ30" i="133"/>
  <c r="AR30" i="133"/>
  <c r="AS30" i="133"/>
  <c r="AX30" i="133"/>
  <c r="AY30" i="133"/>
  <c r="BB30" i="133"/>
  <c r="BA30" i="133"/>
  <c r="L33" i="133"/>
  <c r="AO33" i="133"/>
  <c r="E33" i="133"/>
  <c r="AQ33" i="133"/>
  <c r="AR33" i="133"/>
  <c r="AS33" i="133"/>
  <c r="AX33" i="133"/>
  <c r="AY33" i="133"/>
  <c r="BB33" i="133"/>
  <c r="BA33" i="133"/>
  <c r="L36" i="133"/>
  <c r="N36" i="133"/>
  <c r="BG36" i="133"/>
  <c r="AO36" i="133"/>
  <c r="E36" i="133"/>
  <c r="AQ36" i="133"/>
  <c r="AR36" i="133"/>
  <c r="AS36" i="133"/>
  <c r="AX36" i="133"/>
  <c r="AY36" i="133"/>
  <c r="BB36" i="133"/>
  <c r="BA36" i="133"/>
  <c r="L39" i="133"/>
  <c r="N39" i="133"/>
  <c r="BG39" i="133"/>
  <c r="AO39" i="133"/>
  <c r="E39" i="133"/>
  <c r="AQ39" i="133"/>
  <c r="AR39" i="133"/>
  <c r="AS39" i="133"/>
  <c r="AX39" i="133"/>
  <c r="AY39" i="133"/>
  <c r="BB39" i="133"/>
  <c r="BA39" i="133"/>
  <c r="L42" i="133"/>
  <c r="N42" i="133"/>
  <c r="AO42" i="133"/>
  <c r="E42" i="133"/>
  <c r="AQ42" i="133"/>
  <c r="AR42" i="133"/>
  <c r="AS42" i="133"/>
  <c r="AX42" i="133"/>
  <c r="AY42" i="133"/>
  <c r="BB42" i="133"/>
  <c r="BA42" i="133"/>
  <c r="L45" i="133"/>
  <c r="N45" i="133"/>
  <c r="AO45" i="133"/>
  <c r="E45" i="133"/>
  <c r="AQ45" i="133"/>
  <c r="AR45" i="133"/>
  <c r="AS45" i="133"/>
  <c r="AX45" i="133"/>
  <c r="AY45" i="133"/>
  <c r="BB45" i="133"/>
  <c r="BA45" i="133"/>
  <c r="L48" i="133"/>
  <c r="N48" i="133"/>
  <c r="AO48" i="133"/>
  <c r="E48" i="133"/>
  <c r="AQ48" i="133"/>
  <c r="AR48" i="133"/>
  <c r="AS48" i="133"/>
  <c r="AX48" i="133"/>
  <c r="AY48" i="133"/>
  <c r="BB48" i="133"/>
  <c r="BA48" i="133"/>
  <c r="L51" i="133"/>
  <c r="N51" i="133"/>
  <c r="AO51" i="133"/>
  <c r="AP51" i="133"/>
  <c r="E51" i="133"/>
  <c r="AQ51" i="133"/>
  <c r="AR51" i="133"/>
  <c r="AS51" i="133"/>
  <c r="AX51" i="133"/>
  <c r="AY51" i="133"/>
  <c r="BB51" i="133"/>
  <c r="BA51" i="133"/>
  <c r="L18" i="132"/>
  <c r="N18" i="132"/>
  <c r="AO18" i="132"/>
  <c r="E18" i="132"/>
  <c r="AQ18" i="132"/>
  <c r="AR18" i="132"/>
  <c r="AS18" i="132"/>
  <c r="AX18" i="132"/>
  <c r="AY18" i="132"/>
  <c r="BB18" i="132"/>
  <c r="BA18" i="132"/>
  <c r="L21" i="132"/>
  <c r="N21" i="132"/>
  <c r="AO21" i="132"/>
  <c r="E21" i="132"/>
  <c r="AQ21" i="132"/>
  <c r="AR21" i="132"/>
  <c r="AS21" i="132"/>
  <c r="AX21" i="132"/>
  <c r="AY21" i="132"/>
  <c r="BB21" i="132"/>
  <c r="BA21" i="132"/>
  <c r="L24" i="132"/>
  <c r="N24" i="132"/>
  <c r="AO24" i="132"/>
  <c r="E24" i="132"/>
  <c r="AQ24" i="132"/>
  <c r="AR24" i="132"/>
  <c r="AS24" i="132"/>
  <c r="AX24" i="132"/>
  <c r="AY24" i="132"/>
  <c r="BB24" i="132"/>
  <c r="BA24" i="132"/>
  <c r="L27" i="132"/>
  <c r="N27" i="132"/>
  <c r="AO27" i="132"/>
  <c r="E27" i="132"/>
  <c r="AP27" i="132"/>
  <c r="H27" i="132"/>
  <c r="AQ27" i="132"/>
  <c r="AR27" i="132"/>
  <c r="AS27" i="132"/>
  <c r="AX27" i="132"/>
  <c r="AY27" i="132"/>
  <c r="BB27" i="132"/>
  <c r="BA27" i="132"/>
  <c r="L30" i="132"/>
  <c r="N30" i="132"/>
  <c r="AO30" i="132"/>
  <c r="E30" i="132"/>
  <c r="AQ30" i="132"/>
  <c r="AR30" i="132"/>
  <c r="AS30" i="132"/>
  <c r="AX30" i="132"/>
  <c r="AY30" i="132"/>
  <c r="BB30" i="132"/>
  <c r="BA30" i="132"/>
  <c r="L33" i="132"/>
  <c r="N33" i="132"/>
  <c r="BG33" i="132"/>
  <c r="AO33" i="132"/>
  <c r="E33" i="132"/>
  <c r="AQ33" i="132"/>
  <c r="AR33" i="132"/>
  <c r="AS33" i="132"/>
  <c r="AX33" i="132"/>
  <c r="AY33" i="132"/>
  <c r="BB33" i="132"/>
  <c r="BA33" i="132"/>
  <c r="L36" i="132"/>
  <c r="N36" i="132"/>
  <c r="AO36" i="132"/>
  <c r="E36" i="132"/>
  <c r="AQ36" i="132"/>
  <c r="AR36" i="132"/>
  <c r="AS36" i="132"/>
  <c r="AX36" i="132"/>
  <c r="AY36" i="132"/>
  <c r="BB36" i="132"/>
  <c r="BA36" i="132"/>
  <c r="L39" i="132"/>
  <c r="N39" i="132"/>
  <c r="AO39" i="132"/>
  <c r="E39" i="132"/>
  <c r="AQ39" i="132"/>
  <c r="AR39" i="132"/>
  <c r="AS39" i="132"/>
  <c r="AX39" i="132"/>
  <c r="AY39" i="132"/>
  <c r="BB39" i="132"/>
  <c r="BA39" i="132"/>
  <c r="L42" i="132"/>
  <c r="N42" i="132"/>
  <c r="AO42" i="132"/>
  <c r="E42" i="132"/>
  <c r="AQ42" i="132"/>
  <c r="AR42" i="132"/>
  <c r="AS42" i="132"/>
  <c r="AX42" i="132"/>
  <c r="AY42" i="132"/>
  <c r="BB42" i="132"/>
  <c r="BA42" i="132"/>
  <c r="L45" i="132"/>
  <c r="N45" i="132"/>
  <c r="AO45" i="132"/>
  <c r="E45" i="132"/>
  <c r="AQ45" i="132"/>
  <c r="AR45" i="132"/>
  <c r="AS45" i="132"/>
  <c r="AX45" i="132"/>
  <c r="AY45" i="132"/>
  <c r="BB45" i="132"/>
  <c r="BA45" i="132"/>
  <c r="L48" i="132"/>
  <c r="N48" i="132"/>
  <c r="AO48" i="132"/>
  <c r="E48" i="132"/>
  <c r="AQ48" i="132"/>
  <c r="AR48" i="132"/>
  <c r="AS48" i="132"/>
  <c r="AX48" i="132"/>
  <c r="AY48" i="132"/>
  <c r="BB48" i="132"/>
  <c r="BA48" i="132"/>
  <c r="L51" i="132"/>
  <c r="N51" i="132"/>
  <c r="AO51" i="132"/>
  <c r="E51" i="132"/>
  <c r="AP51" i="132"/>
  <c r="H51" i="132"/>
  <c r="AQ51" i="132"/>
  <c r="AR51" i="132"/>
  <c r="AT51" i="132"/>
  <c r="J51" i="132"/>
  <c r="AU51" i="132"/>
  <c r="AS51" i="132"/>
  <c r="AX51" i="132"/>
  <c r="AY51" i="132"/>
  <c r="BB51" i="132"/>
  <c r="BA51" i="132"/>
  <c r="L18" i="130"/>
  <c r="N18" i="130"/>
  <c r="AK18" i="130"/>
  <c r="E18" i="130"/>
  <c r="AM18" i="130"/>
  <c r="AN18" i="130"/>
  <c r="AO18" i="130"/>
  <c r="AT18" i="130"/>
  <c r="AU18" i="130"/>
  <c r="AX18" i="130"/>
  <c r="AW18" i="130"/>
  <c r="L21" i="130"/>
  <c r="N21" i="130"/>
  <c r="AK21" i="130"/>
  <c r="E21" i="130"/>
  <c r="AM21" i="130"/>
  <c r="AN21" i="130"/>
  <c r="AO21" i="130"/>
  <c r="AT21" i="130"/>
  <c r="AU21" i="130"/>
  <c r="AX21" i="130"/>
  <c r="AW21" i="130"/>
  <c r="L24" i="130"/>
  <c r="N24" i="130"/>
  <c r="AK24" i="130"/>
  <c r="E24" i="130"/>
  <c r="AM24" i="130"/>
  <c r="AN24" i="130"/>
  <c r="AO24" i="130"/>
  <c r="AT24" i="130"/>
  <c r="AU24" i="130"/>
  <c r="AX24" i="130"/>
  <c r="AW24" i="130"/>
  <c r="L27" i="130"/>
  <c r="N27" i="130"/>
  <c r="AK27" i="130"/>
  <c r="E27" i="130"/>
  <c r="AM27" i="130"/>
  <c r="AN27" i="130"/>
  <c r="AO27" i="130"/>
  <c r="AT27" i="130"/>
  <c r="AU27" i="130"/>
  <c r="AX27" i="130"/>
  <c r="AW27" i="130"/>
  <c r="L30" i="130"/>
  <c r="N30" i="130"/>
  <c r="AK30" i="130"/>
  <c r="E30" i="130"/>
  <c r="AL30" i="130"/>
  <c r="H30" i="130"/>
  <c r="AM30" i="130"/>
  <c r="AN30" i="130"/>
  <c r="AO30" i="130"/>
  <c r="AT30" i="130"/>
  <c r="AU30" i="130"/>
  <c r="AX30" i="130"/>
  <c r="AW30" i="130"/>
  <c r="L33" i="130"/>
  <c r="N33" i="130"/>
  <c r="AK33" i="130"/>
  <c r="E33" i="130"/>
  <c r="AM33" i="130"/>
  <c r="AN33" i="130"/>
  <c r="AO33" i="130"/>
  <c r="AT33" i="130"/>
  <c r="AU33" i="130"/>
  <c r="AX33" i="130"/>
  <c r="AW33" i="130"/>
  <c r="L36" i="130"/>
  <c r="N36" i="130"/>
  <c r="AK36" i="130"/>
  <c r="E36" i="130"/>
  <c r="AL36" i="130"/>
  <c r="H36" i="130"/>
  <c r="AM36" i="130"/>
  <c r="AN36" i="130"/>
  <c r="AO36" i="130"/>
  <c r="AT36" i="130"/>
  <c r="AU36" i="130"/>
  <c r="AX36" i="130"/>
  <c r="AW36" i="130"/>
  <c r="L39" i="130"/>
  <c r="N39" i="130"/>
  <c r="BC39" i="130"/>
  <c r="AK39" i="130"/>
  <c r="E39" i="130"/>
  <c r="AL39" i="130"/>
  <c r="H39" i="130"/>
  <c r="AM39" i="130"/>
  <c r="AN39" i="130"/>
  <c r="AO39" i="130"/>
  <c r="AT39" i="130"/>
  <c r="AU39" i="130"/>
  <c r="AX39" i="130"/>
  <c r="AW39" i="130"/>
  <c r="L42" i="130"/>
  <c r="N42" i="130"/>
  <c r="AK42" i="130"/>
  <c r="E42" i="130"/>
  <c r="AM42" i="130"/>
  <c r="AN42" i="130"/>
  <c r="AO42" i="130"/>
  <c r="AT42" i="130"/>
  <c r="AU42" i="130"/>
  <c r="AX42" i="130"/>
  <c r="AW42" i="130"/>
  <c r="L45" i="130"/>
  <c r="N45" i="130"/>
  <c r="AK45" i="130"/>
  <c r="E45" i="130"/>
  <c r="AM45" i="130"/>
  <c r="AN45" i="130"/>
  <c r="AO45" i="130"/>
  <c r="AT45" i="130"/>
  <c r="AU45" i="130"/>
  <c r="AX45" i="130"/>
  <c r="AW45" i="130"/>
  <c r="L48" i="130"/>
  <c r="N48" i="130"/>
  <c r="AK48" i="130"/>
  <c r="E48" i="130"/>
  <c r="AM48" i="130"/>
  <c r="AN48" i="130"/>
  <c r="AO48" i="130"/>
  <c r="AT48" i="130"/>
  <c r="AU48" i="130"/>
  <c r="AX48" i="130"/>
  <c r="AW48" i="130"/>
  <c r="L51" i="130"/>
  <c r="N51" i="130"/>
  <c r="AK51" i="130"/>
  <c r="E51" i="130"/>
  <c r="AM51" i="130"/>
  <c r="AN51" i="130"/>
  <c r="AO51" i="130"/>
  <c r="AT51" i="130"/>
  <c r="AU51" i="130"/>
  <c r="AX51" i="130"/>
  <c r="AW51" i="130"/>
  <c r="L18" i="129"/>
  <c r="N18" i="129"/>
  <c r="AK18" i="129"/>
  <c r="E18" i="129"/>
  <c r="AM18" i="129"/>
  <c r="AN18" i="129"/>
  <c r="AO18" i="129"/>
  <c r="AT18" i="129"/>
  <c r="AU18" i="129"/>
  <c r="AX18" i="129"/>
  <c r="AW18" i="129"/>
  <c r="L21" i="129"/>
  <c r="N21" i="129"/>
  <c r="AK21" i="129"/>
  <c r="E21" i="129"/>
  <c r="AM21" i="129"/>
  <c r="AN21" i="129"/>
  <c r="AO21" i="129"/>
  <c r="AT21" i="129"/>
  <c r="AU21" i="129"/>
  <c r="AX21" i="129"/>
  <c r="AW21" i="129"/>
  <c r="L24" i="129"/>
  <c r="N24" i="129"/>
  <c r="AK24" i="129"/>
  <c r="E24" i="129"/>
  <c r="BC24" i="129"/>
  <c r="AL24" i="129"/>
  <c r="H24" i="129"/>
  <c r="AM24" i="129"/>
  <c r="AN24" i="129"/>
  <c r="AO24" i="129"/>
  <c r="AT24" i="129"/>
  <c r="AU24" i="129"/>
  <c r="AX24" i="129"/>
  <c r="AW24" i="129"/>
  <c r="L27" i="129"/>
  <c r="N27" i="129"/>
  <c r="AK27" i="129"/>
  <c r="E27" i="129"/>
  <c r="AM27" i="129"/>
  <c r="AN27" i="129"/>
  <c r="AO27" i="129"/>
  <c r="AT27" i="129"/>
  <c r="AU27" i="129"/>
  <c r="AX27" i="129"/>
  <c r="AW27" i="129"/>
  <c r="L30" i="129"/>
  <c r="N30" i="129"/>
  <c r="AK30" i="129"/>
  <c r="E30" i="129"/>
  <c r="AM30" i="129"/>
  <c r="AN30" i="129"/>
  <c r="AO30" i="129"/>
  <c r="AT30" i="129"/>
  <c r="AU30" i="129"/>
  <c r="AX30" i="129"/>
  <c r="AW30" i="129"/>
  <c r="L33" i="129"/>
  <c r="N33" i="129"/>
  <c r="AK33" i="129"/>
  <c r="E33" i="129"/>
  <c r="AM33" i="129"/>
  <c r="AN33" i="129"/>
  <c r="AO33" i="129"/>
  <c r="AT33" i="129"/>
  <c r="AU33" i="129"/>
  <c r="AX33" i="129"/>
  <c r="AW33" i="129"/>
  <c r="L36" i="129"/>
  <c r="N36" i="129"/>
  <c r="AK36" i="129"/>
  <c r="E36" i="129"/>
  <c r="AM36" i="129"/>
  <c r="AN36" i="129"/>
  <c r="AO36" i="129"/>
  <c r="AT36" i="129"/>
  <c r="AU36" i="129"/>
  <c r="AX36" i="129"/>
  <c r="AW36" i="129"/>
  <c r="L39" i="129"/>
  <c r="N39" i="129"/>
  <c r="BC39" i="129"/>
  <c r="AK39" i="129"/>
  <c r="E39" i="129"/>
  <c r="AM39" i="129"/>
  <c r="AN39" i="129"/>
  <c r="AO39" i="129"/>
  <c r="AT39" i="129"/>
  <c r="AU39" i="129"/>
  <c r="AX39" i="129"/>
  <c r="AW39" i="129"/>
  <c r="L42" i="129"/>
  <c r="N42" i="129"/>
  <c r="BC42" i="129"/>
  <c r="AK42" i="129"/>
  <c r="E42" i="129"/>
  <c r="AM42" i="129"/>
  <c r="AN42" i="129"/>
  <c r="AO42" i="129"/>
  <c r="AT42" i="129"/>
  <c r="AU42" i="129"/>
  <c r="AX42" i="129"/>
  <c r="AW42" i="129"/>
  <c r="L45" i="129"/>
  <c r="N45" i="129"/>
  <c r="BC45" i="129"/>
  <c r="AK45" i="129"/>
  <c r="E45" i="129"/>
  <c r="AM45" i="129"/>
  <c r="AN45" i="129"/>
  <c r="AO45" i="129"/>
  <c r="AT45" i="129"/>
  <c r="AU45" i="129"/>
  <c r="AX45" i="129"/>
  <c r="AW45" i="129"/>
  <c r="L48" i="129"/>
  <c r="N48" i="129"/>
  <c r="AK48" i="129"/>
  <c r="E48" i="129"/>
  <c r="AM48" i="129"/>
  <c r="AN48" i="129"/>
  <c r="AO48" i="129"/>
  <c r="AT48" i="129"/>
  <c r="AU48" i="129"/>
  <c r="AX48" i="129"/>
  <c r="AW48" i="129"/>
  <c r="L51" i="129"/>
  <c r="N51" i="129"/>
  <c r="AK51" i="129"/>
  <c r="E51" i="129"/>
  <c r="AM51" i="129"/>
  <c r="AN51" i="129"/>
  <c r="AO51" i="129"/>
  <c r="AT51" i="129"/>
  <c r="AU51" i="129"/>
  <c r="AX51" i="129"/>
  <c r="AW51" i="129"/>
  <c r="L18" i="128"/>
  <c r="AK18" i="128"/>
  <c r="E18" i="128"/>
  <c r="AM18" i="128"/>
  <c r="AN18" i="128"/>
  <c r="AO18" i="128"/>
  <c r="AT18" i="128"/>
  <c r="AU18" i="128"/>
  <c r="AX18" i="128"/>
  <c r="AW18" i="128"/>
  <c r="L21" i="128"/>
  <c r="N21" i="128"/>
  <c r="AK21" i="128"/>
  <c r="E21" i="128"/>
  <c r="AM21" i="128"/>
  <c r="AN21" i="128"/>
  <c r="AO21" i="128"/>
  <c r="AT21" i="128"/>
  <c r="AU21" i="128"/>
  <c r="AX21" i="128"/>
  <c r="AW21" i="128"/>
  <c r="L24" i="128"/>
  <c r="N24" i="128"/>
  <c r="AK24" i="128"/>
  <c r="AM24" i="128"/>
  <c r="AN24" i="128"/>
  <c r="AO24" i="128"/>
  <c r="AT24" i="128"/>
  <c r="AU24" i="128"/>
  <c r="AX24" i="128"/>
  <c r="AW24" i="128"/>
  <c r="L27" i="128"/>
  <c r="N27" i="128"/>
  <c r="AK27" i="128"/>
  <c r="E27" i="128"/>
  <c r="AM27" i="128"/>
  <c r="AN27" i="128"/>
  <c r="AO27" i="128"/>
  <c r="AT27" i="128"/>
  <c r="AU27" i="128"/>
  <c r="AX27" i="128"/>
  <c r="AW27" i="128"/>
  <c r="L30" i="128"/>
  <c r="N30" i="128"/>
  <c r="AK30" i="128"/>
  <c r="E30" i="128"/>
  <c r="AM30" i="128"/>
  <c r="AN30" i="128"/>
  <c r="AO30" i="128"/>
  <c r="AT30" i="128"/>
  <c r="AU30" i="128"/>
  <c r="AX30" i="128"/>
  <c r="AW30" i="128"/>
  <c r="L33" i="128"/>
  <c r="N33" i="128"/>
  <c r="BC33" i="128"/>
  <c r="AK33" i="128"/>
  <c r="E33" i="128"/>
  <c r="AM33" i="128"/>
  <c r="AN33" i="128"/>
  <c r="AO33" i="128"/>
  <c r="AT33" i="128"/>
  <c r="AU33" i="128"/>
  <c r="AX33" i="128"/>
  <c r="AW33" i="128"/>
  <c r="L36" i="128"/>
  <c r="N36" i="128"/>
  <c r="BC36" i="128"/>
  <c r="AK36" i="128"/>
  <c r="E36" i="128"/>
  <c r="AM36" i="128"/>
  <c r="AN36" i="128"/>
  <c r="AO36" i="128"/>
  <c r="AT36" i="128"/>
  <c r="AU36" i="128"/>
  <c r="AX36" i="128"/>
  <c r="AW36" i="128"/>
  <c r="L39" i="128"/>
  <c r="N39" i="128"/>
  <c r="AK39" i="128"/>
  <c r="E39" i="128"/>
  <c r="AM39" i="128"/>
  <c r="AN39" i="128"/>
  <c r="AO39" i="128"/>
  <c r="AT39" i="128"/>
  <c r="AU39" i="128"/>
  <c r="AX39" i="128"/>
  <c r="AW39" i="128"/>
  <c r="L42" i="128"/>
  <c r="AK42" i="128"/>
  <c r="E42" i="128"/>
  <c r="AM42" i="128"/>
  <c r="AN42" i="128"/>
  <c r="AO42" i="128"/>
  <c r="AT42" i="128"/>
  <c r="AU42" i="128"/>
  <c r="AX42" i="128"/>
  <c r="AW42" i="128"/>
  <c r="L45" i="128"/>
  <c r="N45" i="128"/>
  <c r="BC45" i="128"/>
  <c r="AK45" i="128"/>
  <c r="E45" i="128"/>
  <c r="AM45" i="128"/>
  <c r="AN45" i="128"/>
  <c r="AO45" i="128"/>
  <c r="AT45" i="128"/>
  <c r="AU45" i="128"/>
  <c r="AX45" i="128"/>
  <c r="AW45" i="128"/>
  <c r="L48" i="128"/>
  <c r="N48" i="128"/>
  <c r="AK48" i="128"/>
  <c r="AM48" i="128"/>
  <c r="AN48" i="128"/>
  <c r="AO48" i="128"/>
  <c r="AT48" i="128"/>
  <c r="AU48" i="128"/>
  <c r="AX48" i="128"/>
  <c r="AW48" i="128"/>
  <c r="L51" i="128"/>
  <c r="N51" i="128"/>
  <c r="AK51" i="128"/>
  <c r="E51" i="128"/>
  <c r="AM51" i="128"/>
  <c r="AN51" i="128"/>
  <c r="AO51" i="128"/>
  <c r="AT51" i="128"/>
  <c r="AU51" i="128"/>
  <c r="AX51" i="128"/>
  <c r="AW51" i="128"/>
  <c r="L18" i="127"/>
  <c r="N18" i="127"/>
  <c r="BG18" i="127"/>
  <c r="AO18" i="127"/>
  <c r="E18" i="127"/>
  <c r="AP18" i="127"/>
  <c r="AQ18" i="127"/>
  <c r="AR18" i="127"/>
  <c r="AS18" i="127"/>
  <c r="AX18" i="127"/>
  <c r="AY18" i="127"/>
  <c r="BB18" i="127"/>
  <c r="BA18" i="127"/>
  <c r="L21" i="127"/>
  <c r="N21" i="127"/>
  <c r="AO21" i="127"/>
  <c r="AP21" i="127"/>
  <c r="E21" i="127"/>
  <c r="AQ21" i="127"/>
  <c r="AR21" i="127"/>
  <c r="AS21" i="127"/>
  <c r="AX21" i="127"/>
  <c r="AY21" i="127"/>
  <c r="BB21" i="127"/>
  <c r="BA21" i="127"/>
  <c r="L24" i="127"/>
  <c r="N24" i="127"/>
  <c r="AO24" i="127"/>
  <c r="E24" i="127"/>
  <c r="BG24" i="127"/>
  <c r="AQ24" i="127"/>
  <c r="AR24" i="127"/>
  <c r="AS24" i="127"/>
  <c r="AX24" i="127"/>
  <c r="AY24" i="127"/>
  <c r="BB24" i="127"/>
  <c r="BA24" i="127"/>
  <c r="L27" i="127"/>
  <c r="N27" i="127"/>
  <c r="AO27" i="127"/>
  <c r="AP27" i="127"/>
  <c r="E27" i="127"/>
  <c r="BG27" i="127"/>
  <c r="AQ27" i="127"/>
  <c r="AR27" i="127"/>
  <c r="AS27" i="127"/>
  <c r="AX27" i="127"/>
  <c r="AY27" i="127"/>
  <c r="BB27" i="127"/>
  <c r="BA27" i="127"/>
  <c r="L30" i="127"/>
  <c r="N30" i="127"/>
  <c r="AO30" i="127"/>
  <c r="AQ30" i="127"/>
  <c r="AR30" i="127"/>
  <c r="AS30" i="127"/>
  <c r="AX30" i="127"/>
  <c r="AY30" i="127"/>
  <c r="BB30" i="127"/>
  <c r="BA30" i="127"/>
  <c r="L33" i="127"/>
  <c r="N33" i="127"/>
  <c r="AO33" i="127"/>
  <c r="AP33" i="127"/>
  <c r="E33" i="127"/>
  <c r="AQ33" i="127"/>
  <c r="AR33" i="127"/>
  <c r="AS33" i="127"/>
  <c r="AX33" i="127"/>
  <c r="AY33" i="127"/>
  <c r="BB33" i="127"/>
  <c r="BA33" i="127"/>
  <c r="L36" i="127"/>
  <c r="N36" i="127"/>
  <c r="AO36" i="127"/>
  <c r="AQ36" i="127"/>
  <c r="AR36" i="127"/>
  <c r="AS36" i="127"/>
  <c r="AX36" i="127"/>
  <c r="AY36" i="127"/>
  <c r="BB36" i="127"/>
  <c r="BA36" i="127"/>
  <c r="L39" i="127"/>
  <c r="N39" i="127"/>
  <c r="AO39" i="127"/>
  <c r="AQ39" i="127"/>
  <c r="AR39" i="127"/>
  <c r="AS39" i="127"/>
  <c r="AX39" i="127"/>
  <c r="AY39" i="127"/>
  <c r="BB39" i="127"/>
  <c r="BA39" i="127"/>
  <c r="L42" i="127"/>
  <c r="N42" i="127"/>
  <c r="BG42" i="127"/>
  <c r="AO42" i="127"/>
  <c r="E42" i="127"/>
  <c r="AQ42" i="127"/>
  <c r="AR42" i="127"/>
  <c r="AS42" i="127"/>
  <c r="AX42" i="127"/>
  <c r="AY42" i="127"/>
  <c r="BB42" i="127"/>
  <c r="BA42" i="127"/>
  <c r="L45" i="127"/>
  <c r="N45" i="127"/>
  <c r="AO45" i="127"/>
  <c r="AQ45" i="127"/>
  <c r="AR45" i="127"/>
  <c r="AS45" i="127"/>
  <c r="AX45" i="127"/>
  <c r="AY45" i="127"/>
  <c r="BB45" i="127"/>
  <c r="BA45" i="127"/>
  <c r="L48" i="127"/>
  <c r="N48" i="127"/>
  <c r="BG48" i="127"/>
  <c r="AO48" i="127"/>
  <c r="E48" i="127"/>
  <c r="AP48" i="127"/>
  <c r="AT48" i="127"/>
  <c r="J48" i="127"/>
  <c r="AU48" i="127"/>
  <c r="H48" i="127"/>
  <c r="AQ48" i="127"/>
  <c r="AR48" i="127"/>
  <c r="AS48" i="127"/>
  <c r="AX48" i="127"/>
  <c r="AY48" i="127"/>
  <c r="BB48" i="127"/>
  <c r="BA48" i="127"/>
  <c r="L51" i="127"/>
  <c r="N51" i="127"/>
  <c r="AO51" i="127"/>
  <c r="E51" i="127"/>
  <c r="AQ51" i="127"/>
  <c r="AR51" i="127"/>
  <c r="AS51" i="127"/>
  <c r="AX51" i="127"/>
  <c r="AY51" i="127"/>
  <c r="BB51" i="127"/>
  <c r="BA51" i="127"/>
  <c r="L18" i="125"/>
  <c r="N18" i="125"/>
  <c r="AO18" i="125"/>
  <c r="E18" i="125"/>
  <c r="BG18" i="125"/>
  <c r="AQ18" i="125"/>
  <c r="AR18" i="125"/>
  <c r="AS18" i="125"/>
  <c r="AX18" i="125"/>
  <c r="AY18" i="125"/>
  <c r="BB18" i="125"/>
  <c r="BA18" i="125"/>
  <c r="L21" i="125"/>
  <c r="N21" i="125"/>
  <c r="BG21" i="125"/>
  <c r="AO21" i="125"/>
  <c r="E21" i="125"/>
  <c r="AP21" i="125"/>
  <c r="H21" i="125"/>
  <c r="AQ21" i="125"/>
  <c r="AR21" i="125"/>
  <c r="AS21" i="125"/>
  <c r="AX21" i="125"/>
  <c r="AY21" i="125"/>
  <c r="BB21" i="125"/>
  <c r="BA21" i="125"/>
  <c r="L24" i="125"/>
  <c r="N24" i="125"/>
  <c r="BG24" i="125"/>
  <c r="AO24" i="125"/>
  <c r="E24" i="125"/>
  <c r="AP24" i="125"/>
  <c r="H24" i="125"/>
  <c r="AQ24" i="125"/>
  <c r="AR24" i="125"/>
  <c r="AS24" i="125"/>
  <c r="AX24" i="125"/>
  <c r="AY24" i="125"/>
  <c r="BB24" i="125"/>
  <c r="BA24" i="125"/>
  <c r="L27" i="125"/>
  <c r="N27" i="125"/>
  <c r="AO27" i="125"/>
  <c r="E27" i="125"/>
  <c r="BG27" i="125"/>
  <c r="AP27" i="125"/>
  <c r="H27" i="125"/>
  <c r="AQ27" i="125"/>
  <c r="AR27" i="125"/>
  <c r="AT27" i="125"/>
  <c r="J27" i="125"/>
  <c r="AU27" i="125"/>
  <c r="AS27" i="125"/>
  <c r="AX27" i="125"/>
  <c r="AY27" i="125"/>
  <c r="BB27" i="125"/>
  <c r="BA27" i="125"/>
  <c r="L30" i="125"/>
  <c r="N30" i="125"/>
  <c r="BG30" i="125"/>
  <c r="AO30" i="125"/>
  <c r="E30" i="125"/>
  <c r="AP30" i="125"/>
  <c r="H30" i="125"/>
  <c r="AQ30" i="125"/>
  <c r="AR30" i="125"/>
  <c r="AS30" i="125"/>
  <c r="AX30" i="125"/>
  <c r="AY30" i="125"/>
  <c r="BB30" i="125"/>
  <c r="BA30" i="125"/>
  <c r="L33" i="125"/>
  <c r="N33" i="125"/>
  <c r="AO33" i="125"/>
  <c r="E33" i="125"/>
  <c r="AQ33" i="125"/>
  <c r="AR33" i="125"/>
  <c r="AS33" i="125"/>
  <c r="AX33" i="125"/>
  <c r="AY33" i="125"/>
  <c r="BB33" i="125"/>
  <c r="BA33" i="125"/>
  <c r="L36" i="125"/>
  <c r="N36" i="125"/>
  <c r="AO36" i="125"/>
  <c r="E36" i="125"/>
  <c r="AQ36" i="125"/>
  <c r="AR36" i="125"/>
  <c r="AS36" i="125"/>
  <c r="AX36" i="125"/>
  <c r="AY36" i="125"/>
  <c r="BB36" i="125"/>
  <c r="BA36" i="125"/>
  <c r="L39" i="125"/>
  <c r="N39" i="125"/>
  <c r="AO39" i="125"/>
  <c r="E39" i="125"/>
  <c r="AQ39" i="125"/>
  <c r="AR39" i="125"/>
  <c r="AS39" i="125"/>
  <c r="AX39" i="125"/>
  <c r="AY39" i="125"/>
  <c r="BB39" i="125"/>
  <c r="BA39" i="125"/>
  <c r="L42" i="125"/>
  <c r="N42" i="125"/>
  <c r="AO42" i="125"/>
  <c r="E42" i="125"/>
  <c r="AQ42" i="125"/>
  <c r="AR42" i="125"/>
  <c r="AS42" i="125"/>
  <c r="AX42" i="125"/>
  <c r="AY42" i="125"/>
  <c r="BB42" i="125"/>
  <c r="BA42" i="125"/>
  <c r="L45" i="125"/>
  <c r="N45" i="125"/>
  <c r="BG45" i="125"/>
  <c r="AO45" i="125"/>
  <c r="E45" i="125"/>
  <c r="AP45" i="125"/>
  <c r="H45" i="125"/>
  <c r="AQ45" i="125"/>
  <c r="AR45" i="125"/>
  <c r="AT45" i="125"/>
  <c r="J45" i="125"/>
  <c r="AU45" i="125"/>
  <c r="AS45" i="125"/>
  <c r="AX45" i="125"/>
  <c r="AY45" i="125"/>
  <c r="BB45" i="125"/>
  <c r="BA45" i="125"/>
  <c r="L48" i="125"/>
  <c r="N48" i="125"/>
  <c r="BG48" i="125"/>
  <c r="AO48" i="125"/>
  <c r="E48" i="125"/>
  <c r="AP48" i="125"/>
  <c r="H48" i="125"/>
  <c r="AQ48" i="125"/>
  <c r="AR48" i="125"/>
  <c r="AS48" i="125"/>
  <c r="AX48" i="125"/>
  <c r="AY48" i="125"/>
  <c r="BB48" i="125"/>
  <c r="BA48" i="125"/>
  <c r="L51" i="125"/>
  <c r="N51" i="125"/>
  <c r="AO51" i="125"/>
  <c r="E51" i="125"/>
  <c r="AP51" i="125"/>
  <c r="H51" i="125"/>
  <c r="AQ51" i="125"/>
  <c r="AR51" i="125"/>
  <c r="AT51" i="125"/>
  <c r="J51" i="125"/>
  <c r="AU51" i="125"/>
  <c r="AS51" i="125"/>
  <c r="AX51" i="125"/>
  <c r="AY51" i="125"/>
  <c r="BB51" i="125"/>
  <c r="BA51" i="125"/>
  <c r="L18" i="124"/>
  <c r="N18" i="124"/>
  <c r="AO18" i="124"/>
  <c r="E18" i="124"/>
  <c r="AQ18" i="124"/>
  <c r="AR18" i="124"/>
  <c r="AS18" i="124"/>
  <c r="AX18" i="124"/>
  <c r="AY18" i="124"/>
  <c r="BB18" i="124"/>
  <c r="BA18" i="124"/>
  <c r="L21" i="124"/>
  <c r="N21" i="124"/>
  <c r="AO21" i="124"/>
  <c r="E21" i="124"/>
  <c r="AQ21" i="124"/>
  <c r="AR21" i="124"/>
  <c r="AS21" i="124"/>
  <c r="AX21" i="124"/>
  <c r="AY21" i="124"/>
  <c r="BB21" i="124"/>
  <c r="BA21" i="124"/>
  <c r="L24" i="124"/>
  <c r="N24" i="124"/>
  <c r="AO24" i="124"/>
  <c r="E24" i="124"/>
  <c r="AQ24" i="124"/>
  <c r="AR24" i="124"/>
  <c r="AS24" i="124"/>
  <c r="AX24" i="124"/>
  <c r="AY24" i="124"/>
  <c r="BB24" i="124"/>
  <c r="BA24" i="124"/>
  <c r="L27" i="124"/>
  <c r="N27" i="124"/>
  <c r="BG27" i="124"/>
  <c r="AO27" i="124"/>
  <c r="E27" i="124"/>
  <c r="AQ27" i="124"/>
  <c r="AR27" i="124"/>
  <c r="AS27" i="124"/>
  <c r="AX27" i="124"/>
  <c r="AY27" i="124"/>
  <c r="BB27" i="124"/>
  <c r="BA27" i="124"/>
  <c r="L30" i="124"/>
  <c r="N30" i="124"/>
  <c r="AO30" i="124"/>
  <c r="E30" i="124"/>
  <c r="AQ30" i="124"/>
  <c r="AR30" i="124"/>
  <c r="AS30" i="124"/>
  <c r="AX30" i="124"/>
  <c r="AY30" i="124"/>
  <c r="BB30" i="124"/>
  <c r="BA30" i="124"/>
  <c r="L33" i="124"/>
  <c r="N33" i="124"/>
  <c r="AO33" i="124"/>
  <c r="E33" i="124"/>
  <c r="AQ33" i="124"/>
  <c r="AR33" i="124"/>
  <c r="AS33" i="124"/>
  <c r="AX33" i="124"/>
  <c r="AY33" i="124"/>
  <c r="BB33" i="124"/>
  <c r="BA33" i="124"/>
  <c r="L36" i="124"/>
  <c r="N36" i="124"/>
  <c r="AO36" i="124"/>
  <c r="E36" i="124"/>
  <c r="AQ36" i="124"/>
  <c r="AR36" i="124"/>
  <c r="AS36" i="124"/>
  <c r="AX36" i="124"/>
  <c r="AY36" i="124"/>
  <c r="BB36" i="124"/>
  <c r="BA36" i="124"/>
  <c r="L39" i="124"/>
  <c r="N39" i="124"/>
  <c r="AO39" i="124"/>
  <c r="E39" i="124"/>
  <c r="BG39" i="124"/>
  <c r="AQ39" i="124"/>
  <c r="AR39" i="124"/>
  <c r="AS39" i="124"/>
  <c r="AX39" i="124"/>
  <c r="AY39" i="124"/>
  <c r="BB39" i="124"/>
  <c r="BA39" i="124"/>
  <c r="L42" i="124"/>
  <c r="N42" i="124"/>
  <c r="BG42" i="124"/>
  <c r="AO42" i="124"/>
  <c r="E42" i="124"/>
  <c r="AQ42" i="124"/>
  <c r="AR42" i="124"/>
  <c r="AS42" i="124"/>
  <c r="AX42" i="124"/>
  <c r="AY42" i="124"/>
  <c r="BB42" i="124"/>
  <c r="BA42" i="124"/>
  <c r="L45" i="124"/>
  <c r="N45" i="124"/>
  <c r="AO45" i="124"/>
  <c r="E45" i="124"/>
  <c r="AQ45" i="124"/>
  <c r="AR45" i="124"/>
  <c r="AS45" i="124"/>
  <c r="AX45" i="124"/>
  <c r="AY45" i="124"/>
  <c r="BB45" i="124"/>
  <c r="BA45" i="124"/>
  <c r="L48" i="124"/>
  <c r="N48" i="124"/>
  <c r="AO48" i="124"/>
  <c r="E48" i="124"/>
  <c r="AQ48" i="124"/>
  <c r="AR48" i="124"/>
  <c r="AS48" i="124"/>
  <c r="AX48" i="124"/>
  <c r="AY48" i="124"/>
  <c r="BB48" i="124"/>
  <c r="BA48" i="124"/>
  <c r="L51" i="124"/>
  <c r="N51" i="124"/>
  <c r="BG51" i="124"/>
  <c r="AO51" i="124"/>
  <c r="E51" i="124"/>
  <c r="AQ51" i="124"/>
  <c r="AR51" i="124"/>
  <c r="AS51" i="124"/>
  <c r="AX51" i="124"/>
  <c r="AY51" i="124"/>
  <c r="BB51" i="124"/>
  <c r="BA51" i="124"/>
  <c r="L18" i="123"/>
  <c r="N18" i="123"/>
  <c r="AK18" i="123"/>
  <c r="AL18" i="123"/>
  <c r="H18" i="123"/>
  <c r="E18" i="123"/>
  <c r="AM18" i="123"/>
  <c r="AN18" i="123"/>
  <c r="AO18" i="123"/>
  <c r="AT18" i="123"/>
  <c r="AU18" i="123"/>
  <c r="AX18" i="123"/>
  <c r="AW18" i="123"/>
  <c r="L21" i="123"/>
  <c r="N21" i="123"/>
  <c r="AK21" i="123"/>
  <c r="AL21" i="123"/>
  <c r="E21" i="123"/>
  <c r="AM21" i="123"/>
  <c r="AN21" i="123"/>
  <c r="AO21" i="123"/>
  <c r="AT21" i="123"/>
  <c r="AU21" i="123"/>
  <c r="AX21" i="123"/>
  <c r="AW21" i="123"/>
  <c r="L24" i="123"/>
  <c r="N24" i="123"/>
  <c r="BC24" i="123"/>
  <c r="AK24" i="123"/>
  <c r="E24" i="123"/>
  <c r="AL24" i="123"/>
  <c r="H24" i="123"/>
  <c r="AM24" i="123"/>
  <c r="AN24" i="123"/>
  <c r="AP24" i="123"/>
  <c r="J24" i="123"/>
  <c r="AQ24" i="123"/>
  <c r="AR24" i="123"/>
  <c r="AS24" i="123"/>
  <c r="AV24" i="123"/>
  <c r="F24" i="123"/>
  <c r="AY24" i="123"/>
  <c r="G24" i="123"/>
  <c r="AO24" i="123"/>
  <c r="AT24" i="123"/>
  <c r="AU24" i="123"/>
  <c r="AX24" i="123"/>
  <c r="AW24" i="123"/>
  <c r="L27" i="123"/>
  <c r="N27" i="123"/>
  <c r="AK27" i="123"/>
  <c r="AL27" i="123"/>
  <c r="E27" i="123"/>
  <c r="BC27" i="123"/>
  <c r="AM27" i="123"/>
  <c r="AN27" i="123"/>
  <c r="AO27" i="123"/>
  <c r="AT27" i="123"/>
  <c r="AU27" i="123"/>
  <c r="AX27" i="123"/>
  <c r="AW27" i="123"/>
  <c r="L30" i="123"/>
  <c r="AP30" i="123"/>
  <c r="J30" i="123"/>
  <c r="N30" i="123"/>
  <c r="AK30" i="123"/>
  <c r="E30" i="123"/>
  <c r="AM30" i="123"/>
  <c r="AN30" i="123"/>
  <c r="AO30" i="123"/>
  <c r="AT30" i="123"/>
  <c r="AU30" i="123"/>
  <c r="AX30" i="123"/>
  <c r="AW30" i="123"/>
  <c r="L33" i="123"/>
  <c r="N33" i="123"/>
  <c r="AK33" i="123"/>
  <c r="AM33" i="123"/>
  <c r="AN33" i="123"/>
  <c r="AO33" i="123"/>
  <c r="AT33" i="123"/>
  <c r="AU33" i="123"/>
  <c r="AX33" i="123"/>
  <c r="AW33" i="123"/>
  <c r="L36" i="123"/>
  <c r="N36" i="123"/>
  <c r="BC36" i="123"/>
  <c r="AK36" i="123"/>
  <c r="E36" i="123"/>
  <c r="AL36" i="123"/>
  <c r="H36" i="123"/>
  <c r="AM36" i="123"/>
  <c r="AN36" i="123"/>
  <c r="AO36" i="123"/>
  <c r="AT36" i="123"/>
  <c r="AU36" i="123"/>
  <c r="AX36" i="123"/>
  <c r="AW36" i="123"/>
  <c r="L39" i="123"/>
  <c r="N39" i="123"/>
  <c r="BC39" i="123"/>
  <c r="AK39" i="123"/>
  <c r="E39" i="123"/>
  <c r="AL39" i="123"/>
  <c r="AM39" i="123"/>
  <c r="AN39" i="123"/>
  <c r="AO39" i="123"/>
  <c r="AT39" i="123"/>
  <c r="AU39" i="123"/>
  <c r="AX39" i="123"/>
  <c r="AW39" i="123"/>
  <c r="L42" i="123"/>
  <c r="N42" i="123"/>
  <c r="AK42" i="123"/>
  <c r="AL42" i="123"/>
  <c r="E42" i="123"/>
  <c r="AM42" i="123"/>
  <c r="AN42" i="123"/>
  <c r="AO42" i="123"/>
  <c r="AT42" i="123"/>
  <c r="AU42" i="123"/>
  <c r="AX42" i="123"/>
  <c r="AW42" i="123"/>
  <c r="L45" i="123"/>
  <c r="N45" i="123"/>
  <c r="AK45" i="123"/>
  <c r="AL45" i="123"/>
  <c r="E45" i="123"/>
  <c r="BC45" i="123"/>
  <c r="AM45" i="123"/>
  <c r="AN45" i="123"/>
  <c r="AO45" i="123"/>
  <c r="AT45" i="123"/>
  <c r="AU45" i="123"/>
  <c r="AX45" i="123"/>
  <c r="AW45" i="123"/>
  <c r="L48" i="123"/>
  <c r="N48" i="123"/>
  <c r="AK48" i="123"/>
  <c r="AM48" i="123"/>
  <c r="AN48" i="123"/>
  <c r="AO48" i="123"/>
  <c r="AT48" i="123"/>
  <c r="AU48" i="123"/>
  <c r="AX48" i="123"/>
  <c r="AW48" i="123"/>
  <c r="L51" i="123"/>
  <c r="N51" i="123"/>
  <c r="AK51" i="123"/>
  <c r="E51" i="123"/>
  <c r="AM51" i="123"/>
  <c r="AN51" i="123"/>
  <c r="AO51" i="123"/>
  <c r="AT51" i="123"/>
  <c r="AU51" i="123"/>
  <c r="AX51" i="123"/>
  <c r="AW51" i="123"/>
  <c r="L18" i="121"/>
  <c r="N18" i="121"/>
  <c r="BC18" i="121"/>
  <c r="AK18" i="121"/>
  <c r="E18" i="121"/>
  <c r="AM18" i="121"/>
  <c r="AN18" i="121"/>
  <c r="AO18" i="121"/>
  <c r="AT18" i="121"/>
  <c r="AU18" i="121"/>
  <c r="AX18" i="121"/>
  <c r="AW18" i="121"/>
  <c r="L21" i="121"/>
  <c r="N21" i="121"/>
  <c r="BC21" i="121"/>
  <c r="AK21" i="121"/>
  <c r="E21" i="121"/>
  <c r="AM21" i="121"/>
  <c r="AN21" i="121"/>
  <c r="AO21" i="121"/>
  <c r="AT21" i="121"/>
  <c r="AU21" i="121"/>
  <c r="AX21" i="121"/>
  <c r="AW21" i="121"/>
  <c r="L24" i="121"/>
  <c r="N24" i="121"/>
  <c r="AK24" i="121"/>
  <c r="E24" i="121"/>
  <c r="BC24" i="121"/>
  <c r="AM24" i="121"/>
  <c r="AN24" i="121"/>
  <c r="AO24" i="121"/>
  <c r="AT24" i="121"/>
  <c r="AU24" i="121"/>
  <c r="AX24" i="121"/>
  <c r="AW24" i="121"/>
  <c r="L27" i="121"/>
  <c r="N27" i="121"/>
  <c r="AK27" i="121"/>
  <c r="E27" i="121"/>
  <c r="BC27" i="121"/>
  <c r="AM27" i="121"/>
  <c r="AN27" i="121"/>
  <c r="AO27" i="121"/>
  <c r="AT27" i="121"/>
  <c r="AU27" i="121"/>
  <c r="AX27" i="121"/>
  <c r="AW27" i="121"/>
  <c r="L30" i="121"/>
  <c r="N30" i="121"/>
  <c r="BC30" i="121"/>
  <c r="AK30" i="121"/>
  <c r="E30" i="121"/>
  <c r="AM30" i="121"/>
  <c r="AN30" i="121"/>
  <c r="AO30" i="121"/>
  <c r="AT30" i="121"/>
  <c r="AU30" i="121"/>
  <c r="AX30" i="121"/>
  <c r="AW30" i="121"/>
  <c r="L33" i="121"/>
  <c r="N33" i="121"/>
  <c r="BC33" i="121"/>
  <c r="AK33" i="121"/>
  <c r="E33" i="121"/>
  <c r="AM33" i="121"/>
  <c r="AN33" i="121"/>
  <c r="AO33" i="121"/>
  <c r="AT33" i="121"/>
  <c r="AU33" i="121"/>
  <c r="AX33" i="121"/>
  <c r="AW33" i="121"/>
  <c r="L36" i="121"/>
  <c r="N36" i="121"/>
  <c r="AK36" i="121"/>
  <c r="E36" i="121"/>
  <c r="BC36" i="121"/>
  <c r="AM36" i="121"/>
  <c r="AN36" i="121"/>
  <c r="AO36" i="121"/>
  <c r="AT36" i="121"/>
  <c r="AU36" i="121"/>
  <c r="AX36" i="121"/>
  <c r="AW36" i="121"/>
  <c r="L39" i="121"/>
  <c r="N39" i="121"/>
  <c r="AK39" i="121"/>
  <c r="E39" i="121"/>
  <c r="AM39" i="121"/>
  <c r="AN39" i="121"/>
  <c r="AO39" i="121"/>
  <c r="AT39" i="121"/>
  <c r="AU39" i="121"/>
  <c r="AX39" i="121"/>
  <c r="AW39" i="121"/>
  <c r="L42" i="121"/>
  <c r="N42" i="121"/>
  <c r="BC42" i="121"/>
  <c r="AK42" i="121"/>
  <c r="E42" i="121"/>
  <c r="AM42" i="121"/>
  <c r="AN42" i="121"/>
  <c r="AO42" i="121"/>
  <c r="AT42" i="121"/>
  <c r="AU42" i="121"/>
  <c r="AX42" i="121"/>
  <c r="AW42" i="121"/>
  <c r="L45" i="121"/>
  <c r="N45" i="121"/>
  <c r="AK45" i="121"/>
  <c r="E45" i="121"/>
  <c r="AM45" i="121"/>
  <c r="AN45" i="121"/>
  <c r="AO45" i="121"/>
  <c r="AT45" i="121"/>
  <c r="AU45" i="121"/>
  <c r="AX45" i="121"/>
  <c r="AW45" i="121"/>
  <c r="L48" i="121"/>
  <c r="N48" i="121"/>
  <c r="AK48" i="121"/>
  <c r="E48" i="121"/>
  <c r="BC48" i="121"/>
  <c r="AM48" i="121"/>
  <c r="AN48" i="121"/>
  <c r="AO48" i="121"/>
  <c r="AT48" i="121"/>
  <c r="AU48" i="121"/>
  <c r="AX48" i="121"/>
  <c r="AW48" i="121"/>
  <c r="L51" i="121"/>
  <c r="N51" i="121"/>
  <c r="AK51" i="121"/>
  <c r="E51" i="121"/>
  <c r="BC51" i="121"/>
  <c r="AM51" i="121"/>
  <c r="AN51" i="121"/>
  <c r="AO51" i="121"/>
  <c r="AT51" i="121"/>
  <c r="AU51" i="121"/>
  <c r="AX51" i="121"/>
  <c r="AW51" i="121"/>
  <c r="L18" i="120"/>
  <c r="N18" i="120"/>
  <c r="AK18" i="120"/>
  <c r="E18" i="120"/>
  <c r="AM18" i="120"/>
  <c r="AN18" i="120"/>
  <c r="AO18" i="120"/>
  <c r="AT18" i="120"/>
  <c r="AU18" i="120"/>
  <c r="AX18" i="120"/>
  <c r="AW18" i="120"/>
  <c r="L21" i="120"/>
  <c r="N21" i="120"/>
  <c r="AK21" i="120"/>
  <c r="AL21" i="120"/>
  <c r="E21" i="120"/>
  <c r="BC21" i="120"/>
  <c r="AM21" i="120"/>
  <c r="AN21" i="120"/>
  <c r="AO21" i="120"/>
  <c r="AT21" i="120"/>
  <c r="AU21" i="120"/>
  <c r="AX21" i="120"/>
  <c r="AW21" i="120"/>
  <c r="L24" i="120"/>
  <c r="N24" i="120"/>
  <c r="AK24" i="120"/>
  <c r="E24" i="120"/>
  <c r="AM24" i="120"/>
  <c r="AN24" i="120"/>
  <c r="AO24" i="120"/>
  <c r="AT24" i="120"/>
  <c r="AU24" i="120"/>
  <c r="AX24" i="120"/>
  <c r="AW24" i="120"/>
  <c r="L27" i="120"/>
  <c r="N27" i="120"/>
  <c r="BC27" i="120"/>
  <c r="AK27" i="120"/>
  <c r="E27" i="120"/>
  <c r="AM27" i="120"/>
  <c r="AN27" i="120"/>
  <c r="AO27" i="120"/>
  <c r="AT27" i="120"/>
  <c r="AU27" i="120"/>
  <c r="AX27" i="120"/>
  <c r="AW27" i="120"/>
  <c r="L30" i="120"/>
  <c r="N30" i="120"/>
  <c r="AK30" i="120"/>
  <c r="E30" i="120"/>
  <c r="AM30" i="120"/>
  <c r="AN30" i="120"/>
  <c r="AO30" i="120"/>
  <c r="AT30" i="120"/>
  <c r="AU30" i="120"/>
  <c r="AX30" i="120"/>
  <c r="AW30" i="120"/>
  <c r="L33" i="120"/>
  <c r="N33" i="120"/>
  <c r="AK33" i="120"/>
  <c r="E33" i="120"/>
  <c r="AM33" i="120"/>
  <c r="AN33" i="120"/>
  <c r="AO33" i="120"/>
  <c r="AT33" i="120"/>
  <c r="AU33" i="120"/>
  <c r="AX33" i="120"/>
  <c r="AW33" i="120"/>
  <c r="L36" i="120"/>
  <c r="N36" i="120"/>
  <c r="BC36" i="120"/>
  <c r="AK36" i="120"/>
  <c r="E36" i="120"/>
  <c r="AM36" i="120"/>
  <c r="AN36" i="120"/>
  <c r="AO36" i="120"/>
  <c r="AT36" i="120"/>
  <c r="AU36" i="120"/>
  <c r="AX36" i="120"/>
  <c r="AW36" i="120"/>
  <c r="L39" i="120"/>
  <c r="N39" i="120"/>
  <c r="BC39" i="120"/>
  <c r="AK39" i="120"/>
  <c r="E39" i="120"/>
  <c r="AM39" i="120"/>
  <c r="AN39" i="120"/>
  <c r="AO39" i="120"/>
  <c r="AT39" i="120"/>
  <c r="AU39" i="120"/>
  <c r="AX39" i="120"/>
  <c r="AW39" i="120"/>
  <c r="L42" i="120"/>
  <c r="N42" i="120"/>
  <c r="AK42" i="120"/>
  <c r="E42" i="120"/>
  <c r="AM42" i="120"/>
  <c r="AN42" i="120"/>
  <c r="AO42" i="120"/>
  <c r="AT42" i="120"/>
  <c r="AU42" i="120"/>
  <c r="AX42" i="120"/>
  <c r="AW42" i="120"/>
  <c r="L45" i="120"/>
  <c r="N45" i="120"/>
  <c r="AK45" i="120"/>
  <c r="E45" i="120"/>
  <c r="BC45" i="120"/>
  <c r="AM45" i="120"/>
  <c r="AN45" i="120"/>
  <c r="AO45" i="120"/>
  <c r="AT45" i="120"/>
  <c r="AU45" i="120"/>
  <c r="AX45" i="120"/>
  <c r="AW45" i="120"/>
  <c r="L48" i="120"/>
  <c r="N48" i="120"/>
  <c r="AK48" i="120"/>
  <c r="E48" i="120"/>
  <c r="BC48" i="120"/>
  <c r="AM48" i="120"/>
  <c r="AN48" i="120"/>
  <c r="AO48" i="120"/>
  <c r="AT48" i="120"/>
  <c r="AU48" i="120"/>
  <c r="AX48" i="120"/>
  <c r="AW48" i="120"/>
  <c r="L51" i="120"/>
  <c r="N51" i="120"/>
  <c r="BC51" i="120"/>
  <c r="AK51" i="120"/>
  <c r="E51" i="120"/>
  <c r="AM51" i="120"/>
  <c r="AN51" i="120"/>
  <c r="AO51" i="120"/>
  <c r="AT51" i="120"/>
  <c r="AU51" i="120"/>
  <c r="AX51" i="120"/>
  <c r="AW51" i="120"/>
  <c r="L18" i="116"/>
  <c r="N18" i="116"/>
  <c r="AO18" i="116"/>
  <c r="E18" i="116"/>
  <c r="AQ18" i="116"/>
  <c r="AR18" i="116"/>
  <c r="AS18" i="116"/>
  <c r="AX18" i="116"/>
  <c r="AY18" i="116"/>
  <c r="BA18" i="116"/>
  <c r="BB18" i="116"/>
  <c r="L21" i="116"/>
  <c r="N21" i="116"/>
  <c r="AO21" i="116"/>
  <c r="AP21" i="116"/>
  <c r="H21" i="116"/>
  <c r="E21" i="116"/>
  <c r="AQ21" i="116"/>
  <c r="AR21" i="116"/>
  <c r="AS21" i="116"/>
  <c r="AX21" i="116"/>
  <c r="AY21" i="116"/>
  <c r="BB21" i="116"/>
  <c r="BA21" i="116"/>
  <c r="L24" i="116"/>
  <c r="N24" i="116"/>
  <c r="AO24" i="116"/>
  <c r="E24" i="116"/>
  <c r="AQ24" i="116"/>
  <c r="AR24" i="116"/>
  <c r="AS24" i="116"/>
  <c r="AX24" i="116"/>
  <c r="AY24" i="116"/>
  <c r="BA24" i="116"/>
  <c r="BB24" i="116"/>
  <c r="L27" i="116"/>
  <c r="N27" i="116"/>
  <c r="AO27" i="116"/>
  <c r="AP27" i="116"/>
  <c r="H27" i="116"/>
  <c r="E27" i="116"/>
  <c r="AQ27" i="116"/>
  <c r="AR27" i="116"/>
  <c r="AS27" i="116"/>
  <c r="AX27" i="116"/>
  <c r="AY27" i="116"/>
  <c r="BB27" i="116"/>
  <c r="BA27" i="116"/>
  <c r="L30" i="116"/>
  <c r="N30" i="116"/>
  <c r="AO30" i="116"/>
  <c r="E30" i="116"/>
  <c r="AQ30" i="116"/>
  <c r="AR30" i="116"/>
  <c r="AS30" i="116"/>
  <c r="AX30" i="116"/>
  <c r="AY30" i="116"/>
  <c r="BB30" i="116"/>
  <c r="BA30" i="116"/>
  <c r="L33" i="116"/>
  <c r="N33" i="116"/>
  <c r="AO33" i="116"/>
  <c r="AQ33" i="116"/>
  <c r="AR33" i="116"/>
  <c r="AS33" i="116"/>
  <c r="AX33" i="116"/>
  <c r="AY33" i="116"/>
  <c r="BB33" i="116"/>
  <c r="BA33" i="116"/>
  <c r="L36" i="116"/>
  <c r="N36" i="116"/>
  <c r="AO36" i="116"/>
  <c r="E36" i="116"/>
  <c r="AQ36" i="116"/>
  <c r="AR36" i="116"/>
  <c r="AS36" i="116"/>
  <c r="AX36" i="116"/>
  <c r="AY36" i="116"/>
  <c r="BA36" i="116"/>
  <c r="BB36" i="116"/>
  <c r="L39" i="116"/>
  <c r="N39" i="116"/>
  <c r="AO39" i="116"/>
  <c r="E39" i="116"/>
  <c r="AP39" i="116"/>
  <c r="H39" i="116"/>
  <c r="AQ39" i="116"/>
  <c r="AR39" i="116"/>
  <c r="AS39" i="116"/>
  <c r="AX39" i="116"/>
  <c r="AY39" i="116"/>
  <c r="BB39" i="116"/>
  <c r="BA39" i="116"/>
  <c r="L42" i="116"/>
  <c r="N42" i="116"/>
  <c r="AO42" i="116"/>
  <c r="E42" i="116"/>
  <c r="AQ42" i="116"/>
  <c r="AR42" i="116"/>
  <c r="AS42" i="116"/>
  <c r="AX42" i="116"/>
  <c r="AY42" i="116"/>
  <c r="BA42" i="116"/>
  <c r="BB42" i="116"/>
  <c r="L45" i="116"/>
  <c r="N45" i="116"/>
  <c r="AO45" i="116"/>
  <c r="E45" i="116"/>
  <c r="AP45" i="116"/>
  <c r="H45" i="116"/>
  <c r="AQ45" i="116"/>
  <c r="AR45" i="116"/>
  <c r="AS45" i="116"/>
  <c r="AX45" i="116"/>
  <c r="AY45" i="116"/>
  <c r="BB45" i="116"/>
  <c r="BA45" i="116"/>
  <c r="L48" i="116"/>
  <c r="N48" i="116"/>
  <c r="AO48" i="116"/>
  <c r="E48" i="116"/>
  <c r="AQ48" i="116"/>
  <c r="AR48" i="116"/>
  <c r="AS48" i="116"/>
  <c r="AX48" i="116"/>
  <c r="AY48" i="116"/>
  <c r="BB48" i="116"/>
  <c r="BA48" i="116"/>
  <c r="L51" i="116"/>
  <c r="N51" i="116"/>
  <c r="BG51" i="116"/>
  <c r="AO51" i="116"/>
  <c r="E51" i="116"/>
  <c r="AP51" i="116"/>
  <c r="H51" i="116"/>
  <c r="AQ51" i="116"/>
  <c r="AR51" i="116"/>
  <c r="AS51" i="116"/>
  <c r="AX51" i="116"/>
  <c r="AY51" i="116"/>
  <c r="BA51" i="116"/>
  <c r="L18" i="115"/>
  <c r="N18" i="115"/>
  <c r="AO18" i="115"/>
  <c r="E18" i="115"/>
  <c r="AQ18" i="115"/>
  <c r="AR18" i="115"/>
  <c r="AS18" i="115"/>
  <c r="AX18" i="115"/>
  <c r="AY18" i="115"/>
  <c r="BB18" i="115"/>
  <c r="BA18" i="115"/>
  <c r="L21" i="115"/>
  <c r="N21" i="115"/>
  <c r="BG21" i="115"/>
  <c r="AO21" i="115"/>
  <c r="AP21" i="115"/>
  <c r="E21" i="115"/>
  <c r="AQ21" i="115"/>
  <c r="AR21" i="115"/>
  <c r="AS21" i="115"/>
  <c r="AX21" i="115"/>
  <c r="AY21" i="115"/>
  <c r="BA21" i="115"/>
  <c r="BB21" i="115"/>
  <c r="L24" i="115"/>
  <c r="N24" i="115"/>
  <c r="BG24" i="115"/>
  <c r="AO24" i="115"/>
  <c r="E24" i="115"/>
  <c r="AQ24" i="115"/>
  <c r="AR24" i="115"/>
  <c r="AS24" i="115"/>
  <c r="AX24" i="115"/>
  <c r="AY24" i="115"/>
  <c r="BB24" i="115"/>
  <c r="BA24" i="115"/>
  <c r="L27" i="115"/>
  <c r="N27" i="115"/>
  <c r="AO27" i="115"/>
  <c r="AQ27" i="115"/>
  <c r="AR27" i="115"/>
  <c r="AS27" i="115"/>
  <c r="AX27" i="115"/>
  <c r="AY27" i="115"/>
  <c r="BA27" i="115"/>
  <c r="L30" i="115"/>
  <c r="N30" i="115"/>
  <c r="AO30" i="115"/>
  <c r="E30" i="115"/>
  <c r="AQ30" i="115"/>
  <c r="AR30" i="115"/>
  <c r="AS30" i="115"/>
  <c r="AX30" i="115"/>
  <c r="AY30" i="115"/>
  <c r="BB30" i="115"/>
  <c r="BA30" i="115"/>
  <c r="L33" i="115"/>
  <c r="N33" i="115"/>
  <c r="BG33" i="115"/>
  <c r="AO33" i="115"/>
  <c r="E33" i="115"/>
  <c r="AQ33" i="115"/>
  <c r="AR33" i="115"/>
  <c r="AS33" i="115"/>
  <c r="AX33" i="115"/>
  <c r="AY33" i="115"/>
  <c r="BA33" i="115"/>
  <c r="BB33" i="115"/>
  <c r="L36" i="115"/>
  <c r="N36" i="115"/>
  <c r="AO36" i="115"/>
  <c r="AQ36" i="115"/>
  <c r="AR36" i="115"/>
  <c r="AS36" i="115"/>
  <c r="AX36" i="115"/>
  <c r="AY36" i="115"/>
  <c r="BB36" i="115"/>
  <c r="BA36" i="115"/>
  <c r="L39" i="115"/>
  <c r="N39" i="115"/>
  <c r="AO39" i="115"/>
  <c r="AP39" i="115"/>
  <c r="AT39" i="115"/>
  <c r="E39" i="115"/>
  <c r="AQ39" i="115"/>
  <c r="AR39" i="115"/>
  <c r="AS39" i="115"/>
  <c r="AX39" i="115"/>
  <c r="AY39" i="115"/>
  <c r="BA39" i="115"/>
  <c r="L42" i="115"/>
  <c r="AT42" i="115"/>
  <c r="N42" i="115"/>
  <c r="BG42" i="115"/>
  <c r="AO42" i="115"/>
  <c r="E42" i="115"/>
  <c r="AQ42" i="115"/>
  <c r="AR42" i="115"/>
  <c r="AS42" i="115"/>
  <c r="AX42" i="115"/>
  <c r="AY42" i="115"/>
  <c r="BB42" i="115"/>
  <c r="BA42" i="115"/>
  <c r="L45" i="115"/>
  <c r="N45" i="115"/>
  <c r="AO45" i="115"/>
  <c r="AQ45" i="115"/>
  <c r="AR45" i="115"/>
  <c r="AS45" i="115"/>
  <c r="AX45" i="115"/>
  <c r="AY45" i="115"/>
  <c r="BA45" i="115"/>
  <c r="BB45" i="115"/>
  <c r="L48" i="115"/>
  <c r="N48" i="115"/>
  <c r="AO48" i="115"/>
  <c r="E48" i="115"/>
  <c r="AQ48" i="115"/>
  <c r="AR48" i="115"/>
  <c r="AS48" i="115"/>
  <c r="AX48" i="115"/>
  <c r="AY48" i="115"/>
  <c r="BB48" i="115"/>
  <c r="BA48" i="115"/>
  <c r="L51" i="115"/>
  <c r="N51" i="115"/>
  <c r="AO51" i="115"/>
  <c r="E51" i="115"/>
  <c r="AQ51" i="115"/>
  <c r="AR51" i="115"/>
  <c r="AS51" i="115"/>
  <c r="AX51" i="115"/>
  <c r="AY51" i="115"/>
  <c r="BA51" i="115"/>
  <c r="L18" i="114"/>
  <c r="N18" i="114"/>
  <c r="AO18" i="114"/>
  <c r="E18" i="114"/>
  <c r="AQ18" i="114"/>
  <c r="AR18" i="114"/>
  <c r="AS18" i="114"/>
  <c r="AX18" i="114"/>
  <c r="AY18" i="114"/>
  <c r="BA18" i="114"/>
  <c r="BB18" i="114"/>
  <c r="L21" i="114"/>
  <c r="N21" i="114"/>
  <c r="AO21" i="114"/>
  <c r="AP21" i="114"/>
  <c r="AT21" i="114"/>
  <c r="J21" i="114"/>
  <c r="AU21" i="114"/>
  <c r="E21" i="114"/>
  <c r="AQ21" i="114"/>
  <c r="AR21" i="114"/>
  <c r="AS21" i="114"/>
  <c r="AX21" i="114"/>
  <c r="AY21" i="114"/>
  <c r="BB21" i="114"/>
  <c r="BA21" i="114"/>
  <c r="L24" i="114"/>
  <c r="N24" i="114"/>
  <c r="AO24" i="114"/>
  <c r="AQ24" i="114"/>
  <c r="AR24" i="114"/>
  <c r="AS24" i="114"/>
  <c r="AX24" i="114"/>
  <c r="AY24" i="114"/>
  <c r="BB24" i="114"/>
  <c r="BA24" i="114"/>
  <c r="L27" i="114"/>
  <c r="N27" i="114"/>
  <c r="BG27" i="114"/>
  <c r="AO27" i="114"/>
  <c r="E27" i="114"/>
  <c r="AP27" i="114"/>
  <c r="H27" i="114"/>
  <c r="AQ27" i="114"/>
  <c r="AR27" i="114"/>
  <c r="AS27" i="114"/>
  <c r="AX27" i="114"/>
  <c r="AY27" i="114"/>
  <c r="BB27" i="114"/>
  <c r="BA27" i="114"/>
  <c r="L30" i="114"/>
  <c r="N30" i="114"/>
  <c r="BG30" i="114"/>
  <c r="AO30" i="114"/>
  <c r="AP30" i="114"/>
  <c r="E30" i="114"/>
  <c r="AQ30" i="114"/>
  <c r="AR30" i="114"/>
  <c r="AS30" i="114"/>
  <c r="AX30" i="114"/>
  <c r="AY30" i="114"/>
  <c r="BB30" i="114"/>
  <c r="BA30" i="114"/>
  <c r="L33" i="114"/>
  <c r="N33" i="114"/>
  <c r="BG33" i="114"/>
  <c r="AO33" i="114"/>
  <c r="AP33" i="114"/>
  <c r="H33" i="114"/>
  <c r="E33" i="114"/>
  <c r="AQ33" i="114"/>
  <c r="AR33" i="114"/>
  <c r="AS33" i="114"/>
  <c r="AX33" i="114"/>
  <c r="AY33" i="114"/>
  <c r="BB33" i="114"/>
  <c r="BA33" i="114"/>
  <c r="L36" i="114"/>
  <c r="N36" i="114"/>
  <c r="BG36" i="114"/>
  <c r="AO36" i="114"/>
  <c r="AQ36" i="114"/>
  <c r="AR36" i="114"/>
  <c r="AS36" i="114"/>
  <c r="AX36" i="114"/>
  <c r="AY36" i="114"/>
  <c r="BA36" i="114"/>
  <c r="BB36" i="114"/>
  <c r="L39" i="114"/>
  <c r="N39" i="114"/>
  <c r="AO39" i="114"/>
  <c r="E39" i="114"/>
  <c r="AQ39" i="114"/>
  <c r="AR39" i="114"/>
  <c r="AS39" i="114"/>
  <c r="AX39" i="114"/>
  <c r="AY39" i="114"/>
  <c r="BA39" i="114"/>
  <c r="BB39" i="114"/>
  <c r="L42" i="114"/>
  <c r="N42" i="114"/>
  <c r="AO42" i="114"/>
  <c r="E42" i="114"/>
  <c r="BG42" i="114"/>
  <c r="AP42" i="114"/>
  <c r="H42" i="114"/>
  <c r="AQ42" i="114"/>
  <c r="AR42" i="114"/>
  <c r="AS42" i="114"/>
  <c r="AX42" i="114"/>
  <c r="AY42" i="114"/>
  <c r="BB42" i="114"/>
  <c r="BA42" i="114"/>
  <c r="L45" i="114"/>
  <c r="N45" i="114"/>
  <c r="BG45" i="114"/>
  <c r="AO45" i="114"/>
  <c r="AP45" i="114"/>
  <c r="E45" i="114"/>
  <c r="AQ45" i="114"/>
  <c r="AR45" i="114"/>
  <c r="AS45" i="114"/>
  <c r="AX45" i="114"/>
  <c r="AY45" i="114"/>
  <c r="BB45" i="114"/>
  <c r="BA45" i="114"/>
  <c r="L48" i="114"/>
  <c r="N48" i="114"/>
  <c r="AO48" i="114"/>
  <c r="AP48" i="114"/>
  <c r="AQ48" i="114"/>
  <c r="AR48" i="114"/>
  <c r="AS48" i="114"/>
  <c r="AX48" i="114"/>
  <c r="AY48" i="114"/>
  <c r="BB48" i="114"/>
  <c r="BA48" i="114"/>
  <c r="L51" i="114"/>
  <c r="N51" i="114"/>
  <c r="BG51" i="114"/>
  <c r="AO51" i="114"/>
  <c r="E51" i="114"/>
  <c r="AP51" i="114"/>
  <c r="H51" i="114"/>
  <c r="AQ51" i="114"/>
  <c r="AR51" i="114"/>
  <c r="AT51" i="114"/>
  <c r="J51" i="114"/>
  <c r="AU51" i="114"/>
  <c r="AS51" i="114"/>
  <c r="AX51" i="114"/>
  <c r="AY51" i="114"/>
  <c r="BB51" i="114"/>
  <c r="BA51" i="114"/>
  <c r="L18" i="113"/>
  <c r="N18" i="113"/>
  <c r="AK18" i="113"/>
  <c r="AM18" i="113"/>
  <c r="AN18" i="113"/>
  <c r="AO18" i="113"/>
  <c r="AT18" i="113"/>
  <c r="AU18" i="113"/>
  <c r="AX18" i="113"/>
  <c r="AW18" i="113"/>
  <c r="L21" i="113"/>
  <c r="N21" i="113"/>
  <c r="BC21" i="113"/>
  <c r="AK21" i="113"/>
  <c r="E21" i="113"/>
  <c r="AL21" i="113"/>
  <c r="H21" i="113"/>
  <c r="AM21" i="113"/>
  <c r="AN21" i="113"/>
  <c r="AO21" i="113"/>
  <c r="AT21" i="113"/>
  <c r="AU21" i="113"/>
  <c r="AX21" i="113"/>
  <c r="AW21" i="113"/>
  <c r="L24" i="113"/>
  <c r="N24" i="113"/>
  <c r="AK24" i="113"/>
  <c r="E24" i="113"/>
  <c r="AL24" i="113"/>
  <c r="H24" i="113"/>
  <c r="AM24" i="113"/>
  <c r="AN24" i="113"/>
  <c r="AO24" i="113"/>
  <c r="AT24" i="113"/>
  <c r="AU24" i="113"/>
  <c r="AW24" i="113"/>
  <c r="AX24" i="113"/>
  <c r="L27" i="113"/>
  <c r="N27" i="113"/>
  <c r="AK27" i="113"/>
  <c r="AL27" i="113"/>
  <c r="E27" i="113"/>
  <c r="AM27" i="113"/>
  <c r="AN27" i="113"/>
  <c r="AO27" i="113"/>
  <c r="AT27" i="113"/>
  <c r="AU27" i="113"/>
  <c r="AX27" i="113"/>
  <c r="AW27" i="113"/>
  <c r="L30" i="113"/>
  <c r="N30" i="113"/>
  <c r="AK30" i="113"/>
  <c r="E30" i="113"/>
  <c r="AM30" i="113"/>
  <c r="AN30" i="113"/>
  <c r="AO30" i="113"/>
  <c r="AT30" i="113"/>
  <c r="AU30" i="113"/>
  <c r="AW30" i="113"/>
  <c r="L33" i="113"/>
  <c r="N33" i="113"/>
  <c r="AK33" i="113"/>
  <c r="AM33" i="113"/>
  <c r="AN33" i="113"/>
  <c r="AO33" i="113"/>
  <c r="AT33" i="113"/>
  <c r="AU33" i="113"/>
  <c r="AW33" i="113"/>
  <c r="AX33" i="113"/>
  <c r="L36" i="113"/>
  <c r="N36" i="113"/>
  <c r="AK36" i="113"/>
  <c r="E36" i="113"/>
  <c r="AL36" i="113"/>
  <c r="H36" i="113"/>
  <c r="AM36" i="113"/>
  <c r="AN36" i="113"/>
  <c r="AO36" i="113"/>
  <c r="AT36" i="113"/>
  <c r="AU36" i="113"/>
  <c r="AX36" i="113"/>
  <c r="AW36" i="113"/>
  <c r="L39" i="113"/>
  <c r="N39" i="113"/>
  <c r="BC39" i="113"/>
  <c r="AK39" i="113"/>
  <c r="E39" i="113"/>
  <c r="AM39" i="113"/>
  <c r="AN39" i="113"/>
  <c r="AO39" i="113"/>
  <c r="AT39" i="113"/>
  <c r="AU39" i="113"/>
  <c r="AW39" i="113"/>
  <c r="AX39" i="113"/>
  <c r="L42" i="113"/>
  <c r="N42" i="113"/>
  <c r="BC42" i="113"/>
  <c r="AK42" i="113"/>
  <c r="E42" i="113"/>
  <c r="AM42" i="113"/>
  <c r="AN42" i="113"/>
  <c r="AO42" i="113"/>
  <c r="AT42" i="113"/>
  <c r="AU42" i="113"/>
  <c r="AX42" i="113"/>
  <c r="AW42" i="113"/>
  <c r="L45" i="113"/>
  <c r="N45" i="113"/>
  <c r="AK45" i="113"/>
  <c r="AM45" i="113"/>
  <c r="AN45" i="113"/>
  <c r="AO45" i="113"/>
  <c r="AT45" i="113"/>
  <c r="AU45" i="113"/>
  <c r="AX45" i="113"/>
  <c r="AW45" i="113"/>
  <c r="L48" i="113"/>
  <c r="AP48" i="113"/>
  <c r="J48" i="113"/>
  <c r="N48" i="113"/>
  <c r="AK48" i="113"/>
  <c r="AL48" i="113"/>
  <c r="H48" i="113"/>
  <c r="E48" i="113"/>
  <c r="BC48" i="113"/>
  <c r="AM48" i="113"/>
  <c r="AN48" i="113"/>
  <c r="AO48" i="113"/>
  <c r="AT48" i="113"/>
  <c r="AU48" i="113"/>
  <c r="AW48" i="113"/>
  <c r="AX48" i="113"/>
  <c r="L51" i="113"/>
  <c r="N51" i="113"/>
  <c r="AK51" i="113"/>
  <c r="E51" i="113"/>
  <c r="AM51" i="113"/>
  <c r="AN51" i="113"/>
  <c r="AO51" i="113"/>
  <c r="AT51" i="113"/>
  <c r="AU51" i="113"/>
  <c r="AX51" i="113"/>
  <c r="AW51" i="113"/>
  <c r="L18" i="112"/>
  <c r="N18" i="112"/>
  <c r="AO18" i="112"/>
  <c r="E18" i="112"/>
  <c r="AQ18" i="112"/>
  <c r="AR18" i="112"/>
  <c r="AS18" i="112"/>
  <c r="AX18" i="112"/>
  <c r="AY18" i="112"/>
  <c r="BB18" i="112"/>
  <c r="BA18" i="112"/>
  <c r="L21" i="112"/>
  <c r="AT21" i="112"/>
  <c r="N21" i="112"/>
  <c r="AO21" i="112"/>
  <c r="AQ21" i="112"/>
  <c r="AR21" i="112"/>
  <c r="AS21" i="112"/>
  <c r="AX21" i="112"/>
  <c r="AY21" i="112"/>
  <c r="BB21" i="112"/>
  <c r="BA21" i="112"/>
  <c r="L24" i="112"/>
  <c r="N24" i="112"/>
  <c r="AO24" i="112"/>
  <c r="AP24" i="112"/>
  <c r="E24" i="112"/>
  <c r="AQ24" i="112"/>
  <c r="AR24" i="112"/>
  <c r="AS24" i="112"/>
  <c r="AX24" i="112"/>
  <c r="AY24" i="112"/>
  <c r="BB24" i="112"/>
  <c r="BA24" i="112"/>
  <c r="L27" i="112"/>
  <c r="N27" i="112"/>
  <c r="AO27" i="112"/>
  <c r="AQ27" i="112"/>
  <c r="AR27" i="112"/>
  <c r="AS27" i="112"/>
  <c r="AX27" i="112"/>
  <c r="AY27" i="112"/>
  <c r="BA27" i="112"/>
  <c r="BB27" i="112"/>
  <c r="L30" i="112"/>
  <c r="N30" i="112"/>
  <c r="AO30" i="112"/>
  <c r="AP30" i="112"/>
  <c r="E30" i="112"/>
  <c r="BG30" i="112"/>
  <c r="AQ30" i="112"/>
  <c r="AR30" i="112"/>
  <c r="AS30" i="112"/>
  <c r="AX30" i="112"/>
  <c r="AY30" i="112"/>
  <c r="BB30" i="112"/>
  <c r="BA30" i="112"/>
  <c r="L33" i="112"/>
  <c r="AO33" i="112"/>
  <c r="E33" i="112"/>
  <c r="AQ33" i="112"/>
  <c r="AR33" i="112"/>
  <c r="AS33" i="112"/>
  <c r="AX33" i="112"/>
  <c r="AY33" i="112"/>
  <c r="BA33" i="112"/>
  <c r="BB33" i="112"/>
  <c r="L36" i="112"/>
  <c r="AT36" i="112"/>
  <c r="J36" i="112"/>
  <c r="N36" i="112"/>
  <c r="AO36" i="112"/>
  <c r="E36" i="112"/>
  <c r="BG36" i="112"/>
  <c r="AQ36" i="112"/>
  <c r="AR36" i="112"/>
  <c r="AS36" i="112"/>
  <c r="AX36" i="112"/>
  <c r="AY36" i="112"/>
  <c r="BA36" i="112"/>
  <c r="BB36" i="112"/>
  <c r="L39" i="112"/>
  <c r="N39" i="112"/>
  <c r="AO39" i="112"/>
  <c r="E39" i="112"/>
  <c r="AQ39" i="112"/>
  <c r="AR39" i="112"/>
  <c r="AS39" i="112"/>
  <c r="AX39" i="112"/>
  <c r="AY39" i="112"/>
  <c r="BA39" i="112"/>
  <c r="BB39" i="112"/>
  <c r="L42" i="112"/>
  <c r="N42" i="112"/>
  <c r="AO42" i="112"/>
  <c r="E42" i="112"/>
  <c r="AQ42" i="112"/>
  <c r="AR42" i="112"/>
  <c r="AS42" i="112"/>
  <c r="AX42" i="112"/>
  <c r="AY42" i="112"/>
  <c r="BB42" i="112"/>
  <c r="BA42" i="112"/>
  <c r="L45" i="112"/>
  <c r="N45" i="112"/>
  <c r="AO45" i="112"/>
  <c r="AQ45" i="112"/>
  <c r="AR45" i="112"/>
  <c r="AS45" i="112"/>
  <c r="AX45" i="112"/>
  <c r="AY45" i="112"/>
  <c r="BB45" i="112"/>
  <c r="BA45" i="112"/>
  <c r="L48" i="112"/>
  <c r="N48" i="112"/>
  <c r="AO48" i="112"/>
  <c r="E48" i="112"/>
  <c r="AP48" i="112"/>
  <c r="AT48" i="112"/>
  <c r="J48" i="112"/>
  <c r="AU48" i="112"/>
  <c r="H48" i="112"/>
  <c r="AQ48" i="112"/>
  <c r="AR48" i="112"/>
  <c r="AS48" i="112"/>
  <c r="AX48" i="112"/>
  <c r="AY48" i="112"/>
  <c r="BB48" i="112"/>
  <c r="BA48" i="112"/>
  <c r="L51" i="112"/>
  <c r="AO51" i="112"/>
  <c r="E51" i="112"/>
  <c r="AQ51" i="112"/>
  <c r="AR51" i="112"/>
  <c r="AS51" i="112"/>
  <c r="AX51" i="112"/>
  <c r="AY51" i="112"/>
  <c r="BB51" i="112"/>
  <c r="BA51" i="112"/>
  <c r="L18" i="111"/>
  <c r="N18" i="111"/>
  <c r="AK18" i="111"/>
  <c r="E18" i="111"/>
  <c r="AM18" i="111"/>
  <c r="AN18" i="111"/>
  <c r="AO18" i="111"/>
  <c r="AT18" i="111"/>
  <c r="AU18" i="111"/>
  <c r="AX18" i="111"/>
  <c r="AW18" i="111"/>
  <c r="L21" i="111"/>
  <c r="N21" i="111"/>
  <c r="BC21" i="111"/>
  <c r="AK21" i="111"/>
  <c r="E21" i="111"/>
  <c r="AM21" i="111"/>
  <c r="AN21" i="111"/>
  <c r="AO21" i="111"/>
  <c r="AT21" i="111"/>
  <c r="AU21" i="111"/>
  <c r="AX21" i="111"/>
  <c r="AW21" i="111"/>
  <c r="L24" i="111"/>
  <c r="N24" i="111"/>
  <c r="BC24" i="111"/>
  <c r="AK24" i="111"/>
  <c r="E24" i="111"/>
  <c r="AM24" i="111"/>
  <c r="AN24" i="111"/>
  <c r="AO24" i="111"/>
  <c r="AT24" i="111"/>
  <c r="AU24" i="111"/>
  <c r="AW24" i="111"/>
  <c r="AX24" i="111"/>
  <c r="L27" i="111"/>
  <c r="N27" i="111"/>
  <c r="AK27" i="111"/>
  <c r="E27" i="111"/>
  <c r="BC27" i="111"/>
  <c r="AM27" i="111"/>
  <c r="AN27" i="111"/>
  <c r="AO27" i="111"/>
  <c r="AT27" i="111"/>
  <c r="AU27" i="111"/>
  <c r="AX27" i="111"/>
  <c r="AW27" i="111"/>
  <c r="L30" i="111"/>
  <c r="N30" i="111"/>
  <c r="AK30" i="111"/>
  <c r="E30" i="111"/>
  <c r="AM30" i="111"/>
  <c r="AN30" i="111"/>
  <c r="AO30" i="111"/>
  <c r="AT30" i="111"/>
  <c r="AU30" i="111"/>
  <c r="AX30" i="111"/>
  <c r="AW30" i="111"/>
  <c r="L33" i="111"/>
  <c r="N33" i="111"/>
  <c r="AK33" i="111"/>
  <c r="E33" i="111"/>
  <c r="BC33" i="111"/>
  <c r="AM33" i="111"/>
  <c r="AN33" i="111"/>
  <c r="AO33" i="111"/>
  <c r="AT33" i="111"/>
  <c r="AU33" i="111"/>
  <c r="AX33" i="111"/>
  <c r="AW33" i="111"/>
  <c r="L36" i="111"/>
  <c r="N36" i="111"/>
  <c r="AK36" i="111"/>
  <c r="E36" i="111"/>
  <c r="AM36" i="111"/>
  <c r="AN36" i="111"/>
  <c r="AO36" i="111"/>
  <c r="AT36" i="111"/>
  <c r="AU36" i="111"/>
  <c r="AW36" i="111"/>
  <c r="AX36" i="111"/>
  <c r="L39" i="111"/>
  <c r="N39" i="111"/>
  <c r="AK39" i="111"/>
  <c r="AM39" i="111"/>
  <c r="AN39" i="111"/>
  <c r="AO39" i="111"/>
  <c r="AT39" i="111"/>
  <c r="AU39" i="111"/>
  <c r="AX39" i="111"/>
  <c r="AW39" i="111"/>
  <c r="L42" i="111"/>
  <c r="N42" i="111"/>
  <c r="AK42" i="111"/>
  <c r="AL42" i="111"/>
  <c r="E42" i="111"/>
  <c r="BC42" i="111"/>
  <c r="AM42" i="111"/>
  <c r="AN42" i="111"/>
  <c r="AO42" i="111"/>
  <c r="AT42" i="111"/>
  <c r="AU42" i="111"/>
  <c r="AX42" i="111"/>
  <c r="AW42" i="111"/>
  <c r="L45" i="111"/>
  <c r="N45" i="111"/>
  <c r="AK45" i="111"/>
  <c r="E45" i="111"/>
  <c r="AM45" i="111"/>
  <c r="AN45" i="111"/>
  <c r="AO45" i="111"/>
  <c r="AT45" i="111"/>
  <c r="AU45" i="111"/>
  <c r="AX45" i="111"/>
  <c r="AW45" i="111"/>
  <c r="L48" i="111"/>
  <c r="N48" i="111"/>
  <c r="BC48" i="111"/>
  <c r="AK48" i="111"/>
  <c r="E48" i="111"/>
  <c r="AM48" i="111"/>
  <c r="AN48" i="111"/>
  <c r="AO48" i="111"/>
  <c r="AT48" i="111"/>
  <c r="AU48" i="111"/>
  <c r="AW48" i="111"/>
  <c r="AX48" i="111"/>
  <c r="L51" i="111"/>
  <c r="N51" i="111"/>
  <c r="AK51" i="111"/>
  <c r="AM51" i="111"/>
  <c r="AN51" i="111"/>
  <c r="AO51" i="111"/>
  <c r="AT51" i="111"/>
  <c r="AU51" i="111"/>
  <c r="AX51" i="111"/>
  <c r="AW51" i="111"/>
  <c r="L18" i="109"/>
  <c r="N18" i="109"/>
  <c r="AK18" i="109"/>
  <c r="E18" i="109"/>
  <c r="AM18" i="109"/>
  <c r="AN18" i="109"/>
  <c r="AO18" i="109"/>
  <c r="AT18" i="109"/>
  <c r="AU18" i="109"/>
  <c r="AX18" i="109"/>
  <c r="AW18" i="109"/>
  <c r="L21" i="109"/>
  <c r="N21" i="109"/>
  <c r="AK21" i="109"/>
  <c r="E21" i="109"/>
  <c r="AM21" i="109"/>
  <c r="AN21" i="109"/>
  <c r="AO21" i="109"/>
  <c r="AT21" i="109"/>
  <c r="AU21" i="109"/>
  <c r="AW21" i="109"/>
  <c r="AX21" i="109"/>
  <c r="L24" i="109"/>
  <c r="N24" i="109"/>
  <c r="AK24" i="109"/>
  <c r="AL24" i="109"/>
  <c r="H24" i="109"/>
  <c r="E24" i="109"/>
  <c r="AM24" i="109"/>
  <c r="AN24" i="109"/>
  <c r="AO24" i="109"/>
  <c r="AT24" i="109"/>
  <c r="AU24" i="109"/>
  <c r="AX24" i="109"/>
  <c r="AW24" i="109"/>
  <c r="L27" i="109"/>
  <c r="N27" i="109"/>
  <c r="AK27" i="109"/>
  <c r="AM27" i="109"/>
  <c r="AN27" i="109"/>
  <c r="AO27" i="109"/>
  <c r="AT27" i="109"/>
  <c r="AU27" i="109"/>
  <c r="AX27" i="109"/>
  <c r="AW27" i="109"/>
  <c r="L30" i="109"/>
  <c r="N30" i="109"/>
  <c r="AK30" i="109"/>
  <c r="AM30" i="109"/>
  <c r="AN30" i="109"/>
  <c r="AO30" i="109"/>
  <c r="AT30" i="109"/>
  <c r="AU30" i="109"/>
  <c r="AX30" i="109"/>
  <c r="AW30" i="109"/>
  <c r="L33" i="109"/>
  <c r="N33" i="109"/>
  <c r="AK33" i="109"/>
  <c r="AM33" i="109"/>
  <c r="AN33" i="109"/>
  <c r="AO33" i="109"/>
  <c r="AT33" i="109"/>
  <c r="AU33" i="109"/>
  <c r="AX33" i="109"/>
  <c r="AW33" i="109"/>
  <c r="L36" i="109"/>
  <c r="N36" i="109"/>
  <c r="AK36" i="109"/>
  <c r="AM36" i="109"/>
  <c r="AN36" i="109"/>
  <c r="AO36" i="109"/>
  <c r="AT36" i="109"/>
  <c r="AU36" i="109"/>
  <c r="AX36" i="109"/>
  <c r="AW36" i="109"/>
  <c r="L39" i="109"/>
  <c r="N39" i="109"/>
  <c r="AK39" i="109"/>
  <c r="E39" i="109"/>
  <c r="AM39" i="109"/>
  <c r="AN39" i="109"/>
  <c r="AO39" i="109"/>
  <c r="AT39" i="109"/>
  <c r="AU39" i="109"/>
  <c r="AX39" i="109"/>
  <c r="AW39" i="109"/>
  <c r="L42" i="109"/>
  <c r="N42" i="109"/>
  <c r="AK42" i="109"/>
  <c r="AL42" i="109"/>
  <c r="H42" i="109"/>
  <c r="AM42" i="109"/>
  <c r="AN42" i="109"/>
  <c r="AO42" i="109"/>
  <c r="AT42" i="109"/>
  <c r="AU42" i="109"/>
  <c r="AX42" i="109"/>
  <c r="AW42" i="109"/>
  <c r="L45" i="109"/>
  <c r="AK45" i="109"/>
  <c r="E45" i="109"/>
  <c r="AM45" i="109"/>
  <c r="AN45" i="109"/>
  <c r="AO45" i="109"/>
  <c r="AT45" i="109"/>
  <c r="AU45" i="109"/>
  <c r="AX45" i="109"/>
  <c r="AW45" i="109"/>
  <c r="L48" i="109"/>
  <c r="N48" i="109"/>
  <c r="AK48" i="109"/>
  <c r="AM48" i="109"/>
  <c r="AN48" i="109"/>
  <c r="AO48" i="109"/>
  <c r="AT48" i="109"/>
  <c r="AU48" i="109"/>
  <c r="AX48" i="109"/>
  <c r="AW48" i="109"/>
  <c r="L51" i="109"/>
  <c r="N51" i="109"/>
  <c r="AK51" i="109"/>
  <c r="E51" i="109"/>
  <c r="AM51" i="109"/>
  <c r="AN51" i="109"/>
  <c r="AO51" i="109"/>
  <c r="AT51" i="109"/>
  <c r="AU51" i="109"/>
  <c r="AX51" i="109"/>
  <c r="AW51" i="109"/>
  <c r="L18" i="108"/>
  <c r="N18" i="108"/>
  <c r="AK18" i="108"/>
  <c r="E18" i="108"/>
  <c r="AM18" i="108"/>
  <c r="AN18" i="108"/>
  <c r="AO18" i="108"/>
  <c r="AT18" i="108"/>
  <c r="AU18" i="108"/>
  <c r="AW18" i="108"/>
  <c r="AX18" i="108"/>
  <c r="L21" i="108"/>
  <c r="N21" i="108"/>
  <c r="AK21" i="108"/>
  <c r="AL21" i="108"/>
  <c r="H21" i="108"/>
  <c r="E21" i="108"/>
  <c r="AM21" i="108"/>
  <c r="AN21" i="108"/>
  <c r="AO21" i="108"/>
  <c r="AT21" i="108"/>
  <c r="AU21" i="108"/>
  <c r="AW21" i="108"/>
  <c r="AX21" i="108"/>
  <c r="L24" i="108"/>
  <c r="N24" i="108"/>
  <c r="AK24" i="108"/>
  <c r="E24" i="108"/>
  <c r="AM24" i="108"/>
  <c r="AN24" i="108"/>
  <c r="AO24" i="108"/>
  <c r="AT24" i="108"/>
  <c r="AU24" i="108"/>
  <c r="AX24" i="108"/>
  <c r="AW24" i="108"/>
  <c r="L27" i="108"/>
  <c r="N27" i="108"/>
  <c r="AK27" i="108"/>
  <c r="AM27" i="108"/>
  <c r="AN27" i="108"/>
  <c r="AO27" i="108"/>
  <c r="AT27" i="108"/>
  <c r="AU27" i="108"/>
  <c r="AX27" i="108"/>
  <c r="AW27" i="108"/>
  <c r="L30" i="108"/>
  <c r="N30" i="108"/>
  <c r="AK30" i="108"/>
  <c r="AM30" i="108"/>
  <c r="AN30" i="108"/>
  <c r="AO30" i="108"/>
  <c r="AT30" i="108"/>
  <c r="AU30" i="108"/>
  <c r="AX30" i="108"/>
  <c r="AW30" i="108"/>
  <c r="L33" i="108"/>
  <c r="N33" i="108"/>
  <c r="AK33" i="108"/>
  <c r="E33" i="108"/>
  <c r="BC33" i="108"/>
  <c r="AL33" i="108"/>
  <c r="H33" i="108"/>
  <c r="AM33" i="108"/>
  <c r="AN33" i="108"/>
  <c r="AP33" i="108"/>
  <c r="J33" i="108"/>
  <c r="AQ33" i="108"/>
  <c r="AO33" i="108"/>
  <c r="AT33" i="108"/>
  <c r="AU33" i="108"/>
  <c r="AX33" i="108"/>
  <c r="AW33" i="108"/>
  <c r="L36" i="108"/>
  <c r="N36" i="108"/>
  <c r="AK36" i="108"/>
  <c r="E36" i="108"/>
  <c r="BC36" i="108"/>
  <c r="AL36" i="108"/>
  <c r="H36" i="108"/>
  <c r="AM36" i="108"/>
  <c r="AN36" i="108"/>
  <c r="AO36" i="108"/>
  <c r="AT36" i="108"/>
  <c r="AU36" i="108"/>
  <c r="AX36" i="108"/>
  <c r="AW36" i="108"/>
  <c r="L39" i="108"/>
  <c r="N39" i="108"/>
  <c r="AK39" i="108"/>
  <c r="E39" i="108"/>
  <c r="AM39" i="108"/>
  <c r="AN39" i="108"/>
  <c r="AO39" i="108"/>
  <c r="AT39" i="108"/>
  <c r="AU39" i="108"/>
  <c r="AX39" i="108"/>
  <c r="AW39" i="108"/>
  <c r="L42" i="108"/>
  <c r="N42" i="108"/>
  <c r="AK42" i="108"/>
  <c r="E42" i="108"/>
  <c r="AM42" i="108"/>
  <c r="AN42" i="108"/>
  <c r="AO42" i="108"/>
  <c r="AT42" i="108"/>
  <c r="AU42" i="108"/>
  <c r="AX42" i="108"/>
  <c r="AW42" i="108"/>
  <c r="L45" i="108"/>
  <c r="N45" i="108"/>
  <c r="BC45" i="108"/>
  <c r="AK45" i="108"/>
  <c r="AM45" i="108"/>
  <c r="AN45" i="108"/>
  <c r="AO45" i="108"/>
  <c r="AT45" i="108"/>
  <c r="AU45" i="108"/>
  <c r="AX45" i="108"/>
  <c r="AW45" i="108"/>
  <c r="L48" i="108"/>
  <c r="N48" i="108"/>
  <c r="AK48" i="108"/>
  <c r="AM48" i="108"/>
  <c r="AN48" i="108"/>
  <c r="AO48" i="108"/>
  <c r="AT48" i="108"/>
  <c r="AU48" i="108"/>
  <c r="AX48" i="108"/>
  <c r="AW48" i="108"/>
  <c r="L51" i="108"/>
  <c r="N51" i="108"/>
  <c r="AK51" i="108"/>
  <c r="AM51" i="108"/>
  <c r="AN51" i="108"/>
  <c r="AO51" i="108"/>
  <c r="AT51" i="108"/>
  <c r="AU51" i="108"/>
  <c r="AX51" i="108"/>
  <c r="AW51" i="108"/>
  <c r="L18" i="107"/>
  <c r="N18" i="107"/>
  <c r="AO18" i="107"/>
  <c r="E18" i="107"/>
  <c r="AQ18" i="107"/>
  <c r="AR18" i="107"/>
  <c r="AS18" i="107"/>
  <c r="AX18" i="107"/>
  <c r="AY18" i="107"/>
  <c r="BB18" i="107"/>
  <c r="BA18" i="107"/>
  <c r="L21" i="107"/>
  <c r="N21" i="107"/>
  <c r="BG21" i="107"/>
  <c r="AO21" i="107"/>
  <c r="AP21" i="107"/>
  <c r="H21" i="107"/>
  <c r="AQ21" i="107"/>
  <c r="AR21" i="107"/>
  <c r="AS21" i="107"/>
  <c r="AX21" i="107"/>
  <c r="AY21" i="107"/>
  <c r="BB21" i="107"/>
  <c r="BA21" i="107"/>
  <c r="L24" i="107"/>
  <c r="N24" i="107"/>
  <c r="BG24" i="107"/>
  <c r="AO24" i="107"/>
  <c r="E24" i="107"/>
  <c r="AQ24" i="107"/>
  <c r="AR24" i="107"/>
  <c r="AS24" i="107"/>
  <c r="AX24" i="107"/>
  <c r="AY24" i="107"/>
  <c r="BA24" i="107"/>
  <c r="BB24" i="107"/>
  <c r="L27" i="107"/>
  <c r="N27" i="107"/>
  <c r="AO27" i="107"/>
  <c r="AP27" i="107"/>
  <c r="AQ27" i="107"/>
  <c r="AR27" i="107"/>
  <c r="AS27" i="107"/>
  <c r="AX27" i="107"/>
  <c r="AY27" i="107"/>
  <c r="BB27" i="107"/>
  <c r="BA27" i="107"/>
  <c r="L30" i="107"/>
  <c r="N30" i="107"/>
  <c r="AO30" i="107"/>
  <c r="E30" i="107"/>
  <c r="AQ30" i="107"/>
  <c r="AR30" i="107"/>
  <c r="AS30" i="107"/>
  <c r="AX30" i="107"/>
  <c r="AY30" i="107"/>
  <c r="BB30" i="107"/>
  <c r="BA30" i="107"/>
  <c r="L33" i="107"/>
  <c r="N33" i="107"/>
  <c r="AO33" i="107"/>
  <c r="AP33" i="107"/>
  <c r="AQ33" i="107"/>
  <c r="AR33" i="107"/>
  <c r="AS33" i="107"/>
  <c r="AX33" i="107"/>
  <c r="AY33" i="107"/>
  <c r="BB33" i="107"/>
  <c r="BA33" i="107"/>
  <c r="L36" i="107"/>
  <c r="N36" i="107"/>
  <c r="BG36" i="107"/>
  <c r="AO36" i="107"/>
  <c r="E36" i="107"/>
  <c r="AQ36" i="107"/>
  <c r="AR36" i="107"/>
  <c r="AS36" i="107"/>
  <c r="AX36" i="107"/>
  <c r="AY36" i="107"/>
  <c r="BB36" i="107"/>
  <c r="BA36" i="107"/>
  <c r="L39" i="107"/>
  <c r="N39" i="107"/>
  <c r="BG39" i="107"/>
  <c r="AO39" i="107"/>
  <c r="E39" i="107"/>
  <c r="AQ39" i="107"/>
  <c r="AR39" i="107"/>
  <c r="AS39" i="107"/>
  <c r="AX39" i="107"/>
  <c r="AY39" i="107"/>
  <c r="BB39" i="107"/>
  <c r="BA39" i="107"/>
  <c r="L42" i="107"/>
  <c r="N42" i="107"/>
  <c r="AO42" i="107"/>
  <c r="E42" i="107"/>
  <c r="AQ42" i="107"/>
  <c r="AR42" i="107"/>
  <c r="AS42" i="107"/>
  <c r="AX42" i="107"/>
  <c r="AY42" i="107"/>
  <c r="BB42" i="107"/>
  <c r="BA42" i="107"/>
  <c r="L45" i="107"/>
  <c r="N45" i="107"/>
  <c r="AO45" i="107"/>
  <c r="AP45" i="107"/>
  <c r="E45" i="107"/>
  <c r="BG45" i="107"/>
  <c r="AQ45" i="107"/>
  <c r="AR45" i="107"/>
  <c r="AS45" i="107"/>
  <c r="AX45" i="107"/>
  <c r="AY45" i="107"/>
  <c r="BB45" i="107"/>
  <c r="BA45" i="107"/>
  <c r="L48" i="107"/>
  <c r="N48" i="107"/>
  <c r="AO48" i="107"/>
  <c r="E48" i="107"/>
  <c r="AQ48" i="107"/>
  <c r="AR48" i="107"/>
  <c r="AS48" i="107"/>
  <c r="AX48" i="107"/>
  <c r="AY48" i="107"/>
  <c r="BA48" i="107"/>
  <c r="L51" i="107"/>
  <c r="N51" i="107"/>
  <c r="BG51" i="107"/>
  <c r="AO51" i="107"/>
  <c r="E51" i="107"/>
  <c r="AQ51" i="107"/>
  <c r="AR51" i="107"/>
  <c r="AS51" i="107"/>
  <c r="AX51" i="107"/>
  <c r="AY51" i="107"/>
  <c r="BB51" i="107"/>
  <c r="BA51" i="107"/>
  <c r="L18" i="106"/>
  <c r="N18" i="106"/>
  <c r="AO18" i="106"/>
  <c r="E18" i="106"/>
  <c r="AQ18" i="106"/>
  <c r="AR18" i="106"/>
  <c r="AS18" i="106"/>
  <c r="AX18" i="106"/>
  <c r="AY18" i="106"/>
  <c r="BB18" i="106"/>
  <c r="BA18" i="106"/>
  <c r="L21" i="106"/>
  <c r="N21" i="106"/>
  <c r="AO21" i="106"/>
  <c r="E21" i="106"/>
  <c r="AQ21" i="106"/>
  <c r="AR21" i="106"/>
  <c r="AS21" i="106"/>
  <c r="AX21" i="106"/>
  <c r="AY21" i="106"/>
  <c r="BB21" i="106"/>
  <c r="BA21" i="106"/>
  <c r="L24" i="106"/>
  <c r="N24" i="106"/>
  <c r="AO24" i="106"/>
  <c r="AQ24" i="106"/>
  <c r="AR24" i="106"/>
  <c r="AS24" i="106"/>
  <c r="AX24" i="106"/>
  <c r="AY24" i="106"/>
  <c r="BA24" i="106"/>
  <c r="BB24" i="106"/>
  <c r="L27" i="106"/>
  <c r="N27" i="106"/>
  <c r="AO27" i="106"/>
  <c r="E27" i="106"/>
  <c r="AQ27" i="106"/>
  <c r="AR27" i="106"/>
  <c r="AS27" i="106"/>
  <c r="AX27" i="106"/>
  <c r="AY27" i="106"/>
  <c r="BB27" i="106"/>
  <c r="BA27" i="106"/>
  <c r="L30" i="106"/>
  <c r="AO30" i="106"/>
  <c r="E30" i="106"/>
  <c r="AQ30" i="106"/>
  <c r="AR30" i="106"/>
  <c r="AS30" i="106"/>
  <c r="AX30" i="106"/>
  <c r="AY30" i="106"/>
  <c r="BB30" i="106"/>
  <c r="BA30" i="106"/>
  <c r="L33" i="106"/>
  <c r="N33" i="106"/>
  <c r="AO33" i="106"/>
  <c r="E33" i="106"/>
  <c r="AQ33" i="106"/>
  <c r="AR33" i="106"/>
  <c r="AS33" i="106"/>
  <c r="AX33" i="106"/>
  <c r="AY33" i="106"/>
  <c r="BB33" i="106"/>
  <c r="BA33" i="106"/>
  <c r="L36" i="106"/>
  <c r="N36" i="106"/>
  <c r="AO36" i="106"/>
  <c r="AQ36" i="106"/>
  <c r="AR36" i="106"/>
  <c r="AS36" i="106"/>
  <c r="AX36" i="106"/>
  <c r="AY36" i="106"/>
  <c r="BB36" i="106"/>
  <c r="BA36" i="106"/>
  <c r="L39" i="106"/>
  <c r="N39" i="106"/>
  <c r="AO39" i="106"/>
  <c r="E39" i="106"/>
  <c r="AQ39" i="106"/>
  <c r="AR39" i="106"/>
  <c r="AS39" i="106"/>
  <c r="AX39" i="106"/>
  <c r="AY39" i="106"/>
  <c r="BB39" i="106"/>
  <c r="BA39" i="106"/>
  <c r="L42" i="106"/>
  <c r="N42" i="106"/>
  <c r="AO42" i="106"/>
  <c r="E42" i="106"/>
  <c r="AQ42" i="106"/>
  <c r="AR42" i="106"/>
  <c r="AS42" i="106"/>
  <c r="AX42" i="106"/>
  <c r="AY42" i="106"/>
  <c r="BB42" i="106"/>
  <c r="BA42" i="106"/>
  <c r="L45" i="106"/>
  <c r="N45" i="106"/>
  <c r="AO45" i="106"/>
  <c r="E45" i="106"/>
  <c r="AQ45" i="106"/>
  <c r="AR45" i="106"/>
  <c r="AS45" i="106"/>
  <c r="AX45" i="106"/>
  <c r="AY45" i="106"/>
  <c r="BB45" i="106"/>
  <c r="BA45" i="106"/>
  <c r="L48" i="106"/>
  <c r="N48" i="106"/>
  <c r="AO48" i="106"/>
  <c r="E48" i="106"/>
  <c r="AQ48" i="106"/>
  <c r="AR48" i="106"/>
  <c r="AS48" i="106"/>
  <c r="AX48" i="106"/>
  <c r="AY48" i="106"/>
  <c r="BB48" i="106"/>
  <c r="BA48" i="106"/>
  <c r="L51" i="106"/>
  <c r="N51" i="106"/>
  <c r="AO51" i="106"/>
  <c r="AQ51" i="106"/>
  <c r="AR51" i="106"/>
  <c r="AS51" i="106"/>
  <c r="AX51" i="106"/>
  <c r="AY51" i="106"/>
  <c r="BB51" i="106"/>
  <c r="BA51" i="106"/>
  <c r="L18" i="105"/>
  <c r="N18" i="105"/>
  <c r="AO18" i="105"/>
  <c r="AP18" i="105"/>
  <c r="E18" i="105"/>
  <c r="BG18" i="105"/>
  <c r="AQ18" i="105"/>
  <c r="AR18" i="105"/>
  <c r="AS18" i="105"/>
  <c r="AX18" i="105"/>
  <c r="AY18" i="105"/>
  <c r="BA18" i="105"/>
  <c r="L21" i="105"/>
  <c r="N21" i="105"/>
  <c r="AO21" i="105"/>
  <c r="E21" i="105"/>
  <c r="AQ21" i="105"/>
  <c r="AR21" i="105"/>
  <c r="AS21" i="105"/>
  <c r="AX21" i="105"/>
  <c r="AY21" i="105"/>
  <c r="BA21" i="105"/>
  <c r="L24" i="105"/>
  <c r="N24" i="105"/>
  <c r="AO24" i="105"/>
  <c r="E24" i="105"/>
  <c r="AQ24" i="105"/>
  <c r="AR24" i="105"/>
  <c r="AS24" i="105"/>
  <c r="AX24" i="105"/>
  <c r="AY24" i="105"/>
  <c r="BB24" i="105"/>
  <c r="BA24" i="105"/>
  <c r="L27" i="105"/>
  <c r="N27" i="105"/>
  <c r="AO27" i="105"/>
  <c r="AP27" i="105"/>
  <c r="H27" i="105"/>
  <c r="AQ27" i="105"/>
  <c r="AR27" i="105"/>
  <c r="AS27" i="105"/>
  <c r="AX27" i="105"/>
  <c r="AY27" i="105"/>
  <c r="BB27" i="105"/>
  <c r="BA27" i="105"/>
  <c r="L30" i="105"/>
  <c r="N30" i="105"/>
  <c r="BG30" i="105"/>
  <c r="AO30" i="105"/>
  <c r="E30" i="105"/>
  <c r="AQ30" i="105"/>
  <c r="AR30" i="105"/>
  <c r="AS30" i="105"/>
  <c r="AX30" i="105"/>
  <c r="AY30" i="105"/>
  <c r="BB30" i="105"/>
  <c r="BA30" i="105"/>
  <c r="L33" i="105"/>
  <c r="N33" i="105"/>
  <c r="AO33" i="105"/>
  <c r="E33" i="105"/>
  <c r="AQ33" i="105"/>
  <c r="AR33" i="105"/>
  <c r="AS33" i="105"/>
  <c r="AX33" i="105"/>
  <c r="AY33" i="105"/>
  <c r="BB33" i="105"/>
  <c r="BA33" i="105"/>
  <c r="L36" i="105"/>
  <c r="N36" i="105"/>
  <c r="AO36" i="105"/>
  <c r="AP36" i="105"/>
  <c r="AQ36" i="105"/>
  <c r="AR36" i="105"/>
  <c r="AS36" i="105"/>
  <c r="AX36" i="105"/>
  <c r="AY36" i="105"/>
  <c r="BA36" i="105"/>
  <c r="L39" i="105"/>
  <c r="N39" i="105"/>
  <c r="BG39" i="105"/>
  <c r="AO39" i="105"/>
  <c r="E39" i="105"/>
  <c r="AP39" i="105"/>
  <c r="H39" i="105"/>
  <c r="AQ39" i="105"/>
  <c r="AR39" i="105"/>
  <c r="AS39" i="105"/>
  <c r="AX39" i="105"/>
  <c r="AY39" i="105"/>
  <c r="BB39" i="105"/>
  <c r="BA39" i="105"/>
  <c r="L42" i="105"/>
  <c r="N42" i="105"/>
  <c r="BG42" i="105"/>
  <c r="AO42" i="105"/>
  <c r="E42" i="105"/>
  <c r="AP42" i="105"/>
  <c r="AT42" i="105"/>
  <c r="J42" i="105"/>
  <c r="AU42" i="105"/>
  <c r="AQ42" i="105"/>
  <c r="AR42" i="105"/>
  <c r="AS42" i="105"/>
  <c r="AX42" i="105"/>
  <c r="AY42" i="105"/>
  <c r="BB42" i="105"/>
  <c r="BA42" i="105"/>
  <c r="L45" i="105"/>
  <c r="N45" i="105"/>
  <c r="AO45" i="105"/>
  <c r="E45" i="105"/>
  <c r="AP45" i="105"/>
  <c r="H45" i="105"/>
  <c r="AQ45" i="105"/>
  <c r="AR45" i="105"/>
  <c r="AS45" i="105"/>
  <c r="AX45" i="105"/>
  <c r="AY45" i="105"/>
  <c r="BA45" i="105"/>
  <c r="L48" i="105"/>
  <c r="N48" i="105"/>
  <c r="AO48" i="105"/>
  <c r="E48" i="105"/>
  <c r="BG48" i="105"/>
  <c r="AQ48" i="105"/>
  <c r="AR48" i="105"/>
  <c r="AS48" i="105"/>
  <c r="AX48" i="105"/>
  <c r="AY48" i="105"/>
  <c r="BB48" i="105"/>
  <c r="BA48" i="105"/>
  <c r="L51" i="105"/>
  <c r="N51" i="105"/>
  <c r="BG51" i="105"/>
  <c r="AO51" i="105"/>
  <c r="E51" i="105"/>
  <c r="AQ51" i="105"/>
  <c r="AR51" i="105"/>
  <c r="AS51" i="105"/>
  <c r="AX51" i="105"/>
  <c r="AY51" i="105"/>
  <c r="BB51" i="105"/>
  <c r="BA51" i="105"/>
  <c r="L18" i="104"/>
  <c r="N18" i="104"/>
  <c r="AO18" i="104"/>
  <c r="E18" i="104"/>
  <c r="AQ18" i="104"/>
  <c r="AR18" i="104"/>
  <c r="AS18" i="104"/>
  <c r="AX18" i="104"/>
  <c r="AY18" i="104"/>
  <c r="BB18" i="104"/>
  <c r="BA18" i="104"/>
  <c r="L21" i="104"/>
  <c r="N21" i="104"/>
  <c r="AO21" i="104"/>
  <c r="E21" i="104"/>
  <c r="AP21" i="104"/>
  <c r="H21" i="104"/>
  <c r="AQ21" i="104"/>
  <c r="AR21" i="104"/>
  <c r="AT21" i="104"/>
  <c r="J21" i="104"/>
  <c r="AU21" i="104"/>
  <c r="AS21" i="104"/>
  <c r="AX21" i="104"/>
  <c r="AY21" i="104"/>
  <c r="BB21" i="104"/>
  <c r="BA21" i="104"/>
  <c r="L24" i="104"/>
  <c r="N24" i="104"/>
  <c r="AO24" i="104"/>
  <c r="E24" i="104"/>
  <c r="BG24" i="104"/>
  <c r="AQ24" i="104"/>
  <c r="AR24" i="104"/>
  <c r="AS24" i="104"/>
  <c r="AX24" i="104"/>
  <c r="AY24" i="104"/>
  <c r="BA24" i="104"/>
  <c r="L27" i="104"/>
  <c r="N27" i="104"/>
  <c r="AO27" i="104"/>
  <c r="E27" i="104"/>
  <c r="AP27" i="104"/>
  <c r="H27" i="104"/>
  <c r="AQ27" i="104"/>
  <c r="AR27" i="104"/>
  <c r="AS27" i="104"/>
  <c r="AX27" i="104"/>
  <c r="AY27" i="104"/>
  <c r="BB27" i="104"/>
  <c r="BA27" i="104"/>
  <c r="L30" i="104"/>
  <c r="N30" i="104"/>
  <c r="AO30" i="104"/>
  <c r="E30" i="104"/>
  <c r="AQ30" i="104"/>
  <c r="AR30" i="104"/>
  <c r="AS30" i="104"/>
  <c r="AX30" i="104"/>
  <c r="AY30" i="104"/>
  <c r="BB30" i="104"/>
  <c r="BA30" i="104"/>
  <c r="L33" i="104"/>
  <c r="N33" i="104"/>
  <c r="AO33" i="104"/>
  <c r="AP33" i="104"/>
  <c r="AQ33" i="104"/>
  <c r="AR33" i="104"/>
  <c r="AS33" i="104"/>
  <c r="AX33" i="104"/>
  <c r="AY33" i="104"/>
  <c r="BB33" i="104"/>
  <c r="BA33" i="104"/>
  <c r="L36" i="104"/>
  <c r="N36" i="104"/>
  <c r="AO36" i="104"/>
  <c r="E36" i="104"/>
  <c r="AQ36" i="104"/>
  <c r="AR36" i="104"/>
  <c r="AS36" i="104"/>
  <c r="AX36" i="104"/>
  <c r="AY36" i="104"/>
  <c r="BA36" i="104"/>
  <c r="L39" i="104"/>
  <c r="N39" i="104"/>
  <c r="BG39" i="104"/>
  <c r="AO39" i="104"/>
  <c r="E39" i="104"/>
  <c r="AP39" i="104"/>
  <c r="H39" i="104"/>
  <c r="AQ39" i="104"/>
  <c r="AR39" i="104"/>
  <c r="AS39" i="104"/>
  <c r="AX39" i="104"/>
  <c r="AY39" i="104"/>
  <c r="BB39" i="104"/>
  <c r="BA39" i="104"/>
  <c r="L42" i="104"/>
  <c r="N42" i="104"/>
  <c r="BG42" i="104"/>
  <c r="AO42" i="104"/>
  <c r="AQ42" i="104"/>
  <c r="AR42" i="104"/>
  <c r="AS42" i="104"/>
  <c r="AX42" i="104"/>
  <c r="AY42" i="104"/>
  <c r="BB42" i="104"/>
  <c r="BA42" i="104"/>
  <c r="L45" i="104"/>
  <c r="N45" i="104"/>
  <c r="AO45" i="104"/>
  <c r="E45" i="104"/>
  <c r="AQ45" i="104"/>
  <c r="AR45" i="104"/>
  <c r="AS45" i="104"/>
  <c r="AX45" i="104"/>
  <c r="AY45" i="104"/>
  <c r="BB45" i="104"/>
  <c r="BA45" i="104"/>
  <c r="L48" i="104"/>
  <c r="N48" i="104"/>
  <c r="AO48" i="104"/>
  <c r="E48" i="104"/>
  <c r="AQ48" i="104"/>
  <c r="AR48" i="104"/>
  <c r="AS48" i="104"/>
  <c r="AX48" i="104"/>
  <c r="AY48" i="104"/>
  <c r="BB48" i="104"/>
  <c r="BA48" i="104"/>
  <c r="L51" i="104"/>
  <c r="N51" i="104"/>
  <c r="BG51" i="104"/>
  <c r="AO51" i="104"/>
  <c r="E51" i="104"/>
  <c r="AP51" i="104"/>
  <c r="H51" i="104"/>
  <c r="AQ51" i="104"/>
  <c r="AR51" i="104"/>
  <c r="AS51" i="104"/>
  <c r="AX51" i="104"/>
  <c r="AY51" i="104"/>
  <c r="BA51" i="104"/>
  <c r="L18" i="103"/>
  <c r="N18" i="103"/>
  <c r="AO18" i="103"/>
  <c r="AP18" i="103"/>
  <c r="E18" i="103"/>
  <c r="AQ18" i="103"/>
  <c r="AR18" i="103"/>
  <c r="AS18" i="103"/>
  <c r="AX18" i="103"/>
  <c r="AY18" i="103"/>
  <c r="BB18" i="103"/>
  <c r="BA18" i="103"/>
  <c r="L21" i="103"/>
  <c r="N21" i="103"/>
  <c r="AO21" i="103"/>
  <c r="AQ21" i="103"/>
  <c r="AR21" i="103"/>
  <c r="AS21" i="103"/>
  <c r="AX21" i="103"/>
  <c r="AY21" i="103"/>
  <c r="BB21" i="103"/>
  <c r="BA21" i="103"/>
  <c r="L24" i="103"/>
  <c r="N24" i="103"/>
  <c r="AO24" i="103"/>
  <c r="AP24" i="103"/>
  <c r="E24" i="103"/>
  <c r="BG24" i="103"/>
  <c r="AQ24" i="103"/>
  <c r="AR24" i="103"/>
  <c r="AS24" i="103"/>
  <c r="AX24" i="103"/>
  <c r="AY24" i="103"/>
  <c r="BB24" i="103"/>
  <c r="BA24" i="103"/>
  <c r="L27" i="103"/>
  <c r="N27" i="103"/>
  <c r="BG27" i="103"/>
  <c r="AO27" i="103"/>
  <c r="AQ27" i="103"/>
  <c r="AR27" i="103"/>
  <c r="AS27" i="103"/>
  <c r="AX27" i="103"/>
  <c r="AY27" i="103"/>
  <c r="BA27" i="103"/>
  <c r="L30" i="103"/>
  <c r="N30" i="103"/>
  <c r="AO30" i="103"/>
  <c r="E30" i="103"/>
  <c r="AP30" i="103"/>
  <c r="H30" i="103"/>
  <c r="AQ30" i="103"/>
  <c r="AR30" i="103"/>
  <c r="AS30" i="103"/>
  <c r="AX30" i="103"/>
  <c r="AY30" i="103"/>
  <c r="BA30" i="103"/>
  <c r="L33" i="103"/>
  <c r="N33" i="103"/>
  <c r="BG33" i="103"/>
  <c r="AO33" i="103"/>
  <c r="E33" i="103"/>
  <c r="AQ33" i="103"/>
  <c r="AR33" i="103"/>
  <c r="AS33" i="103"/>
  <c r="AX33" i="103"/>
  <c r="AY33" i="103"/>
  <c r="BB33" i="103"/>
  <c r="BA33" i="103"/>
  <c r="L36" i="103"/>
  <c r="N36" i="103"/>
  <c r="BG36" i="103"/>
  <c r="AO36" i="103"/>
  <c r="E36" i="103"/>
  <c r="AP36" i="103"/>
  <c r="H36" i="103"/>
  <c r="AQ36" i="103"/>
  <c r="AR36" i="103"/>
  <c r="AS36" i="103"/>
  <c r="AX36" i="103"/>
  <c r="AY36" i="103"/>
  <c r="BA36" i="103"/>
  <c r="BB36" i="103"/>
  <c r="L39" i="103"/>
  <c r="N39" i="103"/>
  <c r="AO39" i="103"/>
  <c r="E39" i="103"/>
  <c r="AQ39" i="103"/>
  <c r="AR39" i="103"/>
  <c r="AS39" i="103"/>
  <c r="AX39" i="103"/>
  <c r="AY39" i="103"/>
  <c r="BA39" i="103"/>
  <c r="BB39" i="103"/>
  <c r="L42" i="103"/>
  <c r="N42" i="103"/>
  <c r="AO42" i="103"/>
  <c r="E42" i="103"/>
  <c r="BG42" i="103"/>
  <c r="AP42" i="103"/>
  <c r="H42" i="103"/>
  <c r="AQ42" i="103"/>
  <c r="AR42" i="103"/>
  <c r="AS42" i="103"/>
  <c r="AX42" i="103"/>
  <c r="AY42" i="103"/>
  <c r="BB42" i="103"/>
  <c r="BA42" i="103"/>
  <c r="L45" i="103"/>
  <c r="N45" i="103"/>
  <c r="BG45" i="103"/>
  <c r="AO45" i="103"/>
  <c r="E45" i="103"/>
  <c r="AP45" i="103"/>
  <c r="H45" i="103"/>
  <c r="AQ45" i="103"/>
  <c r="AR45" i="103"/>
  <c r="AS45" i="103"/>
  <c r="AX45" i="103"/>
  <c r="AY45" i="103"/>
  <c r="BB45" i="103"/>
  <c r="BA45" i="103"/>
  <c r="L48" i="103"/>
  <c r="N48" i="103"/>
  <c r="AO48" i="103"/>
  <c r="E48" i="103"/>
  <c r="AP48" i="103"/>
  <c r="AQ48" i="103"/>
  <c r="AR48" i="103"/>
  <c r="AS48" i="103"/>
  <c r="AX48" i="103"/>
  <c r="AY48" i="103"/>
  <c r="BB48" i="103"/>
  <c r="BA48" i="103"/>
  <c r="L51" i="103"/>
  <c r="N51" i="103"/>
  <c r="AO51" i="103"/>
  <c r="E51" i="103"/>
  <c r="BG51" i="103"/>
  <c r="AQ51" i="103"/>
  <c r="AR51" i="103"/>
  <c r="AS51" i="103"/>
  <c r="AX51" i="103"/>
  <c r="AY51" i="103"/>
  <c r="BB51" i="103"/>
  <c r="BA51" i="103"/>
  <c r="L18" i="101"/>
  <c r="N18" i="101"/>
  <c r="AO18" i="101"/>
  <c r="AQ18" i="101"/>
  <c r="AR18" i="101"/>
  <c r="AS18" i="101"/>
  <c r="AX18" i="101"/>
  <c r="AY18" i="101"/>
  <c r="BB18" i="101"/>
  <c r="BA18" i="101"/>
  <c r="L21" i="101"/>
  <c r="N21" i="101"/>
  <c r="AO21" i="101"/>
  <c r="E21" i="101"/>
  <c r="BG21" i="101"/>
  <c r="AQ21" i="101"/>
  <c r="AR21" i="101"/>
  <c r="AS21" i="101"/>
  <c r="AX21" i="101"/>
  <c r="AY21" i="101"/>
  <c r="BB21" i="101"/>
  <c r="BA21" i="101"/>
  <c r="L24" i="101"/>
  <c r="N24" i="101"/>
  <c r="AO24" i="101"/>
  <c r="AP24" i="101"/>
  <c r="E24" i="101"/>
  <c r="AQ24" i="101"/>
  <c r="AR24" i="101"/>
  <c r="AS24" i="101"/>
  <c r="AX24" i="101"/>
  <c r="AY24" i="101"/>
  <c r="BB24" i="101"/>
  <c r="BA24" i="101"/>
  <c r="L27" i="101"/>
  <c r="AO27" i="101"/>
  <c r="E27" i="101"/>
  <c r="AQ27" i="101"/>
  <c r="AR27" i="101"/>
  <c r="AS27" i="101"/>
  <c r="AX27" i="101"/>
  <c r="AY27" i="101"/>
  <c r="BA27" i="101"/>
  <c r="BB27" i="101"/>
  <c r="L30" i="101"/>
  <c r="AT30" i="101"/>
  <c r="J30" i="101"/>
  <c r="N30" i="101"/>
  <c r="BG30" i="101"/>
  <c r="AO30" i="101"/>
  <c r="E30" i="101"/>
  <c r="AQ30" i="101"/>
  <c r="AR30" i="101"/>
  <c r="AS30" i="101"/>
  <c r="AX30" i="101"/>
  <c r="AY30" i="101"/>
  <c r="BA30" i="101"/>
  <c r="BB30" i="101"/>
  <c r="L33" i="101"/>
  <c r="AT33" i="101"/>
  <c r="J33" i="101"/>
  <c r="N33" i="101"/>
  <c r="BG33" i="101"/>
  <c r="AO33" i="101"/>
  <c r="E33" i="101"/>
  <c r="AQ33" i="101"/>
  <c r="AR33" i="101"/>
  <c r="AS33" i="101"/>
  <c r="AX33" i="101"/>
  <c r="AY33" i="101"/>
  <c r="BB33" i="101"/>
  <c r="BA33" i="101"/>
  <c r="L36" i="101"/>
  <c r="N36" i="101"/>
  <c r="AO36" i="101"/>
  <c r="E36" i="101"/>
  <c r="BG36" i="101"/>
  <c r="AQ36" i="101"/>
  <c r="AR36" i="101"/>
  <c r="AS36" i="101"/>
  <c r="AX36" i="101"/>
  <c r="AY36" i="101"/>
  <c r="BB36" i="101"/>
  <c r="BA36" i="101"/>
  <c r="L39" i="101"/>
  <c r="N39" i="101"/>
  <c r="AO39" i="101"/>
  <c r="AP39" i="101"/>
  <c r="H39" i="101"/>
  <c r="E39" i="101"/>
  <c r="AQ39" i="101"/>
  <c r="AR39" i="101"/>
  <c r="AS39" i="101"/>
  <c r="AX39" i="101"/>
  <c r="AY39" i="101"/>
  <c r="BB39" i="101"/>
  <c r="BA39" i="101"/>
  <c r="L42" i="101"/>
  <c r="AO42" i="101"/>
  <c r="E42" i="101"/>
  <c r="AQ42" i="101"/>
  <c r="AR42" i="101"/>
  <c r="AS42" i="101"/>
  <c r="AX42" i="101"/>
  <c r="AY42" i="101"/>
  <c r="BB42" i="101"/>
  <c r="BA42" i="101"/>
  <c r="L45" i="101"/>
  <c r="N45" i="101"/>
  <c r="AO45" i="101"/>
  <c r="E45" i="101"/>
  <c r="BG45" i="101"/>
  <c r="AQ45" i="101"/>
  <c r="AR45" i="101"/>
  <c r="AS45" i="101"/>
  <c r="AX45" i="101"/>
  <c r="AY45" i="101"/>
  <c r="BA45" i="101"/>
  <c r="BB45" i="101"/>
  <c r="L48" i="101"/>
  <c r="N48" i="101"/>
  <c r="BG48" i="101"/>
  <c r="AO48" i="101"/>
  <c r="E48" i="101"/>
  <c r="AQ48" i="101"/>
  <c r="AR48" i="101"/>
  <c r="AS48" i="101"/>
  <c r="AX48" i="101"/>
  <c r="AY48" i="101"/>
  <c r="BB48" i="101"/>
  <c r="BA48" i="101"/>
  <c r="L51" i="101"/>
  <c r="N51" i="101"/>
  <c r="BG51" i="101"/>
  <c r="AO51" i="101"/>
  <c r="E51" i="101"/>
  <c r="AQ51" i="101"/>
  <c r="AR51" i="101"/>
  <c r="AS51" i="101"/>
  <c r="AX51" i="101"/>
  <c r="AY51" i="101"/>
  <c r="BA51" i="101"/>
  <c r="BB51" i="101"/>
  <c r="L18" i="100"/>
  <c r="N18" i="100"/>
  <c r="BG18" i="100"/>
  <c r="AO18" i="100"/>
  <c r="E18" i="100"/>
  <c r="AQ18" i="100"/>
  <c r="AR18" i="100"/>
  <c r="AS18" i="100"/>
  <c r="AX18" i="100"/>
  <c r="AY18" i="100"/>
  <c r="BB18" i="100"/>
  <c r="BA18" i="100"/>
  <c r="L21" i="100"/>
  <c r="N21" i="100"/>
  <c r="AO21" i="100"/>
  <c r="E21" i="100"/>
  <c r="AQ21" i="100"/>
  <c r="AR21" i="100"/>
  <c r="AS21" i="100"/>
  <c r="AX21" i="100"/>
  <c r="AY21" i="100"/>
  <c r="BB21" i="100"/>
  <c r="BA21" i="100"/>
  <c r="L24" i="100"/>
  <c r="N24" i="100"/>
  <c r="AO24" i="100"/>
  <c r="E24" i="100"/>
  <c r="AQ24" i="100"/>
  <c r="AR24" i="100"/>
  <c r="AS24" i="100"/>
  <c r="AX24" i="100"/>
  <c r="AY24" i="100"/>
  <c r="BB24" i="100"/>
  <c r="BA24" i="100"/>
  <c r="L27" i="100"/>
  <c r="N27" i="100"/>
  <c r="AO27" i="100"/>
  <c r="E27" i="100"/>
  <c r="AQ27" i="100"/>
  <c r="AR27" i="100"/>
  <c r="AS27" i="100"/>
  <c r="AX27" i="100"/>
  <c r="AY27" i="100"/>
  <c r="BB27" i="100"/>
  <c r="BA27" i="100"/>
  <c r="L30" i="100"/>
  <c r="N30" i="100"/>
  <c r="AO30" i="100"/>
  <c r="E30" i="100"/>
  <c r="BG30" i="100"/>
  <c r="AP30" i="100"/>
  <c r="H30" i="100"/>
  <c r="AQ30" i="100"/>
  <c r="AR30" i="100"/>
  <c r="AS30" i="100"/>
  <c r="AX30" i="100"/>
  <c r="AY30" i="100"/>
  <c r="BB30" i="100"/>
  <c r="BA30" i="100"/>
  <c r="L33" i="100"/>
  <c r="N33" i="100"/>
  <c r="AO33" i="100"/>
  <c r="E33" i="100"/>
  <c r="AQ33" i="100"/>
  <c r="AR33" i="100"/>
  <c r="AS33" i="100"/>
  <c r="AX33" i="100"/>
  <c r="AY33" i="100"/>
  <c r="BA33" i="100"/>
  <c r="BB33" i="100"/>
  <c r="L36" i="100"/>
  <c r="N36" i="100"/>
  <c r="BG36" i="100"/>
  <c r="AO36" i="100"/>
  <c r="AQ36" i="100"/>
  <c r="AR36" i="100"/>
  <c r="AS36" i="100"/>
  <c r="AX36" i="100"/>
  <c r="AY36" i="100"/>
  <c r="BB36" i="100"/>
  <c r="BA36" i="100"/>
  <c r="L39" i="100"/>
  <c r="N39" i="100"/>
  <c r="AO39" i="100"/>
  <c r="E39" i="100"/>
  <c r="BG39" i="100"/>
  <c r="AQ39" i="100"/>
  <c r="AR39" i="100"/>
  <c r="AS39" i="100"/>
  <c r="AX39" i="100"/>
  <c r="AY39" i="100"/>
  <c r="BA39" i="100"/>
  <c r="BB39" i="100"/>
  <c r="L42" i="100"/>
  <c r="N42" i="100"/>
  <c r="BG42" i="100"/>
  <c r="AO42" i="100"/>
  <c r="AQ42" i="100"/>
  <c r="AR42" i="100"/>
  <c r="AS42" i="100"/>
  <c r="AX42" i="100"/>
  <c r="AY42" i="100"/>
  <c r="BB42" i="100"/>
  <c r="BA42" i="100"/>
  <c r="L45" i="100"/>
  <c r="N45" i="100"/>
  <c r="AO45" i="100"/>
  <c r="E45" i="100"/>
  <c r="AQ45" i="100"/>
  <c r="AR45" i="100"/>
  <c r="AS45" i="100"/>
  <c r="AX45" i="100"/>
  <c r="AY45" i="100"/>
  <c r="BA45" i="100"/>
  <c r="BB45" i="100"/>
  <c r="L48" i="100"/>
  <c r="N48" i="100"/>
  <c r="BG48" i="100"/>
  <c r="AO48" i="100"/>
  <c r="AP48" i="100"/>
  <c r="E48" i="100"/>
  <c r="AQ48" i="100"/>
  <c r="AR48" i="100"/>
  <c r="AS48" i="100"/>
  <c r="AX48" i="100"/>
  <c r="AY48" i="100"/>
  <c r="BA48" i="100"/>
  <c r="BB48" i="100"/>
  <c r="L51" i="100"/>
  <c r="N51" i="100"/>
  <c r="AO51" i="100"/>
  <c r="E51" i="100"/>
  <c r="AQ51" i="100"/>
  <c r="AR51" i="100"/>
  <c r="AS51" i="100"/>
  <c r="AX51" i="100"/>
  <c r="AY51" i="100"/>
  <c r="BB51" i="100"/>
  <c r="BA51" i="100"/>
  <c r="L18" i="99"/>
  <c r="N18" i="99"/>
  <c r="AO18" i="99"/>
  <c r="E18" i="99"/>
  <c r="AQ18" i="99"/>
  <c r="AR18" i="99"/>
  <c r="AS18" i="99"/>
  <c r="AX18" i="99"/>
  <c r="AY18" i="99"/>
  <c r="BB18" i="99"/>
  <c r="BA18" i="99"/>
  <c r="L21" i="99"/>
  <c r="N21" i="99"/>
  <c r="AO21" i="99"/>
  <c r="E21" i="99"/>
  <c r="AP21" i="99"/>
  <c r="H21" i="99"/>
  <c r="AQ21" i="99"/>
  <c r="AR21" i="99"/>
  <c r="AS21" i="99"/>
  <c r="AX21" i="99"/>
  <c r="AY21" i="99"/>
  <c r="BA21" i="99"/>
  <c r="BB21" i="99"/>
  <c r="L24" i="99"/>
  <c r="N24" i="99"/>
  <c r="BG24" i="99"/>
  <c r="AO24" i="99"/>
  <c r="AP24" i="99"/>
  <c r="H24" i="99"/>
  <c r="E24" i="99"/>
  <c r="AQ24" i="99"/>
  <c r="AR24" i="99"/>
  <c r="AS24" i="99"/>
  <c r="AX24" i="99"/>
  <c r="AY24" i="99"/>
  <c r="BB24" i="99"/>
  <c r="BA24" i="99"/>
  <c r="L27" i="99"/>
  <c r="N27" i="99"/>
  <c r="AO27" i="99"/>
  <c r="AP27" i="99"/>
  <c r="E27" i="99"/>
  <c r="AQ27" i="99"/>
  <c r="AR27" i="99"/>
  <c r="AS27" i="99"/>
  <c r="AX27" i="99"/>
  <c r="AY27" i="99"/>
  <c r="BA27" i="99"/>
  <c r="BB27" i="99"/>
  <c r="L30" i="99"/>
  <c r="AO30" i="99"/>
  <c r="E30" i="99"/>
  <c r="AQ30" i="99"/>
  <c r="AR30" i="99"/>
  <c r="AS30" i="99"/>
  <c r="AX30" i="99"/>
  <c r="AY30" i="99"/>
  <c r="BA30" i="99"/>
  <c r="BB30" i="99"/>
  <c r="L33" i="99"/>
  <c r="N33" i="99"/>
  <c r="BG33" i="99"/>
  <c r="AO33" i="99"/>
  <c r="E33" i="99"/>
  <c r="AQ33" i="99"/>
  <c r="AR33" i="99"/>
  <c r="AS33" i="99"/>
  <c r="AX33" i="99"/>
  <c r="AY33" i="99"/>
  <c r="BA33" i="99"/>
  <c r="BB33" i="99"/>
  <c r="L36" i="99"/>
  <c r="AO36" i="99"/>
  <c r="E36" i="99"/>
  <c r="AQ36" i="99"/>
  <c r="AR36" i="99"/>
  <c r="AS36" i="99"/>
  <c r="AX36" i="99"/>
  <c r="AY36" i="99"/>
  <c r="BB36" i="99"/>
  <c r="BA36" i="99"/>
  <c r="L39" i="99"/>
  <c r="N39" i="99"/>
  <c r="AO39" i="99"/>
  <c r="E39" i="99"/>
  <c r="AP39" i="99"/>
  <c r="H39" i="99"/>
  <c r="AQ39" i="99"/>
  <c r="AR39" i="99"/>
  <c r="AS39" i="99"/>
  <c r="AX39" i="99"/>
  <c r="AY39" i="99"/>
  <c r="BB39" i="99"/>
  <c r="BA39" i="99"/>
  <c r="L42" i="99"/>
  <c r="N42" i="99"/>
  <c r="AO42" i="99"/>
  <c r="AP42" i="99"/>
  <c r="AT42" i="99"/>
  <c r="J42" i="99"/>
  <c r="H42" i="99"/>
  <c r="AQ42" i="99"/>
  <c r="AR42" i="99"/>
  <c r="AS42" i="99"/>
  <c r="AX42" i="99"/>
  <c r="AY42" i="99"/>
  <c r="BB42" i="99"/>
  <c r="BA42" i="99"/>
  <c r="L45" i="99"/>
  <c r="N45" i="99"/>
  <c r="AO45" i="99"/>
  <c r="AP45" i="99"/>
  <c r="E45" i="99"/>
  <c r="AQ45" i="99"/>
  <c r="AR45" i="99"/>
  <c r="AS45" i="99"/>
  <c r="AX45" i="99"/>
  <c r="AY45" i="99"/>
  <c r="BB45" i="99"/>
  <c r="BA45" i="99"/>
  <c r="L48" i="99"/>
  <c r="N48" i="99"/>
  <c r="AO48" i="99"/>
  <c r="E48" i="99"/>
  <c r="AQ48" i="99"/>
  <c r="AR48" i="99"/>
  <c r="AS48" i="99"/>
  <c r="AX48" i="99"/>
  <c r="AY48" i="99"/>
  <c r="BA48" i="99"/>
  <c r="BB48" i="99"/>
  <c r="L51" i="99"/>
  <c r="N51" i="99"/>
  <c r="AO51" i="99"/>
  <c r="AP51" i="99"/>
  <c r="E51" i="99"/>
  <c r="AQ51" i="99"/>
  <c r="AR51" i="99"/>
  <c r="AS51" i="99"/>
  <c r="AX51" i="99"/>
  <c r="AY51" i="99"/>
  <c r="BB51" i="99"/>
  <c r="BA51" i="99"/>
  <c r="L18" i="98"/>
  <c r="N18" i="98"/>
  <c r="BG18" i="98"/>
  <c r="AO18" i="98"/>
  <c r="AQ18" i="98"/>
  <c r="AR18" i="98"/>
  <c r="AS18" i="98"/>
  <c r="AX18" i="98"/>
  <c r="AY18" i="98"/>
  <c r="BB18" i="98"/>
  <c r="BA18" i="98"/>
  <c r="L21" i="98"/>
  <c r="N21" i="98"/>
  <c r="AO21" i="98"/>
  <c r="E21" i="98"/>
  <c r="AQ21" i="98"/>
  <c r="AR21" i="98"/>
  <c r="AS21" i="98"/>
  <c r="AX21" i="98"/>
  <c r="AY21" i="98"/>
  <c r="BA21" i="98"/>
  <c r="L24" i="98"/>
  <c r="N24" i="98"/>
  <c r="AO24" i="98"/>
  <c r="E24" i="98"/>
  <c r="AQ24" i="98"/>
  <c r="AR24" i="98"/>
  <c r="AS24" i="98"/>
  <c r="AX24" i="98"/>
  <c r="AY24" i="98"/>
  <c r="BB24" i="98"/>
  <c r="BA24" i="98"/>
  <c r="L27" i="98"/>
  <c r="N27" i="98"/>
  <c r="AO27" i="98"/>
  <c r="AP27" i="98"/>
  <c r="E27" i="98"/>
  <c r="BG27" i="98"/>
  <c r="AQ27" i="98"/>
  <c r="AR27" i="98"/>
  <c r="AS27" i="98"/>
  <c r="AX27" i="98"/>
  <c r="AY27" i="98"/>
  <c r="BA27" i="98"/>
  <c r="L30" i="98"/>
  <c r="N30" i="98"/>
  <c r="AO30" i="98"/>
  <c r="AP30" i="98"/>
  <c r="E30" i="98"/>
  <c r="AQ30" i="98"/>
  <c r="AR30" i="98"/>
  <c r="AS30" i="98"/>
  <c r="AX30" i="98"/>
  <c r="AY30" i="98"/>
  <c r="BB30" i="98"/>
  <c r="BA30" i="98"/>
  <c r="L33" i="98"/>
  <c r="N33" i="98"/>
  <c r="AO33" i="98"/>
  <c r="E33" i="98"/>
  <c r="BG33" i="98"/>
  <c r="AP33" i="98"/>
  <c r="H33" i="98"/>
  <c r="AQ33" i="98"/>
  <c r="AR33" i="98"/>
  <c r="AS33" i="98"/>
  <c r="AX33" i="98"/>
  <c r="AY33" i="98"/>
  <c r="BA33" i="98"/>
  <c r="L36" i="98"/>
  <c r="N36" i="98"/>
  <c r="BG36" i="98"/>
  <c r="AO36" i="98"/>
  <c r="E36" i="98"/>
  <c r="AQ36" i="98"/>
  <c r="AR36" i="98"/>
  <c r="AS36" i="98"/>
  <c r="AX36" i="98"/>
  <c r="AY36" i="98"/>
  <c r="BB36" i="98"/>
  <c r="BA36" i="98"/>
  <c r="L39" i="98"/>
  <c r="N39" i="98"/>
  <c r="AO39" i="98"/>
  <c r="E39" i="98"/>
  <c r="BG39" i="98"/>
  <c r="AP39" i="98"/>
  <c r="H39" i="98"/>
  <c r="AQ39" i="98"/>
  <c r="AR39" i="98"/>
  <c r="AS39" i="98"/>
  <c r="AX39" i="98"/>
  <c r="AY39" i="98"/>
  <c r="BA39" i="98"/>
  <c r="BB39" i="98"/>
  <c r="L42" i="98"/>
  <c r="N42" i="98"/>
  <c r="AO42" i="98"/>
  <c r="AP42" i="98"/>
  <c r="E42" i="98"/>
  <c r="BG42" i="98"/>
  <c r="AQ42" i="98"/>
  <c r="AR42" i="98"/>
  <c r="AS42" i="98"/>
  <c r="AX42" i="98"/>
  <c r="AY42" i="98"/>
  <c r="BB42" i="98"/>
  <c r="BA42" i="98"/>
  <c r="L45" i="98"/>
  <c r="N45" i="98"/>
  <c r="BG45" i="98"/>
  <c r="AO45" i="98"/>
  <c r="E45" i="98"/>
  <c r="AQ45" i="98"/>
  <c r="AR45" i="98"/>
  <c r="AS45" i="98"/>
  <c r="AX45" i="98"/>
  <c r="AY45" i="98"/>
  <c r="BB45" i="98"/>
  <c r="BA45" i="98"/>
  <c r="L48" i="98"/>
  <c r="N48" i="98"/>
  <c r="BG48" i="98"/>
  <c r="AO48" i="98"/>
  <c r="E48" i="98"/>
  <c r="AQ48" i="98"/>
  <c r="AR48" i="98"/>
  <c r="AS48" i="98"/>
  <c r="AX48" i="98"/>
  <c r="AY48" i="98"/>
  <c r="BB48" i="98"/>
  <c r="BA48" i="98"/>
  <c r="L51" i="98"/>
  <c r="N51" i="98"/>
  <c r="AO51" i="98"/>
  <c r="E51" i="98"/>
  <c r="AQ51" i="98"/>
  <c r="AR51" i="98"/>
  <c r="AS51" i="98"/>
  <c r="AX51" i="98"/>
  <c r="AY51" i="98"/>
  <c r="BB51" i="98"/>
  <c r="BA51" i="98"/>
  <c r="L18" i="97"/>
  <c r="N18" i="97"/>
  <c r="AO18" i="97"/>
  <c r="E18" i="97"/>
  <c r="AP18" i="97"/>
  <c r="H18" i="97"/>
  <c r="AQ18" i="97"/>
  <c r="AR18" i="97"/>
  <c r="AT18" i="97"/>
  <c r="J18" i="97"/>
  <c r="AU18" i="97"/>
  <c r="I18" i="97"/>
  <c r="AS18" i="97"/>
  <c r="AX18" i="97"/>
  <c r="AY18" i="97"/>
  <c r="BB18" i="97"/>
  <c r="BA18" i="97"/>
  <c r="L21" i="97"/>
  <c r="N21" i="97"/>
  <c r="AO21" i="97"/>
  <c r="E21" i="97"/>
  <c r="AP21" i="97"/>
  <c r="AT21" i="97"/>
  <c r="J21" i="97"/>
  <c r="AU21" i="97"/>
  <c r="H21" i="97"/>
  <c r="AQ21" i="97"/>
  <c r="AR21" i="97"/>
  <c r="AS21" i="97"/>
  <c r="AX21" i="97"/>
  <c r="AY21" i="97"/>
  <c r="BB21" i="97"/>
  <c r="BA21" i="97"/>
  <c r="L24" i="97"/>
  <c r="N24" i="97"/>
  <c r="AO24" i="97"/>
  <c r="E24" i="97"/>
  <c r="AQ24" i="97"/>
  <c r="AR24" i="97"/>
  <c r="AS24" i="97"/>
  <c r="AX24" i="97"/>
  <c r="AY24" i="97"/>
  <c r="BB24" i="97"/>
  <c r="BA24" i="97"/>
  <c r="L27" i="97"/>
  <c r="N27" i="97"/>
  <c r="BG27" i="97"/>
  <c r="AO27" i="97"/>
  <c r="E27" i="97"/>
  <c r="AP27" i="97"/>
  <c r="AT27" i="97"/>
  <c r="J27" i="97"/>
  <c r="AU27" i="97"/>
  <c r="H27" i="97"/>
  <c r="AQ27" i="97"/>
  <c r="AR27" i="97"/>
  <c r="AS27" i="97"/>
  <c r="AX27" i="97"/>
  <c r="AY27" i="97"/>
  <c r="BB27" i="97"/>
  <c r="BA27" i="97"/>
  <c r="L30" i="97"/>
  <c r="N30" i="97"/>
  <c r="BG30" i="97"/>
  <c r="AO30" i="97"/>
  <c r="E30" i="97"/>
  <c r="AQ30" i="97"/>
  <c r="AR30" i="97"/>
  <c r="AS30" i="97"/>
  <c r="AX30" i="97"/>
  <c r="AY30" i="97"/>
  <c r="BB30" i="97"/>
  <c r="BA30" i="97"/>
  <c r="L33" i="97"/>
  <c r="N33" i="97"/>
  <c r="AO33" i="97"/>
  <c r="E33" i="97"/>
  <c r="AP33" i="97"/>
  <c r="H33" i="97"/>
  <c r="AQ33" i="97"/>
  <c r="AR33" i="97"/>
  <c r="AS33" i="97"/>
  <c r="AX33" i="97"/>
  <c r="AY33" i="97"/>
  <c r="BB33" i="97"/>
  <c r="BA33" i="97"/>
  <c r="L36" i="97"/>
  <c r="AO36" i="97"/>
  <c r="E36" i="97"/>
  <c r="AQ36" i="97"/>
  <c r="AR36" i="97"/>
  <c r="AS36" i="97"/>
  <c r="AX36" i="97"/>
  <c r="AY36" i="97"/>
  <c r="BB36" i="97"/>
  <c r="BA36" i="97"/>
  <c r="L39" i="97"/>
  <c r="N39" i="97"/>
  <c r="BG39" i="97"/>
  <c r="AO39" i="97"/>
  <c r="E39" i="97"/>
  <c r="AP39" i="97"/>
  <c r="H39" i="97"/>
  <c r="AQ39" i="97"/>
  <c r="AR39" i="97"/>
  <c r="AS39" i="97"/>
  <c r="AX39" i="97"/>
  <c r="AY39" i="97"/>
  <c r="BB39" i="97"/>
  <c r="BA39" i="97"/>
  <c r="L42" i="97"/>
  <c r="AO42" i="97"/>
  <c r="E42" i="97"/>
  <c r="AQ42" i="97"/>
  <c r="AR42" i="97"/>
  <c r="AS42" i="97"/>
  <c r="AX42" i="97"/>
  <c r="AY42" i="97"/>
  <c r="BB42" i="97"/>
  <c r="BA42" i="97"/>
  <c r="L45" i="97"/>
  <c r="N45" i="97"/>
  <c r="BG45" i="97"/>
  <c r="AO45" i="97"/>
  <c r="E45" i="97"/>
  <c r="AP45" i="97"/>
  <c r="H45" i="97"/>
  <c r="AQ45" i="97"/>
  <c r="AR45" i="97"/>
  <c r="AS45" i="97"/>
  <c r="AX45" i="97"/>
  <c r="AY45" i="97"/>
  <c r="BB45" i="97"/>
  <c r="BA45" i="97"/>
  <c r="L48" i="97"/>
  <c r="AO48" i="97"/>
  <c r="E48" i="97"/>
  <c r="AQ48" i="97"/>
  <c r="AR48" i="97"/>
  <c r="AS48" i="97"/>
  <c r="AX48" i="97"/>
  <c r="AY48" i="97"/>
  <c r="BB48" i="97"/>
  <c r="BA48" i="97"/>
  <c r="L51" i="97"/>
  <c r="N51" i="97"/>
  <c r="AO51" i="97"/>
  <c r="E51" i="97"/>
  <c r="AP51" i="97"/>
  <c r="AQ51" i="97"/>
  <c r="AR51" i="97"/>
  <c r="AS51" i="97"/>
  <c r="AX51" i="97"/>
  <c r="AY51" i="97"/>
  <c r="BB51" i="97"/>
  <c r="BA51" i="97"/>
  <c r="L18" i="96"/>
  <c r="N18" i="96"/>
  <c r="AO18" i="96"/>
  <c r="E18" i="96"/>
  <c r="AQ18" i="96"/>
  <c r="AR18" i="96"/>
  <c r="AS18" i="96"/>
  <c r="AX18" i="96"/>
  <c r="AY18" i="96"/>
  <c r="BB18" i="96"/>
  <c r="BA18" i="96"/>
  <c r="L21" i="96"/>
  <c r="N21" i="96"/>
  <c r="AO21" i="96"/>
  <c r="E21" i="96"/>
  <c r="AQ21" i="96"/>
  <c r="AR21" i="96"/>
  <c r="AS21" i="96"/>
  <c r="AX21" i="96"/>
  <c r="AY21" i="96"/>
  <c r="BB21" i="96"/>
  <c r="BA21" i="96"/>
  <c r="L24" i="96"/>
  <c r="N24" i="96"/>
  <c r="AO24" i="96"/>
  <c r="E24" i="96"/>
  <c r="AQ24" i="96"/>
  <c r="AR24" i="96"/>
  <c r="AS24" i="96"/>
  <c r="AX24" i="96"/>
  <c r="AY24" i="96"/>
  <c r="BB24" i="96"/>
  <c r="BA24" i="96"/>
  <c r="L27" i="96"/>
  <c r="N27" i="96"/>
  <c r="AO27" i="96"/>
  <c r="E27" i="96"/>
  <c r="AQ27" i="96"/>
  <c r="AR27" i="96"/>
  <c r="AS27" i="96"/>
  <c r="AX27" i="96"/>
  <c r="AY27" i="96"/>
  <c r="BA27" i="96"/>
  <c r="BB27" i="96"/>
  <c r="L30" i="96"/>
  <c r="N30" i="96"/>
  <c r="AO30" i="96"/>
  <c r="E30" i="96"/>
  <c r="AQ30" i="96"/>
  <c r="AR30" i="96"/>
  <c r="AS30" i="96"/>
  <c r="AX30" i="96"/>
  <c r="AY30" i="96"/>
  <c r="BB30" i="96"/>
  <c r="BA30" i="96"/>
  <c r="L33" i="96"/>
  <c r="N33" i="96"/>
  <c r="AO33" i="96"/>
  <c r="E33" i="96"/>
  <c r="AQ33" i="96"/>
  <c r="AR33" i="96"/>
  <c r="AS33" i="96"/>
  <c r="AX33" i="96"/>
  <c r="AY33" i="96"/>
  <c r="BA33" i="96"/>
  <c r="L36" i="96"/>
  <c r="N36" i="96"/>
  <c r="AO36" i="96"/>
  <c r="E36" i="96"/>
  <c r="AQ36" i="96"/>
  <c r="AR36" i="96"/>
  <c r="AS36" i="96"/>
  <c r="AX36" i="96"/>
  <c r="AY36" i="96"/>
  <c r="BB36" i="96"/>
  <c r="BA36" i="96"/>
  <c r="L39" i="96"/>
  <c r="N39" i="96"/>
  <c r="AO39" i="96"/>
  <c r="E39" i="96"/>
  <c r="AQ39" i="96"/>
  <c r="AR39" i="96"/>
  <c r="AS39" i="96"/>
  <c r="AX39" i="96"/>
  <c r="AY39" i="96"/>
  <c r="BB39" i="96"/>
  <c r="BA39" i="96"/>
  <c r="L42" i="96"/>
  <c r="N42" i="96"/>
  <c r="AO42" i="96"/>
  <c r="E42" i="96"/>
  <c r="AQ42" i="96"/>
  <c r="AR42" i="96"/>
  <c r="AS42" i="96"/>
  <c r="AX42" i="96"/>
  <c r="AY42" i="96"/>
  <c r="BB42" i="96"/>
  <c r="BA42" i="96"/>
  <c r="L45" i="96"/>
  <c r="N45" i="96"/>
  <c r="AO45" i="96"/>
  <c r="E45" i="96"/>
  <c r="AQ45" i="96"/>
  <c r="AR45" i="96"/>
  <c r="AS45" i="96"/>
  <c r="AX45" i="96"/>
  <c r="AY45" i="96"/>
  <c r="BA45" i="96"/>
  <c r="BB45" i="96"/>
  <c r="L48" i="96"/>
  <c r="N48" i="96"/>
  <c r="AO48" i="96"/>
  <c r="E48" i="96"/>
  <c r="AQ48" i="96"/>
  <c r="AR48" i="96"/>
  <c r="AS48" i="96"/>
  <c r="AX48" i="96"/>
  <c r="AY48" i="96"/>
  <c r="BB48" i="96"/>
  <c r="BA48" i="96"/>
  <c r="L51" i="96"/>
  <c r="N51" i="96"/>
  <c r="AO51" i="96"/>
  <c r="E51" i="96"/>
  <c r="AQ51" i="96"/>
  <c r="AR51" i="96"/>
  <c r="AS51" i="96"/>
  <c r="AX51" i="96"/>
  <c r="AY51" i="96"/>
  <c r="BB51" i="96"/>
  <c r="BA51" i="96"/>
  <c r="L18" i="94"/>
  <c r="N18" i="94"/>
  <c r="AK18" i="94"/>
  <c r="AL18" i="94"/>
  <c r="E18" i="94"/>
  <c r="AM18" i="94"/>
  <c r="AN18" i="94"/>
  <c r="AO18" i="94"/>
  <c r="AT18" i="94"/>
  <c r="AU18" i="94"/>
  <c r="AX18" i="94"/>
  <c r="AW18" i="94"/>
  <c r="L21" i="94"/>
  <c r="N21" i="94"/>
  <c r="AK21" i="94"/>
  <c r="AM21" i="94"/>
  <c r="AN21" i="94"/>
  <c r="AO21" i="94"/>
  <c r="AT21" i="94"/>
  <c r="AU21" i="94"/>
  <c r="AW21" i="94"/>
  <c r="AX21" i="94"/>
  <c r="L24" i="94"/>
  <c r="N24" i="94"/>
  <c r="AK24" i="94"/>
  <c r="AL24" i="94"/>
  <c r="E24" i="94"/>
  <c r="AM24" i="94"/>
  <c r="AN24" i="94"/>
  <c r="AO24" i="94"/>
  <c r="AT24" i="94"/>
  <c r="AU24" i="94"/>
  <c r="AX24" i="94"/>
  <c r="AW24" i="94"/>
  <c r="L27" i="94"/>
  <c r="N27" i="94"/>
  <c r="AK27" i="94"/>
  <c r="AM27" i="94"/>
  <c r="AN27" i="94"/>
  <c r="AO27" i="94"/>
  <c r="AT27" i="94"/>
  <c r="AU27" i="94"/>
  <c r="AX27" i="94"/>
  <c r="AW27" i="94"/>
  <c r="L30" i="94"/>
  <c r="N30" i="94"/>
  <c r="AK30" i="94"/>
  <c r="AM30" i="94"/>
  <c r="AN30" i="94"/>
  <c r="AO30" i="94"/>
  <c r="AT30" i="94"/>
  <c r="AU30" i="94"/>
  <c r="AX30" i="94"/>
  <c r="AW30" i="94"/>
  <c r="L33" i="94"/>
  <c r="N33" i="94"/>
  <c r="AK33" i="94"/>
  <c r="AL33" i="94"/>
  <c r="H33" i="94"/>
  <c r="AM33" i="94"/>
  <c r="AN33" i="94"/>
  <c r="AO33" i="94"/>
  <c r="AT33" i="94"/>
  <c r="AU33" i="94"/>
  <c r="AX33" i="94"/>
  <c r="AW33" i="94"/>
  <c r="L36" i="94"/>
  <c r="N36" i="94"/>
  <c r="AK36" i="94"/>
  <c r="AM36" i="94"/>
  <c r="AN36" i="94"/>
  <c r="AO36" i="94"/>
  <c r="AT36" i="94"/>
  <c r="AU36" i="94"/>
  <c r="AX36" i="94"/>
  <c r="AW36" i="94"/>
  <c r="L39" i="94"/>
  <c r="AP39" i="94"/>
  <c r="J39" i="94"/>
  <c r="AQ39" i="94"/>
  <c r="N39" i="94"/>
  <c r="AK39" i="94"/>
  <c r="E39" i="94"/>
  <c r="AM39" i="94"/>
  <c r="AN39" i="94"/>
  <c r="AO39" i="94"/>
  <c r="AT39" i="94"/>
  <c r="AU39" i="94"/>
  <c r="AX39" i="94"/>
  <c r="AW39" i="94"/>
  <c r="L42" i="94"/>
  <c r="N42" i="94"/>
  <c r="AK42" i="94"/>
  <c r="AM42" i="94"/>
  <c r="AN42" i="94"/>
  <c r="AO42" i="94"/>
  <c r="AT42" i="94"/>
  <c r="AU42" i="94"/>
  <c r="AW42" i="94"/>
  <c r="AX42" i="94"/>
  <c r="L45" i="94"/>
  <c r="N45" i="94"/>
  <c r="AK45" i="94"/>
  <c r="E45" i="94"/>
  <c r="AL45" i="94"/>
  <c r="AM45" i="94"/>
  <c r="AN45" i="94"/>
  <c r="AO45" i="94"/>
  <c r="AT45" i="94"/>
  <c r="AU45" i="94"/>
  <c r="AX45" i="94"/>
  <c r="AW45" i="94"/>
  <c r="L48" i="94"/>
  <c r="N48" i="94"/>
  <c r="AK48" i="94"/>
  <c r="AM48" i="94"/>
  <c r="AN48" i="94"/>
  <c r="AO48" i="94"/>
  <c r="AT48" i="94"/>
  <c r="AU48" i="94"/>
  <c r="AX48" i="94"/>
  <c r="AW48" i="94"/>
  <c r="L51" i="94"/>
  <c r="N51" i="94"/>
  <c r="AK51" i="94"/>
  <c r="E51" i="94"/>
  <c r="AM51" i="94"/>
  <c r="AN51" i="94"/>
  <c r="AO51" i="94"/>
  <c r="AT51" i="94"/>
  <c r="AU51" i="94"/>
  <c r="AX51" i="94"/>
  <c r="AW51" i="94"/>
  <c r="L18" i="92"/>
  <c r="N18" i="92"/>
  <c r="BC18" i="92"/>
  <c r="AK18" i="92"/>
  <c r="E18" i="92"/>
  <c r="AM18" i="92"/>
  <c r="AN18" i="92"/>
  <c r="AO18" i="92"/>
  <c r="AT18" i="92"/>
  <c r="AU18" i="92"/>
  <c r="AX18" i="92"/>
  <c r="AW18" i="92"/>
  <c r="L21" i="92"/>
  <c r="N21" i="92"/>
  <c r="AK21" i="92"/>
  <c r="AM21" i="92"/>
  <c r="AN21" i="92"/>
  <c r="AO21" i="92"/>
  <c r="AT21" i="92"/>
  <c r="AU21" i="92"/>
  <c r="AX21" i="92"/>
  <c r="AW21" i="92"/>
  <c r="L24" i="92"/>
  <c r="N24" i="92"/>
  <c r="AK24" i="92"/>
  <c r="AL24" i="92"/>
  <c r="E24" i="92"/>
  <c r="BC24" i="92"/>
  <c r="AM24" i="92"/>
  <c r="AN24" i="92"/>
  <c r="AO24" i="92"/>
  <c r="AT24" i="92"/>
  <c r="AU24" i="92"/>
  <c r="AW24" i="92"/>
  <c r="L27" i="92"/>
  <c r="N27" i="92"/>
  <c r="AK27" i="92"/>
  <c r="E27" i="92"/>
  <c r="AM27" i="92"/>
  <c r="AN27" i="92"/>
  <c r="AO27" i="92"/>
  <c r="AT27" i="92"/>
  <c r="AU27" i="92"/>
  <c r="AX27" i="92"/>
  <c r="AW27" i="92"/>
  <c r="L30" i="92"/>
  <c r="N30" i="92"/>
  <c r="AK30" i="92"/>
  <c r="AM30" i="92"/>
  <c r="AN30" i="92"/>
  <c r="AO30" i="92"/>
  <c r="AT30" i="92"/>
  <c r="AU30" i="92"/>
  <c r="AX30" i="92"/>
  <c r="AW30" i="92"/>
  <c r="L33" i="92"/>
  <c r="N33" i="92"/>
  <c r="AK33" i="92"/>
  <c r="AM33" i="92"/>
  <c r="AN33" i="92"/>
  <c r="AO33" i="92"/>
  <c r="AT33" i="92"/>
  <c r="AU33" i="92"/>
  <c r="AX33" i="92"/>
  <c r="AW33" i="92"/>
  <c r="L36" i="92"/>
  <c r="N36" i="92"/>
  <c r="AK36" i="92"/>
  <c r="E36" i="92"/>
  <c r="AM36" i="92"/>
  <c r="AN36" i="92"/>
  <c r="AO36" i="92"/>
  <c r="AT36" i="92"/>
  <c r="AU36" i="92"/>
  <c r="AX36" i="92"/>
  <c r="AW36" i="92"/>
  <c r="L39" i="92"/>
  <c r="N39" i="92"/>
  <c r="AK39" i="92"/>
  <c r="E39" i="92"/>
  <c r="AM39" i="92"/>
  <c r="AN39" i="92"/>
  <c r="AO39" i="92"/>
  <c r="AT39" i="92"/>
  <c r="AU39" i="92"/>
  <c r="AW39" i="92"/>
  <c r="L42" i="92"/>
  <c r="N42" i="92"/>
  <c r="AK42" i="92"/>
  <c r="AM42" i="92"/>
  <c r="AN42" i="92"/>
  <c r="AO42" i="92"/>
  <c r="AT42" i="92"/>
  <c r="AU42" i="92"/>
  <c r="AX42" i="92"/>
  <c r="AW42" i="92"/>
  <c r="L45" i="92"/>
  <c r="N45" i="92"/>
  <c r="BC45" i="92"/>
  <c r="AK45" i="92"/>
  <c r="E45" i="92"/>
  <c r="AM45" i="92"/>
  <c r="AN45" i="92"/>
  <c r="AO45" i="92"/>
  <c r="AT45" i="92"/>
  <c r="AU45" i="92"/>
  <c r="AX45" i="92"/>
  <c r="AW45" i="92"/>
  <c r="L48" i="92"/>
  <c r="N48" i="92"/>
  <c r="AK48" i="92"/>
  <c r="AM48" i="92"/>
  <c r="AN48" i="92"/>
  <c r="AO48" i="92"/>
  <c r="AT48" i="92"/>
  <c r="AU48" i="92"/>
  <c r="AX48" i="92"/>
  <c r="AW48" i="92"/>
  <c r="L51" i="92"/>
  <c r="N51" i="92"/>
  <c r="BC51" i="92"/>
  <c r="AK51" i="92"/>
  <c r="E51" i="92"/>
  <c r="AM51" i="92"/>
  <c r="AN51" i="92"/>
  <c r="AO51" i="92"/>
  <c r="AT51" i="92"/>
  <c r="AU51" i="92"/>
  <c r="AX51" i="92"/>
  <c r="AW51" i="92"/>
  <c r="L18" i="91"/>
  <c r="N18" i="91"/>
  <c r="AK18" i="91"/>
  <c r="E18" i="91"/>
  <c r="BC18" i="91"/>
  <c r="AM18" i="91"/>
  <c r="AN18" i="91"/>
  <c r="AO18" i="91"/>
  <c r="AT18" i="91"/>
  <c r="AU18" i="91"/>
  <c r="AX18" i="91"/>
  <c r="AW18" i="91"/>
  <c r="L21" i="91"/>
  <c r="N21" i="91"/>
  <c r="AK21" i="91"/>
  <c r="E21" i="91"/>
  <c r="AM21" i="91"/>
  <c r="AN21" i="91"/>
  <c r="AO21" i="91"/>
  <c r="AT21" i="91"/>
  <c r="AU21" i="91"/>
  <c r="AX21" i="91"/>
  <c r="AW21" i="91"/>
  <c r="L24" i="91"/>
  <c r="N24" i="91"/>
  <c r="AK24" i="91"/>
  <c r="AL24" i="91"/>
  <c r="AM24" i="91"/>
  <c r="AN24" i="91"/>
  <c r="AO24" i="91"/>
  <c r="AT24" i="91"/>
  <c r="AU24" i="91"/>
  <c r="AX24" i="91"/>
  <c r="AW24" i="91"/>
  <c r="L27" i="91"/>
  <c r="N27" i="91"/>
  <c r="AK27" i="91"/>
  <c r="E27" i="91"/>
  <c r="AM27" i="91"/>
  <c r="AN27" i="91"/>
  <c r="AO27" i="91"/>
  <c r="AT27" i="91"/>
  <c r="AU27" i="91"/>
  <c r="AW27" i="91"/>
  <c r="L30" i="91"/>
  <c r="N30" i="91"/>
  <c r="BC30" i="91"/>
  <c r="AK30" i="91"/>
  <c r="E30" i="91"/>
  <c r="AL30" i="91"/>
  <c r="H30" i="91"/>
  <c r="AM30" i="91"/>
  <c r="AN30" i="91"/>
  <c r="AO30" i="91"/>
  <c r="AT30" i="91"/>
  <c r="AU30" i="91"/>
  <c r="AX30" i="91"/>
  <c r="AW30" i="91"/>
  <c r="L33" i="91"/>
  <c r="N33" i="91"/>
  <c r="AK33" i="91"/>
  <c r="E33" i="91"/>
  <c r="BC33" i="91"/>
  <c r="AM33" i="91"/>
  <c r="AN33" i="91"/>
  <c r="AO33" i="91"/>
  <c r="AT33" i="91"/>
  <c r="AU33" i="91"/>
  <c r="AX33" i="91"/>
  <c r="AW33" i="91"/>
  <c r="L36" i="91"/>
  <c r="N36" i="91"/>
  <c r="BC36" i="91"/>
  <c r="AK36" i="91"/>
  <c r="E36" i="91"/>
  <c r="AL36" i="91"/>
  <c r="H36" i="91"/>
  <c r="AM36" i="91"/>
  <c r="AN36" i="91"/>
  <c r="AO36" i="91"/>
  <c r="AT36" i="91"/>
  <c r="AU36" i="91"/>
  <c r="AX36" i="91"/>
  <c r="AW36" i="91"/>
  <c r="L39" i="91"/>
  <c r="N39" i="91"/>
  <c r="AK39" i="91"/>
  <c r="E39" i="91"/>
  <c r="AM39" i="91"/>
  <c r="AN39" i="91"/>
  <c r="AO39" i="91"/>
  <c r="AT39" i="91"/>
  <c r="AU39" i="91"/>
  <c r="AW39" i="91"/>
  <c r="L42" i="91"/>
  <c r="N42" i="91"/>
  <c r="AK42" i="91"/>
  <c r="AM42" i="91"/>
  <c r="AN42" i="91"/>
  <c r="AO42" i="91"/>
  <c r="AT42" i="91"/>
  <c r="AU42" i="91"/>
  <c r="AX42" i="91"/>
  <c r="AW42" i="91"/>
  <c r="L45" i="91"/>
  <c r="N45" i="91"/>
  <c r="AK45" i="91"/>
  <c r="E45" i="91"/>
  <c r="AM45" i="91"/>
  <c r="AN45" i="91"/>
  <c r="AO45" i="91"/>
  <c r="AT45" i="91"/>
  <c r="AU45" i="91"/>
  <c r="AX45" i="91"/>
  <c r="AW45" i="91"/>
  <c r="L48" i="91"/>
  <c r="N48" i="91"/>
  <c r="AK48" i="91"/>
  <c r="AM48" i="91"/>
  <c r="AN48" i="91"/>
  <c r="AO48" i="91"/>
  <c r="AT48" i="91"/>
  <c r="AU48" i="91"/>
  <c r="AX48" i="91"/>
  <c r="AW48" i="91"/>
  <c r="L51" i="91"/>
  <c r="N51" i="91"/>
  <c r="AK51" i="91"/>
  <c r="E51" i="91"/>
  <c r="AM51" i="91"/>
  <c r="AN51" i="91"/>
  <c r="AO51" i="91"/>
  <c r="AT51" i="91"/>
  <c r="AU51" i="91"/>
  <c r="AX51" i="91"/>
  <c r="AW51" i="91"/>
  <c r="L18" i="90"/>
  <c r="N18" i="90"/>
  <c r="BC18" i="90"/>
  <c r="AK18" i="90"/>
  <c r="E18" i="90"/>
  <c r="AM18" i="90"/>
  <c r="AN18" i="90"/>
  <c r="AO18" i="90"/>
  <c r="AT18" i="90"/>
  <c r="AU18" i="90"/>
  <c r="AW18" i="90"/>
  <c r="L21" i="90"/>
  <c r="N21" i="90"/>
  <c r="AK21" i="90"/>
  <c r="E21" i="90"/>
  <c r="AL21" i="90"/>
  <c r="H21" i="90"/>
  <c r="AM21" i="90"/>
  <c r="AN21" i="90"/>
  <c r="AO21" i="90"/>
  <c r="AT21" i="90"/>
  <c r="AU21" i="90"/>
  <c r="AX21" i="90"/>
  <c r="AW21" i="90"/>
  <c r="L24" i="90"/>
  <c r="N24" i="90"/>
  <c r="AK24" i="90"/>
  <c r="E24" i="90"/>
  <c r="AM24" i="90"/>
  <c r="AN24" i="90"/>
  <c r="AO24" i="90"/>
  <c r="AT24" i="90"/>
  <c r="AU24" i="90"/>
  <c r="AX24" i="90"/>
  <c r="AW24" i="90"/>
  <c r="L27" i="90"/>
  <c r="N27" i="90"/>
  <c r="AK27" i="90"/>
  <c r="E27" i="90"/>
  <c r="BC27" i="90"/>
  <c r="AL27" i="90"/>
  <c r="H27" i="90"/>
  <c r="AM27" i="90"/>
  <c r="AN27" i="90"/>
  <c r="AO27" i="90"/>
  <c r="AT27" i="90"/>
  <c r="AU27" i="90"/>
  <c r="AX27" i="90"/>
  <c r="AW27" i="90"/>
  <c r="L30" i="90"/>
  <c r="N30" i="90"/>
  <c r="AK30" i="90"/>
  <c r="E30" i="90"/>
  <c r="AM30" i="90"/>
  <c r="AN30" i="90"/>
  <c r="AO30" i="90"/>
  <c r="AT30" i="90"/>
  <c r="AU30" i="90"/>
  <c r="AX30" i="90"/>
  <c r="AW30" i="90"/>
  <c r="L33" i="90"/>
  <c r="N33" i="90"/>
  <c r="BC33" i="90"/>
  <c r="AK33" i="90"/>
  <c r="E33" i="90"/>
  <c r="AM33" i="90"/>
  <c r="AN33" i="90"/>
  <c r="AO33" i="90"/>
  <c r="AT33" i="90"/>
  <c r="AU33" i="90"/>
  <c r="AW33" i="90"/>
  <c r="L36" i="90"/>
  <c r="N36" i="90"/>
  <c r="AK36" i="90"/>
  <c r="E36" i="90"/>
  <c r="AM36" i="90"/>
  <c r="AN36" i="90"/>
  <c r="AO36" i="90"/>
  <c r="AT36" i="90"/>
  <c r="AU36" i="90"/>
  <c r="AX36" i="90"/>
  <c r="AW36" i="90"/>
  <c r="L39" i="90"/>
  <c r="N39" i="90"/>
  <c r="AK39" i="90"/>
  <c r="E39" i="90"/>
  <c r="AL39" i="90"/>
  <c r="H39" i="90"/>
  <c r="AM39" i="90"/>
  <c r="AN39" i="90"/>
  <c r="AO39" i="90"/>
  <c r="AT39" i="90"/>
  <c r="AU39" i="90"/>
  <c r="AW39" i="90"/>
  <c r="L42" i="90"/>
  <c r="N42" i="90"/>
  <c r="AK42" i="90"/>
  <c r="E42" i="90"/>
  <c r="AL42" i="90"/>
  <c r="H42" i="90"/>
  <c r="AM42" i="90"/>
  <c r="AN42" i="90"/>
  <c r="AO42" i="90"/>
  <c r="AT42" i="90"/>
  <c r="AU42" i="90"/>
  <c r="AX42" i="90"/>
  <c r="AW42" i="90"/>
  <c r="L45" i="90"/>
  <c r="N45" i="90"/>
  <c r="AK45" i="90"/>
  <c r="E45" i="90"/>
  <c r="AM45" i="90"/>
  <c r="AN45" i="90"/>
  <c r="AO45" i="90"/>
  <c r="AT45" i="90"/>
  <c r="AU45" i="90"/>
  <c r="AX45" i="90"/>
  <c r="AW45" i="90"/>
  <c r="L48" i="90"/>
  <c r="N48" i="90"/>
  <c r="AK48" i="90"/>
  <c r="E48" i="90"/>
  <c r="AM48" i="90"/>
  <c r="AN48" i="90"/>
  <c r="AO48" i="90"/>
  <c r="AT48" i="90"/>
  <c r="AU48" i="90"/>
  <c r="AX48" i="90"/>
  <c r="AW48" i="90"/>
  <c r="L51" i="90"/>
  <c r="N51" i="90"/>
  <c r="BC51" i="90"/>
  <c r="AK51" i="90"/>
  <c r="E51" i="90"/>
  <c r="AL51" i="90"/>
  <c r="H51" i="90"/>
  <c r="AM51" i="90"/>
  <c r="AN51" i="90"/>
  <c r="AO51" i="90"/>
  <c r="AT51" i="90"/>
  <c r="AU51" i="90"/>
  <c r="AW51" i="90"/>
  <c r="L18" i="89"/>
  <c r="N18" i="89"/>
  <c r="AK18" i="89"/>
  <c r="E18" i="89"/>
  <c r="AM18" i="89"/>
  <c r="AN18" i="89"/>
  <c r="AO18" i="89"/>
  <c r="AT18" i="89"/>
  <c r="AU18" i="89"/>
  <c r="AX18" i="89"/>
  <c r="AW18" i="89"/>
  <c r="L21" i="89"/>
  <c r="N21" i="89"/>
  <c r="AK21" i="89"/>
  <c r="E21" i="89"/>
  <c r="AM21" i="89"/>
  <c r="AN21" i="89"/>
  <c r="AO21" i="89"/>
  <c r="AT21" i="89"/>
  <c r="AU21" i="89"/>
  <c r="AX21" i="89"/>
  <c r="AW21" i="89"/>
  <c r="L24" i="89"/>
  <c r="N24" i="89"/>
  <c r="AK24" i="89"/>
  <c r="E24" i="89"/>
  <c r="AM24" i="89"/>
  <c r="AN24" i="89"/>
  <c r="AO24" i="89"/>
  <c r="AT24" i="89"/>
  <c r="AU24" i="89"/>
  <c r="AX24" i="89"/>
  <c r="AW24" i="89"/>
  <c r="L27" i="89"/>
  <c r="N27" i="89"/>
  <c r="AK27" i="89"/>
  <c r="E27" i="89"/>
  <c r="AM27" i="89"/>
  <c r="AN27" i="89"/>
  <c r="AO27" i="89"/>
  <c r="AT27" i="89"/>
  <c r="AU27" i="89"/>
  <c r="AW27" i="89"/>
  <c r="L30" i="89"/>
  <c r="N30" i="89"/>
  <c r="AK30" i="89"/>
  <c r="E30" i="89"/>
  <c r="AM30" i="89"/>
  <c r="AN30" i="89"/>
  <c r="AO30" i="89"/>
  <c r="AT30" i="89"/>
  <c r="AU30" i="89"/>
  <c r="AX30" i="89"/>
  <c r="AW30" i="89"/>
  <c r="L33" i="89"/>
  <c r="N33" i="89"/>
  <c r="AK33" i="89"/>
  <c r="E33" i="89"/>
  <c r="AM33" i="89"/>
  <c r="AN33" i="89"/>
  <c r="AO33" i="89"/>
  <c r="AT33" i="89"/>
  <c r="AU33" i="89"/>
  <c r="AX33" i="89"/>
  <c r="AW33" i="89"/>
  <c r="L36" i="89"/>
  <c r="N36" i="89"/>
  <c r="AK36" i="89"/>
  <c r="E36" i="89"/>
  <c r="AM36" i="89"/>
  <c r="AN36" i="89"/>
  <c r="AO36" i="89"/>
  <c r="AT36" i="89"/>
  <c r="AU36" i="89"/>
  <c r="AX36" i="89"/>
  <c r="AW36" i="89"/>
  <c r="L39" i="89"/>
  <c r="N39" i="89"/>
  <c r="AK39" i="89"/>
  <c r="E39" i="89"/>
  <c r="BC39" i="89"/>
  <c r="AM39" i="89"/>
  <c r="AN39" i="89"/>
  <c r="AO39" i="89"/>
  <c r="AT39" i="89"/>
  <c r="AU39" i="89"/>
  <c r="AX39" i="89"/>
  <c r="AW39" i="89"/>
  <c r="L42" i="89"/>
  <c r="N42" i="89"/>
  <c r="AK42" i="89"/>
  <c r="E42" i="89"/>
  <c r="AM42" i="89"/>
  <c r="AN42" i="89"/>
  <c r="AO42" i="89"/>
  <c r="AT42" i="89"/>
  <c r="AU42" i="89"/>
  <c r="AX42" i="89"/>
  <c r="AW42" i="89"/>
  <c r="L45" i="89"/>
  <c r="N45" i="89"/>
  <c r="AK45" i="89"/>
  <c r="E45" i="89"/>
  <c r="AM45" i="89"/>
  <c r="AN45" i="89"/>
  <c r="AO45" i="89"/>
  <c r="AT45" i="89"/>
  <c r="AU45" i="89"/>
  <c r="AX45" i="89"/>
  <c r="AW45" i="89"/>
  <c r="L48" i="89"/>
  <c r="N48" i="89"/>
  <c r="AK48" i="89"/>
  <c r="E48" i="89"/>
  <c r="AM48" i="89"/>
  <c r="AN48" i="89"/>
  <c r="AO48" i="89"/>
  <c r="AT48" i="89"/>
  <c r="AU48" i="89"/>
  <c r="AX48" i="89"/>
  <c r="AW48" i="89"/>
  <c r="L51" i="89"/>
  <c r="N51" i="89"/>
  <c r="AK51" i="89"/>
  <c r="E51" i="89"/>
  <c r="AM51" i="89"/>
  <c r="AN51" i="89"/>
  <c r="AO51" i="89"/>
  <c r="AT51" i="89"/>
  <c r="AU51" i="89"/>
  <c r="AX51" i="89"/>
  <c r="AW51" i="89"/>
  <c r="AW51" i="88"/>
  <c r="AT51" i="88"/>
  <c r="AU51" i="88"/>
  <c r="AX51" i="88"/>
  <c r="AO51" i="88"/>
  <c r="AN51" i="88"/>
  <c r="AM51" i="88"/>
  <c r="AK51" i="88"/>
  <c r="E51" i="88"/>
  <c r="L51" i="88"/>
  <c r="N51" i="88"/>
  <c r="AW48" i="88"/>
  <c r="AT48" i="88"/>
  <c r="AU48" i="88"/>
  <c r="AO48" i="88"/>
  <c r="AN48" i="88"/>
  <c r="AM48" i="88"/>
  <c r="AK48" i="88"/>
  <c r="AL48" i="88"/>
  <c r="L48" i="88"/>
  <c r="N48" i="88"/>
  <c r="E48" i="88"/>
  <c r="BC48" i="88"/>
  <c r="AW45" i="88"/>
  <c r="AT45" i="88"/>
  <c r="AU45" i="88"/>
  <c r="AX45" i="88"/>
  <c r="AO45" i="88"/>
  <c r="AN45" i="88"/>
  <c r="AM45" i="88"/>
  <c r="AK45" i="88"/>
  <c r="L45" i="88"/>
  <c r="N45" i="88"/>
  <c r="BC45" i="88"/>
  <c r="AW42" i="88"/>
  <c r="AT42" i="88"/>
  <c r="AU42" i="88"/>
  <c r="AX42" i="88"/>
  <c r="AO42" i="88"/>
  <c r="AN42" i="88"/>
  <c r="AM42" i="88"/>
  <c r="AK42" i="88"/>
  <c r="AL42" i="88"/>
  <c r="H42" i="88"/>
  <c r="L42" i="88"/>
  <c r="N42" i="88"/>
  <c r="BC42" i="88"/>
  <c r="AW39" i="88"/>
  <c r="AT39" i="88"/>
  <c r="AU39" i="88"/>
  <c r="AX39" i="88"/>
  <c r="AO39" i="88"/>
  <c r="AP39" i="88"/>
  <c r="J39" i="88"/>
  <c r="AQ39" i="88"/>
  <c r="AN39" i="88"/>
  <c r="AM39" i="88"/>
  <c r="AK39" i="88"/>
  <c r="N39" i="88"/>
  <c r="L39" i="88"/>
  <c r="AW36" i="88"/>
  <c r="AT36" i="88"/>
  <c r="AU36" i="88"/>
  <c r="AX36" i="88"/>
  <c r="AO36" i="88"/>
  <c r="AN36" i="88"/>
  <c r="AM36" i="88"/>
  <c r="AK36" i="88"/>
  <c r="L36" i="88"/>
  <c r="N36" i="88"/>
  <c r="AW33" i="88"/>
  <c r="AT33" i="88"/>
  <c r="AU33" i="88"/>
  <c r="AX33" i="88"/>
  <c r="AO33" i="88"/>
  <c r="AN33" i="88"/>
  <c r="AM33" i="88"/>
  <c r="AL33" i="88"/>
  <c r="AP33" i="88"/>
  <c r="J33" i="88"/>
  <c r="AQ33" i="88"/>
  <c r="AK33" i="88"/>
  <c r="L33" i="88"/>
  <c r="N33" i="88"/>
  <c r="BC33" i="88"/>
  <c r="E33" i="88"/>
  <c r="AW30" i="88"/>
  <c r="AT30" i="88"/>
  <c r="AU30" i="88"/>
  <c r="AX30" i="88"/>
  <c r="AO30" i="88"/>
  <c r="AN30" i="88"/>
  <c r="AM30" i="88"/>
  <c r="AL30" i="88"/>
  <c r="AK30" i="88"/>
  <c r="L30" i="88"/>
  <c r="N30" i="88"/>
  <c r="BC30" i="88"/>
  <c r="E30" i="88"/>
  <c r="AW27" i="88"/>
  <c r="AT27" i="88"/>
  <c r="AU27" i="88"/>
  <c r="AX27" i="88"/>
  <c r="AO27" i="88"/>
  <c r="AN27" i="88"/>
  <c r="AM27" i="88"/>
  <c r="AK27" i="88"/>
  <c r="L27" i="88"/>
  <c r="N27" i="88"/>
  <c r="AW24" i="88"/>
  <c r="AT24" i="88"/>
  <c r="AU24" i="88"/>
  <c r="AX24" i="88"/>
  <c r="AO24" i="88"/>
  <c r="AN24" i="88"/>
  <c r="AM24" i="88"/>
  <c r="AK24" i="88"/>
  <c r="AL24" i="88"/>
  <c r="N24" i="88"/>
  <c r="L24" i="88"/>
  <c r="AW21" i="88"/>
  <c r="AT21" i="88"/>
  <c r="AU21" i="88"/>
  <c r="AX21" i="88"/>
  <c r="AO21" i="88"/>
  <c r="AN21" i="88"/>
  <c r="AM21" i="88"/>
  <c r="AK21" i="88"/>
  <c r="N21" i="88"/>
  <c r="L21" i="88"/>
  <c r="AW18" i="88"/>
  <c r="AX18" i="88"/>
  <c r="AT18" i="88"/>
  <c r="AU18" i="88"/>
  <c r="AO18" i="88"/>
  <c r="AN18" i="88"/>
  <c r="AM18" i="88"/>
  <c r="AK18" i="88"/>
  <c r="AL18" i="88"/>
  <c r="H18" i="88"/>
  <c r="N18" i="88"/>
  <c r="L18" i="88"/>
  <c r="E18" i="88"/>
  <c r="BC18" i="88"/>
  <c r="AL27" i="88"/>
  <c r="E27" i="88"/>
  <c r="H30" i="88"/>
  <c r="AL51" i="88"/>
  <c r="H51" i="88"/>
  <c r="AL39" i="88"/>
  <c r="H39" i="88"/>
  <c r="E39" i="88"/>
  <c r="E24" i="88"/>
  <c r="BC24" i="88"/>
  <c r="AP51" i="88"/>
  <c r="J51" i="88"/>
  <c r="AQ51" i="88"/>
  <c r="H27" i="88"/>
  <c r="L18" i="87"/>
  <c r="N18" i="87"/>
  <c r="BG18" i="87"/>
  <c r="AO18" i="87"/>
  <c r="E18" i="87"/>
  <c r="AQ18" i="87"/>
  <c r="AR18" i="87"/>
  <c r="AS18" i="87"/>
  <c r="AX18" i="87"/>
  <c r="AY18" i="87"/>
  <c r="BA18" i="87"/>
  <c r="BB18" i="87"/>
  <c r="L21" i="87"/>
  <c r="N21" i="87"/>
  <c r="AO21" i="87"/>
  <c r="AP21" i="87"/>
  <c r="AQ21" i="87"/>
  <c r="AR21" i="87"/>
  <c r="AS21" i="87"/>
  <c r="AX21" i="87"/>
  <c r="AY21" i="87"/>
  <c r="BA21" i="87"/>
  <c r="BB21" i="87"/>
  <c r="L24" i="87"/>
  <c r="N24" i="87"/>
  <c r="AO24" i="87"/>
  <c r="AP24" i="87"/>
  <c r="AQ24" i="87"/>
  <c r="AR24" i="87"/>
  <c r="AS24" i="87"/>
  <c r="AX24" i="87"/>
  <c r="AY24" i="87"/>
  <c r="BA24" i="87"/>
  <c r="BB24" i="87"/>
  <c r="L27" i="87"/>
  <c r="N27" i="87"/>
  <c r="AO27" i="87"/>
  <c r="AP27" i="87"/>
  <c r="AQ27" i="87"/>
  <c r="AR27" i="87"/>
  <c r="AS27" i="87"/>
  <c r="AX27" i="87"/>
  <c r="AY27" i="87"/>
  <c r="BA27" i="87"/>
  <c r="BB27" i="87"/>
  <c r="L30" i="87"/>
  <c r="N30" i="87"/>
  <c r="AO30" i="87"/>
  <c r="AP30" i="87"/>
  <c r="AQ30" i="87"/>
  <c r="AR30" i="87"/>
  <c r="AS30" i="87"/>
  <c r="AX30" i="87"/>
  <c r="AY30" i="87"/>
  <c r="BA30" i="87"/>
  <c r="BB30" i="87"/>
  <c r="L33" i="87"/>
  <c r="N33" i="87"/>
  <c r="AO33" i="87"/>
  <c r="AP33" i="87"/>
  <c r="AQ33" i="87"/>
  <c r="AR33" i="87"/>
  <c r="AS33" i="87"/>
  <c r="AX33" i="87"/>
  <c r="AY33" i="87"/>
  <c r="BA33" i="87"/>
  <c r="BB33" i="87"/>
  <c r="L36" i="87"/>
  <c r="N36" i="87"/>
  <c r="AO36" i="87"/>
  <c r="AP36" i="87"/>
  <c r="AQ36" i="87"/>
  <c r="AR36" i="87"/>
  <c r="AS36" i="87"/>
  <c r="AX36" i="87"/>
  <c r="AY36" i="87"/>
  <c r="BA36" i="87"/>
  <c r="BB36" i="87"/>
  <c r="L39" i="87"/>
  <c r="N39" i="87"/>
  <c r="AO39" i="87"/>
  <c r="AP39" i="87"/>
  <c r="AQ39" i="87"/>
  <c r="AR39" i="87"/>
  <c r="AS39" i="87"/>
  <c r="AX39" i="87"/>
  <c r="AY39" i="87"/>
  <c r="BA39" i="87"/>
  <c r="BB39" i="87"/>
  <c r="L42" i="87"/>
  <c r="N42" i="87"/>
  <c r="AO42" i="87"/>
  <c r="AP42" i="87"/>
  <c r="AQ42" i="87"/>
  <c r="AR42" i="87"/>
  <c r="AS42" i="87"/>
  <c r="AX42" i="87"/>
  <c r="AY42" i="87"/>
  <c r="BA42" i="87"/>
  <c r="BB42" i="87"/>
  <c r="L45" i="87"/>
  <c r="N45" i="87"/>
  <c r="AO45" i="87"/>
  <c r="AP45" i="87"/>
  <c r="AQ45" i="87"/>
  <c r="AR45" i="87"/>
  <c r="AS45" i="87"/>
  <c r="AX45" i="87"/>
  <c r="AY45" i="87"/>
  <c r="BA45" i="87"/>
  <c r="BB45" i="87"/>
  <c r="L48" i="87"/>
  <c r="N48" i="87"/>
  <c r="AO48" i="87"/>
  <c r="AP48" i="87"/>
  <c r="AQ48" i="87"/>
  <c r="AR48" i="87"/>
  <c r="AS48" i="87"/>
  <c r="AX48" i="87"/>
  <c r="AY48" i="87"/>
  <c r="BA48" i="87"/>
  <c r="BB48" i="87"/>
  <c r="L51" i="87"/>
  <c r="N51" i="87"/>
  <c r="AO51" i="87"/>
  <c r="AP51" i="87"/>
  <c r="AQ51" i="87"/>
  <c r="AR51" i="87"/>
  <c r="AS51" i="87"/>
  <c r="AX51" i="87"/>
  <c r="AY51" i="87"/>
  <c r="BA51" i="87"/>
  <c r="BB51" i="87"/>
  <c r="L18" i="86"/>
  <c r="N18" i="86"/>
  <c r="AO18" i="86"/>
  <c r="E18" i="86"/>
  <c r="AQ18" i="86"/>
  <c r="AR18" i="86"/>
  <c r="AS18" i="86"/>
  <c r="AX18" i="86"/>
  <c r="AY18" i="86"/>
  <c r="BB18" i="86"/>
  <c r="BA18" i="86"/>
  <c r="L21" i="86"/>
  <c r="N21" i="86"/>
  <c r="AO21" i="86"/>
  <c r="AP21" i="86"/>
  <c r="AQ21" i="86"/>
  <c r="AR21" i="86"/>
  <c r="AS21" i="86"/>
  <c r="AX21" i="86"/>
  <c r="AY21" i="86"/>
  <c r="BB21" i="86"/>
  <c r="BA21" i="86"/>
  <c r="L24" i="86"/>
  <c r="N24" i="86"/>
  <c r="AO24" i="86"/>
  <c r="AP24" i="86"/>
  <c r="AQ24" i="86"/>
  <c r="AR24" i="86"/>
  <c r="AS24" i="86"/>
  <c r="AX24" i="86"/>
  <c r="AY24" i="86"/>
  <c r="BB24" i="86"/>
  <c r="BA24" i="86"/>
  <c r="L27" i="86"/>
  <c r="N27" i="86"/>
  <c r="BG27" i="86"/>
  <c r="AO27" i="86"/>
  <c r="AQ27" i="86"/>
  <c r="AR27" i="86"/>
  <c r="AS27" i="86"/>
  <c r="AX27" i="86"/>
  <c r="AY27" i="86"/>
  <c r="BB27" i="86"/>
  <c r="BA27" i="86"/>
  <c r="L30" i="86"/>
  <c r="N30" i="86"/>
  <c r="BG30" i="86"/>
  <c r="AO30" i="86"/>
  <c r="AP30" i="86"/>
  <c r="E30" i="86"/>
  <c r="AQ30" i="86"/>
  <c r="AR30" i="86"/>
  <c r="AS30" i="86"/>
  <c r="AX30" i="86"/>
  <c r="AY30" i="86"/>
  <c r="BB30" i="86"/>
  <c r="BA30" i="86"/>
  <c r="L33" i="86"/>
  <c r="N33" i="86"/>
  <c r="AO33" i="86"/>
  <c r="AP33" i="86"/>
  <c r="E33" i="86"/>
  <c r="AQ33" i="86"/>
  <c r="AR33" i="86"/>
  <c r="AS33" i="86"/>
  <c r="AX33" i="86"/>
  <c r="AY33" i="86"/>
  <c r="BB33" i="86"/>
  <c r="BA33" i="86"/>
  <c r="L36" i="86"/>
  <c r="N36" i="86"/>
  <c r="AO36" i="86"/>
  <c r="AP36" i="86"/>
  <c r="E36" i="86"/>
  <c r="AQ36" i="86"/>
  <c r="AR36" i="86"/>
  <c r="AS36" i="86"/>
  <c r="AX36" i="86"/>
  <c r="AY36" i="86"/>
  <c r="BA36" i="86"/>
  <c r="BB36" i="86"/>
  <c r="L39" i="86"/>
  <c r="N39" i="86"/>
  <c r="AO39" i="86"/>
  <c r="E39" i="86"/>
  <c r="AQ39" i="86"/>
  <c r="AR39" i="86"/>
  <c r="AS39" i="86"/>
  <c r="AX39" i="86"/>
  <c r="AY39" i="86"/>
  <c r="BB39" i="86"/>
  <c r="BA39" i="86"/>
  <c r="L42" i="86"/>
  <c r="N42" i="86"/>
  <c r="AO42" i="86"/>
  <c r="E42" i="86"/>
  <c r="AQ42" i="86"/>
  <c r="AR42" i="86"/>
  <c r="AS42" i="86"/>
  <c r="AX42" i="86"/>
  <c r="AY42" i="86"/>
  <c r="BB42" i="86"/>
  <c r="BA42" i="86"/>
  <c r="L45" i="86"/>
  <c r="N45" i="86"/>
  <c r="AO45" i="86"/>
  <c r="AP45" i="86"/>
  <c r="E45" i="86"/>
  <c r="AQ45" i="86"/>
  <c r="AR45" i="86"/>
  <c r="AS45" i="86"/>
  <c r="AX45" i="86"/>
  <c r="AY45" i="86"/>
  <c r="BB45" i="86"/>
  <c r="BA45" i="86"/>
  <c r="L48" i="86"/>
  <c r="N48" i="86"/>
  <c r="BG48" i="86"/>
  <c r="AO48" i="86"/>
  <c r="AP48" i="86"/>
  <c r="E48" i="86"/>
  <c r="AQ48" i="86"/>
  <c r="AR48" i="86"/>
  <c r="AS48" i="86"/>
  <c r="AX48" i="86"/>
  <c r="AY48" i="86"/>
  <c r="BB48" i="86"/>
  <c r="BA48" i="86"/>
  <c r="L51" i="86"/>
  <c r="N51" i="86"/>
  <c r="AO51" i="86"/>
  <c r="E51" i="86"/>
  <c r="AQ51" i="86"/>
  <c r="AR51" i="86"/>
  <c r="AS51" i="86"/>
  <c r="AX51" i="86"/>
  <c r="AY51" i="86"/>
  <c r="BB51" i="86"/>
  <c r="BA51" i="86"/>
  <c r="L18" i="85"/>
  <c r="N18" i="85"/>
  <c r="AO18" i="85"/>
  <c r="AP18" i="85"/>
  <c r="AT18" i="85"/>
  <c r="J18" i="85"/>
  <c r="AU18" i="85"/>
  <c r="E18" i="85"/>
  <c r="BG18" i="85"/>
  <c r="AQ18" i="85"/>
  <c r="AR18" i="85"/>
  <c r="AS18" i="85"/>
  <c r="AX18" i="85"/>
  <c r="AY18" i="85"/>
  <c r="BB18" i="85"/>
  <c r="BA18" i="85"/>
  <c r="L21" i="85"/>
  <c r="N21" i="85"/>
  <c r="AO21" i="85"/>
  <c r="E21" i="85"/>
  <c r="AQ21" i="85"/>
  <c r="AR21" i="85"/>
  <c r="AS21" i="85"/>
  <c r="AX21" i="85"/>
  <c r="AY21" i="85"/>
  <c r="BB21" i="85"/>
  <c r="BA21" i="85"/>
  <c r="L24" i="85"/>
  <c r="N24" i="85"/>
  <c r="AO24" i="85"/>
  <c r="AP24" i="85"/>
  <c r="AQ24" i="85"/>
  <c r="AR24" i="85"/>
  <c r="AS24" i="85"/>
  <c r="AX24" i="85"/>
  <c r="AY24" i="85"/>
  <c r="BB24" i="85"/>
  <c r="BA24" i="85"/>
  <c r="L27" i="85"/>
  <c r="N27" i="85"/>
  <c r="AO27" i="85"/>
  <c r="E27" i="85"/>
  <c r="AQ27" i="85"/>
  <c r="AR27" i="85"/>
  <c r="AS27" i="85"/>
  <c r="AX27" i="85"/>
  <c r="AY27" i="85"/>
  <c r="BB27" i="85"/>
  <c r="BA27" i="85"/>
  <c r="L30" i="85"/>
  <c r="N30" i="85"/>
  <c r="AO30" i="85"/>
  <c r="E30" i="85"/>
  <c r="AQ30" i="85"/>
  <c r="AR30" i="85"/>
  <c r="AS30" i="85"/>
  <c r="AX30" i="85"/>
  <c r="AY30" i="85"/>
  <c r="BB30" i="85"/>
  <c r="BA30" i="85"/>
  <c r="L33" i="85"/>
  <c r="N33" i="85"/>
  <c r="AO33" i="85"/>
  <c r="AP33" i="85"/>
  <c r="E33" i="85"/>
  <c r="BG33" i="85"/>
  <c r="AQ33" i="85"/>
  <c r="AR33" i="85"/>
  <c r="AS33" i="85"/>
  <c r="AX33" i="85"/>
  <c r="AY33" i="85"/>
  <c r="BB33" i="85"/>
  <c r="BA33" i="85"/>
  <c r="L36" i="85"/>
  <c r="N36" i="85"/>
  <c r="AO36" i="85"/>
  <c r="AP36" i="85"/>
  <c r="AQ36" i="85"/>
  <c r="AR36" i="85"/>
  <c r="AS36" i="85"/>
  <c r="AX36" i="85"/>
  <c r="AY36" i="85"/>
  <c r="BB36" i="85"/>
  <c r="BA36" i="85"/>
  <c r="L39" i="85"/>
  <c r="N39" i="85"/>
  <c r="AO39" i="85"/>
  <c r="E39" i="85"/>
  <c r="AQ39" i="85"/>
  <c r="AR39" i="85"/>
  <c r="AS39" i="85"/>
  <c r="AX39" i="85"/>
  <c r="AY39" i="85"/>
  <c r="BB39" i="85"/>
  <c r="BA39" i="85"/>
  <c r="L42" i="85"/>
  <c r="N42" i="85"/>
  <c r="AO42" i="85"/>
  <c r="AP42" i="85"/>
  <c r="AQ42" i="85"/>
  <c r="AR42" i="85"/>
  <c r="AS42" i="85"/>
  <c r="AX42" i="85"/>
  <c r="AY42" i="85"/>
  <c r="BA42" i="85"/>
  <c r="BB42" i="85"/>
  <c r="L45" i="85"/>
  <c r="N45" i="85"/>
  <c r="BG45" i="85"/>
  <c r="AO45" i="85"/>
  <c r="AQ45" i="85"/>
  <c r="AR45" i="85"/>
  <c r="AS45" i="85"/>
  <c r="AX45" i="85"/>
  <c r="AY45" i="85"/>
  <c r="BB45" i="85"/>
  <c r="BA45" i="85"/>
  <c r="L48" i="85"/>
  <c r="N48" i="85"/>
  <c r="AO48" i="85"/>
  <c r="E48" i="85"/>
  <c r="AQ48" i="85"/>
  <c r="AR48" i="85"/>
  <c r="AS48" i="85"/>
  <c r="AX48" i="85"/>
  <c r="AY48" i="85"/>
  <c r="BB48" i="85"/>
  <c r="BA48" i="85"/>
  <c r="L51" i="85"/>
  <c r="N51" i="85"/>
  <c r="BG51" i="85"/>
  <c r="AO51" i="85"/>
  <c r="AQ51" i="85"/>
  <c r="AR51" i="85"/>
  <c r="AS51" i="85"/>
  <c r="AX51" i="85"/>
  <c r="AY51" i="85"/>
  <c r="BB51" i="85"/>
  <c r="BA51" i="85"/>
  <c r="L18" i="84"/>
  <c r="N18" i="84"/>
  <c r="AO18" i="84"/>
  <c r="E18" i="84"/>
  <c r="BG18" i="84"/>
  <c r="AQ18" i="84"/>
  <c r="AR18" i="84"/>
  <c r="AS18" i="84"/>
  <c r="AX18" i="84"/>
  <c r="AY18" i="84"/>
  <c r="BA18" i="84"/>
  <c r="BB18" i="84"/>
  <c r="L21" i="84"/>
  <c r="N21" i="84"/>
  <c r="AO21" i="84"/>
  <c r="AP21" i="84"/>
  <c r="AQ21" i="84"/>
  <c r="AR21" i="84"/>
  <c r="AS21" i="84"/>
  <c r="AX21" i="84"/>
  <c r="AY21" i="84"/>
  <c r="BB21" i="84"/>
  <c r="BA21" i="84"/>
  <c r="L24" i="84"/>
  <c r="N24" i="84"/>
  <c r="AO24" i="84"/>
  <c r="E24" i="84"/>
  <c r="BG24" i="84"/>
  <c r="AQ24" i="84"/>
  <c r="AR24" i="84"/>
  <c r="AS24" i="84"/>
  <c r="AX24" i="84"/>
  <c r="AY24" i="84"/>
  <c r="BA24" i="84"/>
  <c r="BB24" i="84"/>
  <c r="L27" i="84"/>
  <c r="N27" i="84"/>
  <c r="AO27" i="84"/>
  <c r="E27" i="84"/>
  <c r="AQ27" i="84"/>
  <c r="AR27" i="84"/>
  <c r="AS27" i="84"/>
  <c r="AX27" i="84"/>
  <c r="AY27" i="84"/>
  <c r="BA27" i="84"/>
  <c r="BB27" i="84"/>
  <c r="L30" i="84"/>
  <c r="N30" i="84"/>
  <c r="AO30" i="84"/>
  <c r="E30" i="84"/>
  <c r="AQ30" i="84"/>
  <c r="AR30" i="84"/>
  <c r="AS30" i="84"/>
  <c r="AX30" i="84"/>
  <c r="AY30" i="84"/>
  <c r="BB30" i="84"/>
  <c r="BA30" i="84"/>
  <c r="L33" i="84"/>
  <c r="N33" i="84"/>
  <c r="BG33" i="84"/>
  <c r="AO33" i="84"/>
  <c r="E33" i="84"/>
  <c r="AQ33" i="84"/>
  <c r="AR33" i="84"/>
  <c r="AS33" i="84"/>
  <c r="AX33" i="84"/>
  <c r="AY33" i="84"/>
  <c r="BB33" i="84"/>
  <c r="BA33" i="84"/>
  <c r="L36" i="84"/>
  <c r="N36" i="84"/>
  <c r="AO36" i="84"/>
  <c r="E36" i="84"/>
  <c r="AQ36" i="84"/>
  <c r="AR36" i="84"/>
  <c r="AS36" i="84"/>
  <c r="AX36" i="84"/>
  <c r="AY36" i="84"/>
  <c r="BB36" i="84"/>
  <c r="BA36" i="84"/>
  <c r="L39" i="84"/>
  <c r="N39" i="84"/>
  <c r="AO39" i="84"/>
  <c r="E39" i="84"/>
  <c r="AQ39" i="84"/>
  <c r="AR39" i="84"/>
  <c r="AS39" i="84"/>
  <c r="AX39" i="84"/>
  <c r="AY39" i="84"/>
  <c r="BB39" i="84"/>
  <c r="BA39" i="84"/>
  <c r="L42" i="84"/>
  <c r="N42" i="84"/>
  <c r="AO42" i="84"/>
  <c r="E42" i="84"/>
  <c r="AQ42" i="84"/>
  <c r="AR42" i="84"/>
  <c r="AS42" i="84"/>
  <c r="AX42" i="84"/>
  <c r="AY42" i="84"/>
  <c r="BB42" i="84"/>
  <c r="BA42" i="84"/>
  <c r="L45" i="84"/>
  <c r="N45" i="84"/>
  <c r="AO45" i="84"/>
  <c r="E45" i="84"/>
  <c r="AQ45" i="84"/>
  <c r="AR45" i="84"/>
  <c r="AS45" i="84"/>
  <c r="AX45" i="84"/>
  <c r="AY45" i="84"/>
  <c r="BB45" i="84"/>
  <c r="BA45" i="84"/>
  <c r="L48" i="84"/>
  <c r="N48" i="84"/>
  <c r="AO48" i="84"/>
  <c r="E48" i="84"/>
  <c r="AQ48" i="84"/>
  <c r="AR48" i="84"/>
  <c r="AS48" i="84"/>
  <c r="AX48" i="84"/>
  <c r="AY48" i="84"/>
  <c r="BA48" i="84"/>
  <c r="BB48" i="84"/>
  <c r="L51" i="84"/>
  <c r="N51" i="84"/>
  <c r="AO51" i="84"/>
  <c r="E51" i="84"/>
  <c r="BG51" i="84"/>
  <c r="AQ51" i="84"/>
  <c r="AR51" i="84"/>
  <c r="AS51" i="84"/>
  <c r="AX51" i="84"/>
  <c r="AY51" i="84"/>
  <c r="BA51" i="84"/>
  <c r="BB51" i="84"/>
  <c r="L18" i="83"/>
  <c r="N18" i="83"/>
  <c r="AO18" i="83"/>
  <c r="AQ18" i="83"/>
  <c r="AR18" i="83"/>
  <c r="AS18" i="83"/>
  <c r="AX18" i="83"/>
  <c r="AY18" i="83"/>
  <c r="BB18" i="83"/>
  <c r="BA18" i="83"/>
  <c r="L21" i="83"/>
  <c r="N21" i="83"/>
  <c r="AO21" i="83"/>
  <c r="AP21" i="83"/>
  <c r="E21" i="83"/>
  <c r="BG21" i="83"/>
  <c r="AQ21" i="83"/>
  <c r="AR21" i="83"/>
  <c r="AS21" i="83"/>
  <c r="AX21" i="83"/>
  <c r="AY21" i="83"/>
  <c r="BB21" i="83"/>
  <c r="BA21" i="83"/>
  <c r="L24" i="83"/>
  <c r="N24" i="83"/>
  <c r="AO24" i="83"/>
  <c r="E24" i="83"/>
  <c r="AP24" i="83"/>
  <c r="AT24" i="83"/>
  <c r="J24" i="83"/>
  <c r="AU24" i="83"/>
  <c r="AQ24" i="83"/>
  <c r="AR24" i="83"/>
  <c r="AS24" i="83"/>
  <c r="AX24" i="83"/>
  <c r="AY24" i="83"/>
  <c r="BB24" i="83"/>
  <c r="BA24" i="83"/>
  <c r="L27" i="83"/>
  <c r="N27" i="83"/>
  <c r="BG27" i="83"/>
  <c r="AO27" i="83"/>
  <c r="AQ27" i="83"/>
  <c r="AR27" i="83"/>
  <c r="AS27" i="83"/>
  <c r="AX27" i="83"/>
  <c r="AY27" i="83"/>
  <c r="BB27" i="83"/>
  <c r="BA27" i="83"/>
  <c r="L30" i="83"/>
  <c r="N30" i="83"/>
  <c r="AO30" i="83"/>
  <c r="E30" i="83"/>
  <c r="BG30" i="83"/>
  <c r="AQ30" i="83"/>
  <c r="AR30" i="83"/>
  <c r="AS30" i="83"/>
  <c r="AX30" i="83"/>
  <c r="AY30" i="83"/>
  <c r="BB30" i="83"/>
  <c r="BA30" i="83"/>
  <c r="L33" i="83"/>
  <c r="N33" i="83"/>
  <c r="AO33" i="83"/>
  <c r="AP33" i="83"/>
  <c r="E33" i="83"/>
  <c r="AQ33" i="83"/>
  <c r="AR33" i="83"/>
  <c r="AS33" i="83"/>
  <c r="AX33" i="83"/>
  <c r="AY33" i="83"/>
  <c r="BA33" i="83"/>
  <c r="BB33" i="83"/>
  <c r="L36" i="83"/>
  <c r="N36" i="83"/>
  <c r="AO36" i="83"/>
  <c r="AQ36" i="83"/>
  <c r="AR36" i="83"/>
  <c r="AS36" i="83"/>
  <c r="AX36" i="83"/>
  <c r="AY36" i="83"/>
  <c r="BB36" i="83"/>
  <c r="BA36" i="83"/>
  <c r="L39" i="83"/>
  <c r="N39" i="83"/>
  <c r="AO39" i="83"/>
  <c r="AP39" i="83"/>
  <c r="H39" i="83"/>
  <c r="E39" i="83"/>
  <c r="AQ39" i="83"/>
  <c r="AR39" i="83"/>
  <c r="AS39" i="83"/>
  <c r="AX39" i="83"/>
  <c r="AY39" i="83"/>
  <c r="BB39" i="83"/>
  <c r="BA39" i="83"/>
  <c r="L42" i="83"/>
  <c r="N42" i="83"/>
  <c r="AO42" i="83"/>
  <c r="AQ42" i="83"/>
  <c r="AR42" i="83"/>
  <c r="AS42" i="83"/>
  <c r="AX42" i="83"/>
  <c r="AY42" i="83"/>
  <c r="BB42" i="83"/>
  <c r="BA42" i="83"/>
  <c r="L45" i="83"/>
  <c r="N45" i="83"/>
  <c r="AO45" i="83"/>
  <c r="AQ45" i="83"/>
  <c r="AR45" i="83"/>
  <c r="AS45" i="83"/>
  <c r="AX45" i="83"/>
  <c r="AY45" i="83"/>
  <c r="BB45" i="83"/>
  <c r="BA45" i="83"/>
  <c r="L48" i="83"/>
  <c r="N48" i="83"/>
  <c r="AO48" i="83"/>
  <c r="AQ48" i="83"/>
  <c r="AR48" i="83"/>
  <c r="AS48" i="83"/>
  <c r="AX48" i="83"/>
  <c r="AY48" i="83"/>
  <c r="BA48" i="83"/>
  <c r="BB48" i="83"/>
  <c r="L51" i="83"/>
  <c r="N51" i="83"/>
  <c r="AO51" i="83"/>
  <c r="AP51" i="83"/>
  <c r="H51" i="83"/>
  <c r="AQ51" i="83"/>
  <c r="AR51" i="83"/>
  <c r="AS51" i="83"/>
  <c r="AX51" i="83"/>
  <c r="AY51" i="83"/>
  <c r="BB51" i="83"/>
  <c r="BA51" i="83"/>
  <c r="L18" i="82"/>
  <c r="N18" i="82"/>
  <c r="AO18" i="82"/>
  <c r="E18" i="82"/>
  <c r="AP18" i="82"/>
  <c r="H18" i="82"/>
  <c r="AQ18" i="82"/>
  <c r="AR18" i="82"/>
  <c r="AS18" i="82"/>
  <c r="AX18" i="82"/>
  <c r="AY18" i="82"/>
  <c r="BB18" i="82"/>
  <c r="BA18" i="82"/>
  <c r="L21" i="82"/>
  <c r="N21" i="82"/>
  <c r="AO21" i="82"/>
  <c r="E21" i="82"/>
  <c r="AQ21" i="82"/>
  <c r="AR21" i="82"/>
  <c r="AS21" i="82"/>
  <c r="AX21" i="82"/>
  <c r="AY21" i="82"/>
  <c r="BA21" i="82"/>
  <c r="BB21" i="82"/>
  <c r="L24" i="82"/>
  <c r="N24" i="82"/>
  <c r="AO24" i="82"/>
  <c r="E24" i="82"/>
  <c r="AQ24" i="82"/>
  <c r="AR24" i="82"/>
  <c r="AS24" i="82"/>
  <c r="AX24" i="82"/>
  <c r="AY24" i="82"/>
  <c r="BB24" i="82"/>
  <c r="BA24" i="82"/>
  <c r="L27" i="82"/>
  <c r="N27" i="82"/>
  <c r="AO27" i="82"/>
  <c r="E27" i="82"/>
  <c r="AQ27" i="82"/>
  <c r="AR27" i="82"/>
  <c r="AS27" i="82"/>
  <c r="AX27" i="82"/>
  <c r="AY27" i="82"/>
  <c r="BA27" i="82"/>
  <c r="BB27" i="82"/>
  <c r="L30" i="82"/>
  <c r="AT30" i="82"/>
  <c r="J30" i="82"/>
  <c r="AU30" i="82"/>
  <c r="N30" i="82"/>
  <c r="AO30" i="82"/>
  <c r="E30" i="82"/>
  <c r="AQ30" i="82"/>
  <c r="AR30" i="82"/>
  <c r="AS30" i="82"/>
  <c r="AX30" i="82"/>
  <c r="AY30" i="82"/>
  <c r="BA30" i="82"/>
  <c r="BB30" i="82"/>
  <c r="L33" i="82"/>
  <c r="N33" i="82"/>
  <c r="AO33" i="82"/>
  <c r="AQ33" i="82"/>
  <c r="AR33" i="82"/>
  <c r="AS33" i="82"/>
  <c r="AX33" i="82"/>
  <c r="AY33" i="82"/>
  <c r="BB33" i="82"/>
  <c r="BA33" i="82"/>
  <c r="L36" i="82"/>
  <c r="N36" i="82"/>
  <c r="BG36" i="82"/>
  <c r="AO36" i="82"/>
  <c r="E36" i="82"/>
  <c r="AQ36" i="82"/>
  <c r="AR36" i="82"/>
  <c r="AS36" i="82"/>
  <c r="AX36" i="82"/>
  <c r="AY36" i="82"/>
  <c r="BA36" i="82"/>
  <c r="BB36" i="82"/>
  <c r="L39" i="82"/>
  <c r="N39" i="82"/>
  <c r="BG39" i="82"/>
  <c r="AO39" i="82"/>
  <c r="E39" i="82"/>
  <c r="AP39" i="82"/>
  <c r="AQ39" i="82"/>
  <c r="AR39" i="82"/>
  <c r="AS39" i="82"/>
  <c r="AX39" i="82"/>
  <c r="AY39" i="82"/>
  <c r="BB39" i="82"/>
  <c r="BA39" i="82"/>
  <c r="L42" i="82"/>
  <c r="N42" i="82"/>
  <c r="AO42" i="82"/>
  <c r="E42" i="82"/>
  <c r="AQ42" i="82"/>
  <c r="AR42" i="82"/>
  <c r="AS42" i="82"/>
  <c r="AX42" i="82"/>
  <c r="AY42" i="82"/>
  <c r="BB42" i="82"/>
  <c r="BA42" i="82"/>
  <c r="L45" i="82"/>
  <c r="AT45" i="82"/>
  <c r="J45" i="82"/>
  <c r="AU45" i="82"/>
  <c r="N45" i="82"/>
  <c r="AO45" i="82"/>
  <c r="E45" i="82"/>
  <c r="BG45" i="82"/>
  <c r="AQ45" i="82"/>
  <c r="AR45" i="82"/>
  <c r="AS45" i="82"/>
  <c r="AX45" i="82"/>
  <c r="AY45" i="82"/>
  <c r="BB45" i="82"/>
  <c r="BA45" i="82"/>
  <c r="L48" i="82"/>
  <c r="N48" i="82"/>
  <c r="AO48" i="82"/>
  <c r="E48" i="82"/>
  <c r="BG48" i="82"/>
  <c r="AP48" i="82"/>
  <c r="H48" i="82"/>
  <c r="AQ48" i="82"/>
  <c r="AR48" i="82"/>
  <c r="AS48" i="82"/>
  <c r="AX48" i="82"/>
  <c r="AY48" i="82"/>
  <c r="BB48" i="82"/>
  <c r="BA48" i="82"/>
  <c r="L51" i="82"/>
  <c r="N51" i="82"/>
  <c r="BG51" i="82"/>
  <c r="AO51" i="82"/>
  <c r="AQ51" i="82"/>
  <c r="AR51" i="82"/>
  <c r="AS51" i="82"/>
  <c r="AX51" i="82"/>
  <c r="AY51" i="82"/>
  <c r="BB51" i="82"/>
  <c r="BA51" i="82"/>
  <c r="L18" i="79"/>
  <c r="N18" i="79"/>
  <c r="AO18" i="79"/>
  <c r="E18" i="79"/>
  <c r="AQ18" i="79"/>
  <c r="AR18" i="79"/>
  <c r="AS18" i="79"/>
  <c r="AX18" i="79"/>
  <c r="AY18" i="79"/>
  <c r="BB18" i="79"/>
  <c r="BA18" i="79"/>
  <c r="L21" i="79"/>
  <c r="N21" i="79"/>
  <c r="AO21" i="79"/>
  <c r="E21" i="79"/>
  <c r="AQ21" i="79"/>
  <c r="AR21" i="79"/>
  <c r="AS21" i="79"/>
  <c r="AX21" i="79"/>
  <c r="AY21" i="79"/>
  <c r="BA21" i="79"/>
  <c r="BB21" i="79"/>
  <c r="L24" i="79"/>
  <c r="N24" i="79"/>
  <c r="AO24" i="79"/>
  <c r="E24" i="79"/>
  <c r="BG24" i="79"/>
  <c r="AQ24" i="79"/>
  <c r="AR24" i="79"/>
  <c r="AS24" i="79"/>
  <c r="AX24" i="79"/>
  <c r="AY24" i="79"/>
  <c r="BB24" i="79"/>
  <c r="BA24" i="79"/>
  <c r="L27" i="79"/>
  <c r="N27" i="79"/>
  <c r="BG27" i="79"/>
  <c r="AO27" i="79"/>
  <c r="E27" i="79"/>
  <c r="AQ27" i="79"/>
  <c r="AR27" i="79"/>
  <c r="AS27" i="79"/>
  <c r="AX27" i="79"/>
  <c r="AY27" i="79"/>
  <c r="BB27" i="79"/>
  <c r="BA27" i="79"/>
  <c r="L30" i="79"/>
  <c r="N30" i="79"/>
  <c r="AO30" i="79"/>
  <c r="AP30" i="79"/>
  <c r="AQ30" i="79"/>
  <c r="AR30" i="79"/>
  <c r="AS30" i="79"/>
  <c r="AX30" i="79"/>
  <c r="AY30" i="79"/>
  <c r="BB30" i="79"/>
  <c r="BA30" i="79"/>
  <c r="L33" i="79"/>
  <c r="N33" i="79"/>
  <c r="AO33" i="79"/>
  <c r="E33" i="79"/>
  <c r="AQ33" i="79"/>
  <c r="AR33" i="79"/>
  <c r="AS33" i="79"/>
  <c r="AX33" i="79"/>
  <c r="AY33" i="79"/>
  <c r="BB33" i="79"/>
  <c r="BA33" i="79"/>
  <c r="L36" i="79"/>
  <c r="N36" i="79"/>
  <c r="AO36" i="79"/>
  <c r="E36" i="79"/>
  <c r="AQ36" i="79"/>
  <c r="AR36" i="79"/>
  <c r="AS36" i="79"/>
  <c r="AX36" i="79"/>
  <c r="AY36" i="79"/>
  <c r="BB36" i="79"/>
  <c r="BA36" i="79"/>
  <c r="L39" i="79"/>
  <c r="N39" i="79"/>
  <c r="AO39" i="79"/>
  <c r="E39" i="79"/>
  <c r="BG39" i="79"/>
  <c r="AQ39" i="79"/>
  <c r="AR39" i="79"/>
  <c r="AS39" i="79"/>
  <c r="AX39" i="79"/>
  <c r="AY39" i="79"/>
  <c r="BB39" i="79"/>
  <c r="BA39" i="79"/>
  <c r="L42" i="79"/>
  <c r="N42" i="79"/>
  <c r="AO42" i="79"/>
  <c r="E42" i="79"/>
  <c r="AQ42" i="79"/>
  <c r="AR42" i="79"/>
  <c r="AS42" i="79"/>
  <c r="AX42" i="79"/>
  <c r="AY42" i="79"/>
  <c r="BB42" i="79"/>
  <c r="BA42" i="79"/>
  <c r="L45" i="79"/>
  <c r="N45" i="79"/>
  <c r="AO45" i="79"/>
  <c r="E45" i="79"/>
  <c r="AQ45" i="79"/>
  <c r="AR45" i="79"/>
  <c r="AS45" i="79"/>
  <c r="AX45" i="79"/>
  <c r="AY45" i="79"/>
  <c r="BB45" i="79"/>
  <c r="BA45" i="79"/>
  <c r="L48" i="79"/>
  <c r="N48" i="79"/>
  <c r="AO48" i="79"/>
  <c r="E48" i="79"/>
  <c r="BG48" i="79"/>
  <c r="AQ48" i="79"/>
  <c r="AR48" i="79"/>
  <c r="AS48" i="79"/>
  <c r="AX48" i="79"/>
  <c r="AY48" i="79"/>
  <c r="BB48" i="79"/>
  <c r="BA48" i="79"/>
  <c r="L51" i="79"/>
  <c r="N51" i="79"/>
  <c r="AO51" i="79"/>
  <c r="E51" i="79"/>
  <c r="AQ51" i="79"/>
  <c r="AR51" i="79"/>
  <c r="AS51" i="79"/>
  <c r="AX51" i="79"/>
  <c r="AY51" i="79"/>
  <c r="BB51" i="79"/>
  <c r="BA51" i="79"/>
  <c r="L18" i="78"/>
  <c r="N18" i="78"/>
  <c r="AO18" i="78"/>
  <c r="AP18" i="78"/>
  <c r="E18" i="78"/>
  <c r="AQ18" i="78"/>
  <c r="AR18" i="78"/>
  <c r="AS18" i="78"/>
  <c r="AX18" i="78"/>
  <c r="AY18" i="78"/>
  <c r="BB18" i="78"/>
  <c r="BA18" i="78"/>
  <c r="L21" i="78"/>
  <c r="N21" i="78"/>
  <c r="AO21" i="78"/>
  <c r="AQ21" i="78"/>
  <c r="AR21" i="78"/>
  <c r="AS21" i="78"/>
  <c r="AX21" i="78"/>
  <c r="AY21" i="78"/>
  <c r="BA21" i="78"/>
  <c r="BB21" i="78"/>
  <c r="L24" i="78"/>
  <c r="N24" i="78"/>
  <c r="AO24" i="78"/>
  <c r="E24" i="78"/>
  <c r="AQ24" i="78"/>
  <c r="AR24" i="78"/>
  <c r="AS24" i="78"/>
  <c r="AX24" i="78"/>
  <c r="AY24" i="78"/>
  <c r="BB24" i="78"/>
  <c r="BA24" i="78"/>
  <c r="L27" i="78"/>
  <c r="N27" i="78"/>
  <c r="AO27" i="78"/>
  <c r="AQ27" i="78"/>
  <c r="AR27" i="78"/>
  <c r="AS27" i="78"/>
  <c r="AX27" i="78"/>
  <c r="AY27" i="78"/>
  <c r="BA27" i="78"/>
  <c r="BB27" i="78"/>
  <c r="L30" i="78"/>
  <c r="N30" i="78"/>
  <c r="AO30" i="78"/>
  <c r="AQ30" i="78"/>
  <c r="AR30" i="78"/>
  <c r="AS30" i="78"/>
  <c r="AX30" i="78"/>
  <c r="AY30" i="78"/>
  <c r="BB30" i="78"/>
  <c r="BA30" i="78"/>
  <c r="L33" i="78"/>
  <c r="N33" i="78"/>
  <c r="AO33" i="78"/>
  <c r="E33" i="78"/>
  <c r="BG33" i="78"/>
  <c r="AQ33" i="78"/>
  <c r="AR33" i="78"/>
  <c r="AS33" i="78"/>
  <c r="AX33" i="78"/>
  <c r="AY33" i="78"/>
  <c r="BA33" i="78"/>
  <c r="BB33" i="78"/>
  <c r="L36" i="78"/>
  <c r="N36" i="78"/>
  <c r="AO36" i="78"/>
  <c r="AQ36" i="78"/>
  <c r="AR36" i="78"/>
  <c r="AS36" i="78"/>
  <c r="AX36" i="78"/>
  <c r="AY36" i="78"/>
  <c r="BB36" i="78"/>
  <c r="BA36" i="78"/>
  <c r="L39" i="78"/>
  <c r="N39" i="78"/>
  <c r="AO39" i="78"/>
  <c r="E39" i="78"/>
  <c r="AP39" i="78"/>
  <c r="AQ39" i="78"/>
  <c r="AR39" i="78"/>
  <c r="AS39" i="78"/>
  <c r="AX39" i="78"/>
  <c r="AY39" i="78"/>
  <c r="BB39" i="78"/>
  <c r="BA39" i="78"/>
  <c r="L42" i="78"/>
  <c r="N42" i="78"/>
  <c r="AO42" i="78"/>
  <c r="E42" i="78"/>
  <c r="AP42" i="78"/>
  <c r="AQ42" i="78"/>
  <c r="AR42" i="78"/>
  <c r="AS42" i="78"/>
  <c r="AX42" i="78"/>
  <c r="AY42" i="78"/>
  <c r="BB42" i="78"/>
  <c r="BA42" i="78"/>
  <c r="L45" i="78"/>
  <c r="AO45" i="78"/>
  <c r="AP45" i="78"/>
  <c r="E45" i="78"/>
  <c r="AQ45" i="78"/>
  <c r="AR45" i="78"/>
  <c r="AS45" i="78"/>
  <c r="AX45" i="78"/>
  <c r="AY45" i="78"/>
  <c r="BB45" i="78"/>
  <c r="BA45" i="78"/>
  <c r="L48" i="78"/>
  <c r="N48" i="78"/>
  <c r="AO48" i="78"/>
  <c r="AP48" i="78"/>
  <c r="E48" i="78"/>
  <c r="BG48" i="78"/>
  <c r="AQ48" i="78"/>
  <c r="AR48" i="78"/>
  <c r="AS48" i="78"/>
  <c r="AX48" i="78"/>
  <c r="AY48" i="78"/>
  <c r="BA48" i="78"/>
  <c r="BB48" i="78"/>
  <c r="L51" i="78"/>
  <c r="N51" i="78"/>
  <c r="AO51" i="78"/>
  <c r="AQ51" i="78"/>
  <c r="AR51" i="78"/>
  <c r="AS51" i="78"/>
  <c r="AX51" i="78"/>
  <c r="AY51" i="78"/>
  <c r="BA51" i="78"/>
  <c r="BB51" i="78"/>
  <c r="L18" i="77"/>
  <c r="N18" i="77"/>
  <c r="AO18" i="77"/>
  <c r="E18" i="77"/>
  <c r="BG18" i="77"/>
  <c r="AQ18" i="77"/>
  <c r="AR18" i="77"/>
  <c r="AS18" i="77"/>
  <c r="AX18" i="77"/>
  <c r="AY18" i="77"/>
  <c r="BB18" i="77"/>
  <c r="BA18" i="77"/>
  <c r="L21" i="77"/>
  <c r="N21" i="77"/>
  <c r="AO21" i="77"/>
  <c r="E21" i="77"/>
  <c r="AP21" i="77"/>
  <c r="AT21" i="77"/>
  <c r="J21" i="77"/>
  <c r="AU21" i="77"/>
  <c r="AQ21" i="77"/>
  <c r="AR21" i="77"/>
  <c r="AS21" i="77"/>
  <c r="AX21" i="77"/>
  <c r="AY21" i="77"/>
  <c r="BB21" i="77"/>
  <c r="BA21" i="77"/>
  <c r="L24" i="77"/>
  <c r="N24" i="77"/>
  <c r="AO24" i="77"/>
  <c r="E24" i="77"/>
  <c r="AP24" i="77"/>
  <c r="AQ24" i="77"/>
  <c r="AR24" i="77"/>
  <c r="AS24" i="77"/>
  <c r="AX24" i="77"/>
  <c r="AY24" i="77"/>
  <c r="BB24" i="77"/>
  <c r="BA24" i="77"/>
  <c r="L27" i="77"/>
  <c r="N27" i="77"/>
  <c r="AO27" i="77"/>
  <c r="E27" i="77"/>
  <c r="AQ27" i="77"/>
  <c r="AR27" i="77"/>
  <c r="AS27" i="77"/>
  <c r="AX27" i="77"/>
  <c r="AY27" i="77"/>
  <c r="BA27" i="77"/>
  <c r="BB27" i="77"/>
  <c r="L30" i="77"/>
  <c r="N30" i="77"/>
  <c r="AO30" i="77"/>
  <c r="E30" i="77"/>
  <c r="AP30" i="77"/>
  <c r="AQ30" i="77"/>
  <c r="AR30" i="77"/>
  <c r="AS30" i="77"/>
  <c r="AX30" i="77"/>
  <c r="AY30" i="77"/>
  <c r="BB30" i="77"/>
  <c r="BA30" i="77"/>
  <c r="L33" i="77"/>
  <c r="N33" i="77"/>
  <c r="BG33" i="77"/>
  <c r="AO33" i="77"/>
  <c r="AQ33" i="77"/>
  <c r="AR33" i="77"/>
  <c r="AS33" i="77"/>
  <c r="AX33" i="77"/>
  <c r="AY33" i="77"/>
  <c r="BB33" i="77"/>
  <c r="BA33" i="77"/>
  <c r="L36" i="77"/>
  <c r="N36" i="77"/>
  <c r="AO36" i="77"/>
  <c r="E36" i="77"/>
  <c r="AQ36" i="77"/>
  <c r="AR36" i="77"/>
  <c r="AS36" i="77"/>
  <c r="AX36" i="77"/>
  <c r="AY36" i="77"/>
  <c r="BB36" i="77"/>
  <c r="BA36" i="77"/>
  <c r="L39" i="77"/>
  <c r="AO39" i="77"/>
  <c r="AP39" i="77"/>
  <c r="H39" i="77"/>
  <c r="E39" i="77"/>
  <c r="BG39" i="77"/>
  <c r="AQ39" i="77"/>
  <c r="AR39" i="77"/>
  <c r="AS39" i="77"/>
  <c r="AX39" i="77"/>
  <c r="AY39" i="77"/>
  <c r="BB39" i="77"/>
  <c r="BA39" i="77"/>
  <c r="L42" i="77"/>
  <c r="N42" i="77"/>
  <c r="AO42" i="77"/>
  <c r="AQ42" i="77"/>
  <c r="AR42" i="77"/>
  <c r="AS42" i="77"/>
  <c r="AX42" i="77"/>
  <c r="AY42" i="77"/>
  <c r="BA42" i="77"/>
  <c r="BB42" i="77"/>
  <c r="L45" i="77"/>
  <c r="N45" i="77"/>
  <c r="AO45" i="77"/>
  <c r="E45" i="77"/>
  <c r="BG45" i="77"/>
  <c r="AQ45" i="77"/>
  <c r="AR45" i="77"/>
  <c r="AS45" i="77"/>
  <c r="AX45" i="77"/>
  <c r="AY45" i="77"/>
  <c r="BA45" i="77"/>
  <c r="BB45" i="77"/>
  <c r="L48" i="77"/>
  <c r="N48" i="77"/>
  <c r="AO48" i="77"/>
  <c r="E48" i="77"/>
  <c r="BG48" i="77"/>
  <c r="AP48" i="77"/>
  <c r="AQ48" i="77"/>
  <c r="AR48" i="77"/>
  <c r="AS48" i="77"/>
  <c r="AX48" i="77"/>
  <c r="AY48" i="77"/>
  <c r="BA48" i="77"/>
  <c r="BB48" i="77"/>
  <c r="L51" i="77"/>
  <c r="N51" i="77"/>
  <c r="AO51" i="77"/>
  <c r="AQ51" i="77"/>
  <c r="AR51" i="77"/>
  <c r="AS51" i="77"/>
  <c r="AX51" i="77"/>
  <c r="AY51" i="77"/>
  <c r="BB51" i="77"/>
  <c r="BA51" i="77"/>
  <c r="L18" i="76"/>
  <c r="AO18" i="76"/>
  <c r="E18" i="76"/>
  <c r="AQ18" i="76"/>
  <c r="AR18" i="76"/>
  <c r="AS18" i="76"/>
  <c r="AX18" i="76"/>
  <c r="AY18" i="76"/>
  <c r="BB18" i="76"/>
  <c r="BA18" i="76"/>
  <c r="L21" i="76"/>
  <c r="N21" i="76"/>
  <c r="AO21" i="76"/>
  <c r="E21" i="76"/>
  <c r="AP21" i="76"/>
  <c r="AQ21" i="76"/>
  <c r="AR21" i="76"/>
  <c r="AS21" i="76"/>
  <c r="AX21" i="76"/>
  <c r="AY21" i="76"/>
  <c r="BB21" i="76"/>
  <c r="BA21" i="76"/>
  <c r="L24" i="76"/>
  <c r="N24" i="76"/>
  <c r="AO24" i="76"/>
  <c r="E24" i="76"/>
  <c r="BG24" i="76"/>
  <c r="AP24" i="76"/>
  <c r="AQ24" i="76"/>
  <c r="AR24" i="76"/>
  <c r="AS24" i="76"/>
  <c r="AX24" i="76"/>
  <c r="AY24" i="76"/>
  <c r="BB24" i="76"/>
  <c r="BA24" i="76"/>
  <c r="L27" i="76"/>
  <c r="N27" i="76"/>
  <c r="AO27" i="76"/>
  <c r="E27" i="76"/>
  <c r="AP27" i="76"/>
  <c r="H27" i="76"/>
  <c r="AQ27" i="76"/>
  <c r="AR27" i="76"/>
  <c r="AS27" i="76"/>
  <c r="AX27" i="76"/>
  <c r="AY27" i="76"/>
  <c r="BB27" i="76"/>
  <c r="BA27" i="76"/>
  <c r="L30" i="76"/>
  <c r="N30" i="76"/>
  <c r="AO30" i="76"/>
  <c r="E30" i="76"/>
  <c r="BG30" i="76"/>
  <c r="AP30" i="76"/>
  <c r="H30" i="76"/>
  <c r="AQ30" i="76"/>
  <c r="AR30" i="76"/>
  <c r="AS30" i="76"/>
  <c r="AX30" i="76"/>
  <c r="AY30" i="76"/>
  <c r="BA30" i="76"/>
  <c r="BB30" i="76"/>
  <c r="L33" i="76"/>
  <c r="N33" i="76"/>
  <c r="AO33" i="76"/>
  <c r="AP33" i="76"/>
  <c r="AQ33" i="76"/>
  <c r="AR33" i="76"/>
  <c r="AS33" i="76"/>
  <c r="AX33" i="76"/>
  <c r="AY33" i="76"/>
  <c r="BB33" i="76"/>
  <c r="BA33" i="76"/>
  <c r="L36" i="76"/>
  <c r="N36" i="76"/>
  <c r="AO36" i="76"/>
  <c r="E36" i="76"/>
  <c r="AP36" i="76"/>
  <c r="AT36" i="76"/>
  <c r="J36" i="76"/>
  <c r="AU36" i="76"/>
  <c r="AV36" i="76"/>
  <c r="H36" i="76"/>
  <c r="AQ36" i="76"/>
  <c r="AR36" i="76"/>
  <c r="AS36" i="76"/>
  <c r="AX36" i="76"/>
  <c r="AY36" i="76"/>
  <c r="BB36" i="76"/>
  <c r="BA36" i="76"/>
  <c r="L39" i="76"/>
  <c r="AO39" i="76"/>
  <c r="AP39" i="76"/>
  <c r="E39" i="76"/>
  <c r="AQ39" i="76"/>
  <c r="AR39" i="76"/>
  <c r="AS39" i="76"/>
  <c r="AX39" i="76"/>
  <c r="AY39" i="76"/>
  <c r="BA39" i="76"/>
  <c r="BB39" i="76"/>
  <c r="L42" i="76"/>
  <c r="N42" i="76"/>
  <c r="AO42" i="76"/>
  <c r="AQ42" i="76"/>
  <c r="AR42" i="76"/>
  <c r="AS42" i="76"/>
  <c r="AX42" i="76"/>
  <c r="AY42" i="76"/>
  <c r="BB42" i="76"/>
  <c r="BA42" i="76"/>
  <c r="L45" i="76"/>
  <c r="N45" i="76"/>
  <c r="AO45" i="76"/>
  <c r="AQ45" i="76"/>
  <c r="AR45" i="76"/>
  <c r="AS45" i="76"/>
  <c r="AX45" i="76"/>
  <c r="AY45" i="76"/>
  <c r="BB45" i="76"/>
  <c r="BA45" i="76"/>
  <c r="L48" i="76"/>
  <c r="N48" i="76"/>
  <c r="AO48" i="76"/>
  <c r="AQ48" i="76"/>
  <c r="AR48" i="76"/>
  <c r="AS48" i="76"/>
  <c r="AX48" i="76"/>
  <c r="AY48" i="76"/>
  <c r="BB48" i="76"/>
  <c r="BA48" i="76"/>
  <c r="L51" i="76"/>
  <c r="N51" i="76"/>
  <c r="AO51" i="76"/>
  <c r="AQ51" i="76"/>
  <c r="AR51" i="76"/>
  <c r="AS51" i="76"/>
  <c r="AX51" i="76"/>
  <c r="AY51" i="76"/>
  <c r="BA51" i="76"/>
  <c r="BB51" i="76"/>
  <c r="L18" i="75"/>
  <c r="N18" i="75"/>
  <c r="AO18" i="75"/>
  <c r="AQ18" i="75"/>
  <c r="AR18" i="75"/>
  <c r="AS18" i="75"/>
  <c r="AX18" i="75"/>
  <c r="AY18" i="75"/>
  <c r="BB18" i="75"/>
  <c r="BA18" i="75"/>
  <c r="L21" i="75"/>
  <c r="N21" i="75"/>
  <c r="AO21" i="75"/>
  <c r="AP21" i="75"/>
  <c r="E21" i="75"/>
  <c r="BG21" i="75"/>
  <c r="AQ21" i="75"/>
  <c r="AR21" i="75"/>
  <c r="AS21" i="75"/>
  <c r="AX21" i="75"/>
  <c r="AY21" i="75"/>
  <c r="BA21" i="75"/>
  <c r="BB21" i="75"/>
  <c r="L24" i="75"/>
  <c r="N24" i="75"/>
  <c r="AO24" i="75"/>
  <c r="AP24" i="75"/>
  <c r="AQ24" i="75"/>
  <c r="AR24" i="75"/>
  <c r="AS24" i="75"/>
  <c r="AX24" i="75"/>
  <c r="AY24" i="75"/>
  <c r="BB24" i="75"/>
  <c r="BA24" i="75"/>
  <c r="L27" i="75"/>
  <c r="AT27" i="75"/>
  <c r="J27" i="75"/>
  <c r="AU27" i="75"/>
  <c r="N27" i="75"/>
  <c r="AO27" i="75"/>
  <c r="AQ27" i="75"/>
  <c r="AR27" i="75"/>
  <c r="AS27" i="75"/>
  <c r="AX27" i="75"/>
  <c r="AY27" i="75"/>
  <c r="BB27" i="75"/>
  <c r="BA27" i="75"/>
  <c r="L30" i="75"/>
  <c r="N30" i="75"/>
  <c r="AO30" i="75"/>
  <c r="AP30" i="75"/>
  <c r="E30" i="75"/>
  <c r="AQ30" i="75"/>
  <c r="AR30" i="75"/>
  <c r="AS30" i="75"/>
  <c r="AX30" i="75"/>
  <c r="AY30" i="75"/>
  <c r="BA30" i="75"/>
  <c r="BB30" i="75"/>
  <c r="L33" i="75"/>
  <c r="N33" i="75"/>
  <c r="AO33" i="75"/>
  <c r="AQ33" i="75"/>
  <c r="AR33" i="75"/>
  <c r="AS33" i="75"/>
  <c r="AX33" i="75"/>
  <c r="AY33" i="75"/>
  <c r="BB33" i="75"/>
  <c r="BA33" i="75"/>
  <c r="L36" i="75"/>
  <c r="AO36" i="75"/>
  <c r="AQ36" i="75"/>
  <c r="AR36" i="75"/>
  <c r="AS36" i="75"/>
  <c r="AX36" i="75"/>
  <c r="AY36" i="75"/>
  <c r="BB36" i="75"/>
  <c r="BA36" i="75"/>
  <c r="L39" i="75"/>
  <c r="N39" i="75"/>
  <c r="AO39" i="75"/>
  <c r="AQ39" i="75"/>
  <c r="AR39" i="75"/>
  <c r="AS39" i="75"/>
  <c r="AX39" i="75"/>
  <c r="AY39" i="75"/>
  <c r="BB39" i="75"/>
  <c r="BA39" i="75"/>
  <c r="L42" i="75"/>
  <c r="N42" i="75"/>
  <c r="AO42" i="75"/>
  <c r="AQ42" i="75"/>
  <c r="AR42" i="75"/>
  <c r="AS42" i="75"/>
  <c r="AX42" i="75"/>
  <c r="AY42" i="75"/>
  <c r="BB42" i="75"/>
  <c r="BA42" i="75"/>
  <c r="L45" i="75"/>
  <c r="N45" i="75"/>
  <c r="AO45" i="75"/>
  <c r="E45" i="75"/>
  <c r="AQ45" i="75"/>
  <c r="AR45" i="75"/>
  <c r="AS45" i="75"/>
  <c r="AX45" i="75"/>
  <c r="AY45" i="75"/>
  <c r="BB45" i="75"/>
  <c r="BA45" i="75"/>
  <c r="L48" i="75"/>
  <c r="N48" i="75"/>
  <c r="AO48" i="75"/>
  <c r="AP48" i="75"/>
  <c r="AT48" i="75"/>
  <c r="J48" i="75"/>
  <c r="AU48" i="75"/>
  <c r="AQ48" i="75"/>
  <c r="AR48" i="75"/>
  <c r="AS48" i="75"/>
  <c r="AX48" i="75"/>
  <c r="AY48" i="75"/>
  <c r="BB48" i="75"/>
  <c r="BA48" i="75"/>
  <c r="L51" i="75"/>
  <c r="N51" i="75"/>
  <c r="BG51" i="75"/>
  <c r="AO51" i="75"/>
  <c r="AQ51" i="75"/>
  <c r="AR51" i="75"/>
  <c r="AS51" i="75"/>
  <c r="AX51" i="75"/>
  <c r="AY51" i="75"/>
  <c r="BB51" i="75"/>
  <c r="BA51" i="75"/>
  <c r="L18" i="74"/>
  <c r="N18" i="74"/>
  <c r="BG18" i="74"/>
  <c r="AO18" i="74"/>
  <c r="E18" i="74"/>
  <c r="AQ18" i="74"/>
  <c r="AR18" i="74"/>
  <c r="AS18" i="74"/>
  <c r="AX18" i="74"/>
  <c r="AY18" i="74"/>
  <c r="BB18" i="74"/>
  <c r="BA18" i="74"/>
  <c r="L21" i="74"/>
  <c r="N21" i="74"/>
  <c r="BG21" i="74"/>
  <c r="AO21" i="74"/>
  <c r="E21" i="74"/>
  <c r="AQ21" i="74"/>
  <c r="AR21" i="74"/>
  <c r="AS21" i="74"/>
  <c r="AX21" i="74"/>
  <c r="AY21" i="74"/>
  <c r="BB21" i="74"/>
  <c r="BA21" i="74"/>
  <c r="L24" i="74"/>
  <c r="N24" i="74"/>
  <c r="BG24" i="74"/>
  <c r="AO24" i="74"/>
  <c r="E24" i="74"/>
  <c r="AP24" i="74"/>
  <c r="H24" i="74"/>
  <c r="AQ24" i="74"/>
  <c r="AR24" i="74"/>
  <c r="AS24" i="74"/>
  <c r="AX24" i="74"/>
  <c r="AY24" i="74"/>
  <c r="BB24" i="74"/>
  <c r="BA24" i="74"/>
  <c r="L27" i="74"/>
  <c r="N27" i="74"/>
  <c r="AO27" i="74"/>
  <c r="AP27" i="74"/>
  <c r="H27" i="74"/>
  <c r="AQ27" i="74"/>
  <c r="AR27" i="74"/>
  <c r="AS27" i="74"/>
  <c r="AX27" i="74"/>
  <c r="AY27" i="74"/>
  <c r="BB27" i="74"/>
  <c r="BA27" i="74"/>
  <c r="L30" i="74"/>
  <c r="N30" i="74"/>
  <c r="AO30" i="74"/>
  <c r="AQ30" i="74"/>
  <c r="AR30" i="74"/>
  <c r="AS30" i="74"/>
  <c r="AX30" i="74"/>
  <c r="AY30" i="74"/>
  <c r="BB30" i="74"/>
  <c r="BA30" i="74"/>
  <c r="L33" i="74"/>
  <c r="N33" i="74"/>
  <c r="AO33" i="74"/>
  <c r="AQ33" i="74"/>
  <c r="AR33" i="74"/>
  <c r="AS33" i="74"/>
  <c r="AX33" i="74"/>
  <c r="AY33" i="74"/>
  <c r="BB33" i="74"/>
  <c r="BA33" i="74"/>
  <c r="L36" i="74"/>
  <c r="N36" i="74"/>
  <c r="AO36" i="74"/>
  <c r="E36" i="74"/>
  <c r="BG36" i="74"/>
  <c r="AQ36" i="74"/>
  <c r="AR36" i="74"/>
  <c r="AS36" i="74"/>
  <c r="AX36" i="74"/>
  <c r="AY36" i="74"/>
  <c r="BB36" i="74"/>
  <c r="BA36" i="74"/>
  <c r="L39" i="74"/>
  <c r="N39" i="74"/>
  <c r="AO39" i="74"/>
  <c r="E39" i="74"/>
  <c r="AQ39" i="74"/>
  <c r="AR39" i="74"/>
  <c r="AS39" i="74"/>
  <c r="AX39" i="74"/>
  <c r="AY39" i="74"/>
  <c r="BB39" i="74"/>
  <c r="BA39" i="74"/>
  <c r="L42" i="74"/>
  <c r="N42" i="74"/>
  <c r="AO42" i="74"/>
  <c r="AQ42" i="74"/>
  <c r="AR42" i="74"/>
  <c r="AS42" i="74"/>
  <c r="AX42" i="74"/>
  <c r="AY42" i="74"/>
  <c r="BA42" i="74"/>
  <c r="BB42" i="74"/>
  <c r="L45" i="74"/>
  <c r="N45" i="74"/>
  <c r="AO45" i="74"/>
  <c r="AP45" i="74"/>
  <c r="E45" i="74"/>
  <c r="AQ45" i="74"/>
  <c r="AR45" i="74"/>
  <c r="AS45" i="74"/>
  <c r="AX45" i="74"/>
  <c r="AY45" i="74"/>
  <c r="BB45" i="74"/>
  <c r="BA45" i="74"/>
  <c r="L48" i="74"/>
  <c r="N48" i="74"/>
  <c r="AO48" i="74"/>
  <c r="E48" i="74"/>
  <c r="AQ48" i="74"/>
  <c r="AR48" i="74"/>
  <c r="AS48" i="74"/>
  <c r="AX48" i="74"/>
  <c r="AY48" i="74"/>
  <c r="BB48" i="74"/>
  <c r="BA48" i="74"/>
  <c r="L51" i="74"/>
  <c r="N51" i="74"/>
  <c r="AO51" i="74"/>
  <c r="AP51" i="74"/>
  <c r="E51" i="74"/>
  <c r="BG51" i="74"/>
  <c r="AQ51" i="74"/>
  <c r="AR51" i="74"/>
  <c r="AS51" i="74"/>
  <c r="AX51" i="74"/>
  <c r="AY51" i="74"/>
  <c r="BA51" i="74"/>
  <c r="BB51" i="74"/>
  <c r="L18" i="73"/>
  <c r="N18" i="73"/>
  <c r="BG18" i="73"/>
  <c r="AO18" i="73"/>
  <c r="E18" i="73"/>
  <c r="AQ18" i="73"/>
  <c r="AR18" i="73"/>
  <c r="AS18" i="73"/>
  <c r="AX18" i="73"/>
  <c r="AY18" i="73"/>
  <c r="BB18" i="73"/>
  <c r="BA18" i="73"/>
  <c r="L21" i="73"/>
  <c r="N21" i="73"/>
  <c r="BG21" i="73"/>
  <c r="AO21" i="73"/>
  <c r="E21" i="73"/>
  <c r="AQ21" i="73"/>
  <c r="AR21" i="73"/>
  <c r="AS21" i="73"/>
  <c r="AX21" i="73"/>
  <c r="AY21" i="73"/>
  <c r="BB21" i="73"/>
  <c r="BA21" i="73"/>
  <c r="L24" i="73"/>
  <c r="N24" i="73"/>
  <c r="AO24" i="73"/>
  <c r="E24" i="73"/>
  <c r="AQ24" i="73"/>
  <c r="AR24" i="73"/>
  <c r="AS24" i="73"/>
  <c r="AX24" i="73"/>
  <c r="AY24" i="73"/>
  <c r="BB24" i="73"/>
  <c r="BA24" i="73"/>
  <c r="L27" i="73"/>
  <c r="N27" i="73"/>
  <c r="AO27" i="73"/>
  <c r="E27" i="73"/>
  <c r="AQ27" i="73"/>
  <c r="AR27" i="73"/>
  <c r="AS27" i="73"/>
  <c r="AX27" i="73"/>
  <c r="AY27" i="73"/>
  <c r="BB27" i="73"/>
  <c r="BA27" i="73"/>
  <c r="L30" i="73"/>
  <c r="N30" i="73"/>
  <c r="AO30" i="73"/>
  <c r="E30" i="73"/>
  <c r="BG30" i="73"/>
  <c r="AQ30" i="73"/>
  <c r="AR30" i="73"/>
  <c r="AS30" i="73"/>
  <c r="AX30" i="73"/>
  <c r="AY30" i="73"/>
  <c r="BA30" i="73"/>
  <c r="L33" i="73"/>
  <c r="N33" i="73"/>
  <c r="AO33" i="73"/>
  <c r="E33" i="73"/>
  <c r="AQ33" i="73"/>
  <c r="AR33" i="73"/>
  <c r="AS33" i="73"/>
  <c r="AX33" i="73"/>
  <c r="AY33" i="73"/>
  <c r="BB33" i="73"/>
  <c r="BA33" i="73"/>
  <c r="L36" i="73"/>
  <c r="N36" i="73"/>
  <c r="AO36" i="73"/>
  <c r="E36" i="73"/>
  <c r="AQ36" i="73"/>
  <c r="AR36" i="73"/>
  <c r="AS36" i="73"/>
  <c r="AX36" i="73"/>
  <c r="AY36" i="73"/>
  <c r="BB36" i="73"/>
  <c r="BA36" i="73"/>
  <c r="L39" i="73"/>
  <c r="N39" i="73"/>
  <c r="AO39" i="73"/>
  <c r="E39" i="73"/>
  <c r="BG39" i="73"/>
  <c r="AQ39" i="73"/>
  <c r="AR39" i="73"/>
  <c r="AS39" i="73"/>
  <c r="AX39" i="73"/>
  <c r="AY39" i="73"/>
  <c r="BB39" i="73"/>
  <c r="BA39" i="73"/>
  <c r="L42" i="73"/>
  <c r="N42" i="73"/>
  <c r="BG42" i="73"/>
  <c r="AO42" i="73"/>
  <c r="E42" i="73"/>
  <c r="AQ42" i="73"/>
  <c r="AR42" i="73"/>
  <c r="AS42" i="73"/>
  <c r="AX42" i="73"/>
  <c r="AY42" i="73"/>
  <c r="BB42" i="73"/>
  <c r="BA42" i="73"/>
  <c r="L45" i="73"/>
  <c r="N45" i="73"/>
  <c r="AO45" i="73"/>
  <c r="E45" i="73"/>
  <c r="AQ45" i="73"/>
  <c r="AR45" i="73"/>
  <c r="AS45" i="73"/>
  <c r="AX45" i="73"/>
  <c r="AY45" i="73"/>
  <c r="BB45" i="73"/>
  <c r="BA45" i="73"/>
  <c r="L48" i="73"/>
  <c r="N48" i="73"/>
  <c r="AO48" i="73"/>
  <c r="E48" i="73"/>
  <c r="AQ48" i="73"/>
  <c r="AR48" i="73"/>
  <c r="AS48" i="73"/>
  <c r="AX48" i="73"/>
  <c r="AY48" i="73"/>
  <c r="BB48" i="73"/>
  <c r="BA48" i="73"/>
  <c r="L51" i="73"/>
  <c r="N51" i="73"/>
  <c r="AO51" i="73"/>
  <c r="E51" i="73"/>
  <c r="BG51" i="73"/>
  <c r="AQ51" i="73"/>
  <c r="AR51" i="73"/>
  <c r="AS51" i="73"/>
  <c r="AX51" i="73"/>
  <c r="AY51" i="73"/>
  <c r="BB51" i="73"/>
  <c r="BA51" i="73"/>
  <c r="L18" i="72"/>
  <c r="AK18" i="72"/>
  <c r="E18" i="72"/>
  <c r="AM18" i="72"/>
  <c r="AN18" i="72"/>
  <c r="AO18" i="72"/>
  <c r="AT18" i="72"/>
  <c r="AU18" i="72"/>
  <c r="AX18" i="72"/>
  <c r="AW18" i="72"/>
  <c r="L21" i="72"/>
  <c r="N21" i="72"/>
  <c r="BC21" i="72"/>
  <c r="AK21" i="72"/>
  <c r="E21" i="72"/>
  <c r="AL21" i="72"/>
  <c r="AP21" i="72"/>
  <c r="J21" i="72"/>
  <c r="AQ21" i="72"/>
  <c r="H21" i="72"/>
  <c r="AM21" i="72"/>
  <c r="AN21" i="72"/>
  <c r="AO21" i="72"/>
  <c r="AT21" i="72"/>
  <c r="AU21" i="72"/>
  <c r="AX21" i="72"/>
  <c r="AW21" i="72"/>
  <c r="L24" i="72"/>
  <c r="N24" i="72"/>
  <c r="AK24" i="72"/>
  <c r="AM24" i="72"/>
  <c r="AN24" i="72"/>
  <c r="AO24" i="72"/>
  <c r="AT24" i="72"/>
  <c r="AU24" i="72"/>
  <c r="AX24" i="72"/>
  <c r="AW24" i="72"/>
  <c r="L27" i="72"/>
  <c r="N27" i="72"/>
  <c r="AK27" i="72"/>
  <c r="E27" i="72"/>
  <c r="BC27" i="72"/>
  <c r="AM27" i="72"/>
  <c r="AN27" i="72"/>
  <c r="AO27" i="72"/>
  <c r="AT27" i="72"/>
  <c r="AU27" i="72"/>
  <c r="AX27" i="72"/>
  <c r="AW27" i="72"/>
  <c r="L30" i="72"/>
  <c r="N30" i="72"/>
  <c r="AK30" i="72"/>
  <c r="E30" i="72"/>
  <c r="BC30" i="72"/>
  <c r="AL30" i="72"/>
  <c r="AM30" i="72"/>
  <c r="AN30" i="72"/>
  <c r="AO30" i="72"/>
  <c r="AT30" i="72"/>
  <c r="AU30" i="72"/>
  <c r="AX30" i="72"/>
  <c r="AW30" i="72"/>
  <c r="L33" i="72"/>
  <c r="N33" i="72"/>
  <c r="AK33" i="72"/>
  <c r="AL33" i="72"/>
  <c r="E33" i="72"/>
  <c r="AM33" i="72"/>
  <c r="AN33" i="72"/>
  <c r="AO33" i="72"/>
  <c r="AT33" i="72"/>
  <c r="AU33" i="72"/>
  <c r="AW33" i="72"/>
  <c r="AX33" i="72"/>
  <c r="L36" i="72"/>
  <c r="N36" i="72"/>
  <c r="AK36" i="72"/>
  <c r="AM36" i="72"/>
  <c r="AN36" i="72"/>
  <c r="AO36" i="72"/>
  <c r="AT36" i="72"/>
  <c r="AU36" i="72"/>
  <c r="AX36" i="72"/>
  <c r="AW36" i="72"/>
  <c r="L39" i="72"/>
  <c r="N39" i="72"/>
  <c r="BC39" i="72"/>
  <c r="AK39" i="72"/>
  <c r="AM39" i="72"/>
  <c r="AN39" i="72"/>
  <c r="AO39" i="72"/>
  <c r="AT39" i="72"/>
  <c r="AU39" i="72"/>
  <c r="AX39" i="72"/>
  <c r="AW39" i="72"/>
  <c r="L42" i="72"/>
  <c r="N42" i="72"/>
  <c r="AK42" i="72"/>
  <c r="AL42" i="72"/>
  <c r="E42" i="72"/>
  <c r="AM42" i="72"/>
  <c r="AN42" i="72"/>
  <c r="AO42" i="72"/>
  <c r="AT42" i="72"/>
  <c r="AU42" i="72"/>
  <c r="AW42" i="72"/>
  <c r="L45" i="72"/>
  <c r="N45" i="72"/>
  <c r="AK45" i="72"/>
  <c r="AL45" i="72"/>
  <c r="E45" i="72"/>
  <c r="AM45" i="72"/>
  <c r="AN45" i="72"/>
  <c r="AO45" i="72"/>
  <c r="AT45" i="72"/>
  <c r="AU45" i="72"/>
  <c r="AX45" i="72"/>
  <c r="AW45" i="72"/>
  <c r="L48" i="72"/>
  <c r="N48" i="72"/>
  <c r="AK48" i="72"/>
  <c r="AM48" i="72"/>
  <c r="AN48" i="72"/>
  <c r="AO48" i="72"/>
  <c r="AT48" i="72"/>
  <c r="AU48" i="72"/>
  <c r="AX48" i="72"/>
  <c r="AW48" i="72"/>
  <c r="L51" i="72"/>
  <c r="N51" i="72"/>
  <c r="BC51" i="72"/>
  <c r="AK51" i="72"/>
  <c r="E51" i="72"/>
  <c r="AL51" i="72"/>
  <c r="H51" i="72"/>
  <c r="AM51" i="72"/>
  <c r="AN51" i="72"/>
  <c r="AO51" i="72"/>
  <c r="AT51" i="72"/>
  <c r="AU51" i="72"/>
  <c r="AX51" i="72"/>
  <c r="AW51" i="72"/>
  <c r="L18" i="71"/>
  <c r="N18" i="71"/>
  <c r="AK18" i="71"/>
  <c r="E18" i="71"/>
  <c r="AM18" i="71"/>
  <c r="AN18" i="71"/>
  <c r="AO18" i="71"/>
  <c r="AT18" i="71"/>
  <c r="AU18" i="71"/>
  <c r="AX18" i="71"/>
  <c r="AW18" i="71"/>
  <c r="L21" i="71"/>
  <c r="N21" i="71"/>
  <c r="AK21" i="71"/>
  <c r="AL21" i="71"/>
  <c r="AM21" i="71"/>
  <c r="AN21" i="71"/>
  <c r="AO21" i="71"/>
  <c r="AT21" i="71"/>
  <c r="AU21" i="71"/>
  <c r="AX21" i="71"/>
  <c r="AW21" i="71"/>
  <c r="L24" i="71"/>
  <c r="N24" i="71"/>
  <c r="AK24" i="71"/>
  <c r="AL24" i="71"/>
  <c r="AM24" i="71"/>
  <c r="AN24" i="71"/>
  <c r="AO24" i="71"/>
  <c r="AT24" i="71"/>
  <c r="AU24" i="71"/>
  <c r="AX24" i="71"/>
  <c r="AW24" i="71"/>
  <c r="L27" i="71"/>
  <c r="N27" i="71"/>
  <c r="AK27" i="71"/>
  <c r="AL27" i="71"/>
  <c r="E27" i="71"/>
  <c r="BC27" i="71"/>
  <c r="AM27" i="71"/>
  <c r="AN27" i="71"/>
  <c r="AO27" i="71"/>
  <c r="AT27" i="71"/>
  <c r="AU27" i="71"/>
  <c r="AX27" i="71"/>
  <c r="AW27" i="71"/>
  <c r="L30" i="71"/>
  <c r="N30" i="71"/>
  <c r="BC30" i="71"/>
  <c r="AK30" i="71"/>
  <c r="AL30" i="71"/>
  <c r="AP30" i="71"/>
  <c r="J30" i="71"/>
  <c r="AQ30" i="71"/>
  <c r="E30" i="71"/>
  <c r="AM30" i="71"/>
  <c r="AN30" i="71"/>
  <c r="AO30" i="71"/>
  <c r="AT30" i="71"/>
  <c r="AU30" i="71"/>
  <c r="AX30" i="71"/>
  <c r="AW30" i="71"/>
  <c r="L33" i="71"/>
  <c r="N33" i="71"/>
  <c r="AK33" i="71"/>
  <c r="AL33" i="71"/>
  <c r="H33" i="71"/>
  <c r="E33" i="71"/>
  <c r="AM33" i="71"/>
  <c r="AN33" i="71"/>
  <c r="AO33" i="71"/>
  <c r="AT33" i="71"/>
  <c r="AU33" i="71"/>
  <c r="AX33" i="71"/>
  <c r="AW33" i="71"/>
  <c r="L36" i="71"/>
  <c r="N36" i="71"/>
  <c r="AK36" i="71"/>
  <c r="E36" i="71"/>
  <c r="AM36" i="71"/>
  <c r="AN36" i="71"/>
  <c r="AO36" i="71"/>
  <c r="AT36" i="71"/>
  <c r="AU36" i="71"/>
  <c r="AW36" i="71"/>
  <c r="L39" i="71"/>
  <c r="N39" i="71"/>
  <c r="BC39" i="71"/>
  <c r="AK39" i="71"/>
  <c r="E39" i="71"/>
  <c r="AM39" i="71"/>
  <c r="AN39" i="71"/>
  <c r="AO39" i="71"/>
  <c r="AT39" i="71"/>
  <c r="AU39" i="71"/>
  <c r="AX39" i="71"/>
  <c r="AW39" i="71"/>
  <c r="L42" i="71"/>
  <c r="N42" i="71"/>
  <c r="AK42" i="71"/>
  <c r="E42" i="71"/>
  <c r="AM42" i="71"/>
  <c r="AN42" i="71"/>
  <c r="AO42" i="71"/>
  <c r="AT42" i="71"/>
  <c r="AU42" i="71"/>
  <c r="AX42" i="71"/>
  <c r="AW42" i="71"/>
  <c r="L45" i="71"/>
  <c r="N45" i="71"/>
  <c r="AK45" i="71"/>
  <c r="E45" i="71"/>
  <c r="AM45" i="71"/>
  <c r="AN45" i="71"/>
  <c r="AO45" i="71"/>
  <c r="AT45" i="71"/>
  <c r="AU45" i="71"/>
  <c r="AW45" i="71"/>
  <c r="L48" i="71"/>
  <c r="N48" i="71"/>
  <c r="AK48" i="71"/>
  <c r="E48" i="71"/>
  <c r="AM48" i="71"/>
  <c r="AN48" i="71"/>
  <c r="AO48" i="71"/>
  <c r="AT48" i="71"/>
  <c r="AU48" i="71"/>
  <c r="AX48" i="71"/>
  <c r="AW48" i="71"/>
  <c r="L51" i="71"/>
  <c r="N51" i="71"/>
  <c r="AK51" i="71"/>
  <c r="E51" i="71"/>
  <c r="AM51" i="71"/>
  <c r="AN51" i="71"/>
  <c r="AO51" i="71"/>
  <c r="AT51" i="71"/>
  <c r="AU51" i="71"/>
  <c r="AX51" i="71"/>
  <c r="AW51" i="71"/>
  <c r="L18" i="70"/>
  <c r="N18" i="70"/>
  <c r="AK18" i="70"/>
  <c r="AL18" i="70"/>
  <c r="AM18" i="70"/>
  <c r="AN18" i="70"/>
  <c r="AO18" i="70"/>
  <c r="AT18" i="70"/>
  <c r="AU18" i="70"/>
  <c r="AX18" i="70"/>
  <c r="AW18" i="70"/>
  <c r="L21" i="70"/>
  <c r="N21" i="70"/>
  <c r="AK21" i="70"/>
  <c r="E21" i="70"/>
  <c r="AM21" i="70"/>
  <c r="AN21" i="70"/>
  <c r="AO21" i="70"/>
  <c r="AT21" i="70"/>
  <c r="AU21" i="70"/>
  <c r="AX21" i="70"/>
  <c r="AW21" i="70"/>
  <c r="L24" i="70"/>
  <c r="N24" i="70"/>
  <c r="AK24" i="70"/>
  <c r="E24" i="70"/>
  <c r="BC24" i="70"/>
  <c r="AM24" i="70"/>
  <c r="AN24" i="70"/>
  <c r="AO24" i="70"/>
  <c r="AT24" i="70"/>
  <c r="AU24" i="70"/>
  <c r="AX24" i="70"/>
  <c r="AW24" i="70"/>
  <c r="L27" i="70"/>
  <c r="N27" i="70"/>
  <c r="BC27" i="70"/>
  <c r="AK27" i="70"/>
  <c r="E27" i="70"/>
  <c r="AM27" i="70"/>
  <c r="AN27" i="70"/>
  <c r="AO27" i="70"/>
  <c r="AT27" i="70"/>
  <c r="AU27" i="70"/>
  <c r="AX27" i="70"/>
  <c r="AW27" i="70"/>
  <c r="L30" i="70"/>
  <c r="N30" i="70"/>
  <c r="AK30" i="70"/>
  <c r="E30" i="70"/>
  <c r="BC30" i="70"/>
  <c r="AM30" i="70"/>
  <c r="AN30" i="70"/>
  <c r="AO30" i="70"/>
  <c r="AT30" i="70"/>
  <c r="AU30" i="70"/>
  <c r="AX30" i="70"/>
  <c r="AW30" i="70"/>
  <c r="L33" i="70"/>
  <c r="N33" i="70"/>
  <c r="AK33" i="70"/>
  <c r="AL33" i="70"/>
  <c r="AM33" i="70"/>
  <c r="AN33" i="70"/>
  <c r="AO33" i="70"/>
  <c r="AT33" i="70"/>
  <c r="AU33" i="70"/>
  <c r="AX33" i="70"/>
  <c r="AW33" i="70"/>
  <c r="L36" i="70"/>
  <c r="N36" i="70"/>
  <c r="AK36" i="70"/>
  <c r="E36" i="70"/>
  <c r="AM36" i="70"/>
  <c r="AN36" i="70"/>
  <c r="AO36" i="70"/>
  <c r="AT36" i="70"/>
  <c r="AU36" i="70"/>
  <c r="AX36" i="70"/>
  <c r="AW36" i="70"/>
  <c r="L39" i="70"/>
  <c r="N39" i="70"/>
  <c r="AK39" i="70"/>
  <c r="E39" i="70"/>
  <c r="AM39" i="70"/>
  <c r="AN39" i="70"/>
  <c r="AO39" i="70"/>
  <c r="AT39" i="70"/>
  <c r="AU39" i="70"/>
  <c r="AX39" i="70"/>
  <c r="AW39" i="70"/>
  <c r="L42" i="70"/>
  <c r="N42" i="70"/>
  <c r="AK42" i="70"/>
  <c r="E42" i="70"/>
  <c r="BC42" i="70"/>
  <c r="AM42" i="70"/>
  <c r="AN42" i="70"/>
  <c r="AO42" i="70"/>
  <c r="AT42" i="70"/>
  <c r="AU42" i="70"/>
  <c r="AW42" i="70"/>
  <c r="L45" i="70"/>
  <c r="N45" i="70"/>
  <c r="BC45" i="70"/>
  <c r="AK45" i="70"/>
  <c r="AL45" i="70"/>
  <c r="AP45" i="70"/>
  <c r="J45" i="70"/>
  <c r="AQ45" i="70"/>
  <c r="AM45" i="70"/>
  <c r="AN45" i="70"/>
  <c r="AO45" i="70"/>
  <c r="AT45" i="70"/>
  <c r="AU45" i="70"/>
  <c r="AX45" i="70"/>
  <c r="AW45" i="70"/>
  <c r="L48" i="70"/>
  <c r="N48" i="70"/>
  <c r="AK48" i="70"/>
  <c r="E48" i="70"/>
  <c r="AM48" i="70"/>
  <c r="AN48" i="70"/>
  <c r="AO48" i="70"/>
  <c r="AT48" i="70"/>
  <c r="AU48" i="70"/>
  <c r="AW48" i="70"/>
  <c r="L51" i="70"/>
  <c r="N51" i="70"/>
  <c r="AK51" i="70"/>
  <c r="E51" i="70"/>
  <c r="AM51" i="70"/>
  <c r="AN51" i="70"/>
  <c r="AO51" i="70"/>
  <c r="AT51" i="70"/>
  <c r="AU51" i="70"/>
  <c r="AX51" i="70"/>
  <c r="AW51" i="70"/>
  <c r="L18" i="69"/>
  <c r="N18" i="69"/>
  <c r="AK18" i="69"/>
  <c r="E18" i="69"/>
  <c r="AM18" i="69"/>
  <c r="AN18" i="69"/>
  <c r="AO18" i="69"/>
  <c r="AT18" i="69"/>
  <c r="AU18" i="69"/>
  <c r="AX18" i="69"/>
  <c r="AW18" i="69"/>
  <c r="L21" i="69"/>
  <c r="N21" i="69"/>
  <c r="AK21" i="69"/>
  <c r="E21" i="69"/>
  <c r="BC21" i="69"/>
  <c r="AM21" i="69"/>
  <c r="AN21" i="69"/>
  <c r="AO21" i="69"/>
  <c r="AT21" i="69"/>
  <c r="AU21" i="69"/>
  <c r="AX21" i="69"/>
  <c r="AW21" i="69"/>
  <c r="L24" i="69"/>
  <c r="N24" i="69"/>
  <c r="AK24" i="69"/>
  <c r="E24" i="69"/>
  <c r="AL24" i="69"/>
  <c r="H24" i="69"/>
  <c r="AM24" i="69"/>
  <c r="AN24" i="69"/>
  <c r="AO24" i="69"/>
  <c r="AT24" i="69"/>
  <c r="AU24" i="69"/>
  <c r="AW24" i="69"/>
  <c r="L27" i="69"/>
  <c r="N27" i="69"/>
  <c r="AK27" i="69"/>
  <c r="E27" i="69"/>
  <c r="AM27" i="69"/>
  <c r="AN27" i="69"/>
  <c r="AO27" i="69"/>
  <c r="AT27" i="69"/>
  <c r="AU27" i="69"/>
  <c r="AX27" i="69"/>
  <c r="AW27" i="69"/>
  <c r="L30" i="69"/>
  <c r="N30" i="69"/>
  <c r="AK30" i="69"/>
  <c r="E30" i="69"/>
  <c r="AL30" i="69"/>
  <c r="H30" i="69"/>
  <c r="AM30" i="69"/>
  <c r="AN30" i="69"/>
  <c r="AO30" i="69"/>
  <c r="AT30" i="69"/>
  <c r="AU30" i="69"/>
  <c r="AX30" i="69"/>
  <c r="AW30" i="69"/>
  <c r="L33" i="69"/>
  <c r="N33" i="69"/>
  <c r="BC33" i="69"/>
  <c r="AK33" i="69"/>
  <c r="AM33" i="69"/>
  <c r="AN33" i="69"/>
  <c r="AO33" i="69"/>
  <c r="AT33" i="69"/>
  <c r="AU33" i="69"/>
  <c r="AX33" i="69"/>
  <c r="AW33" i="69"/>
  <c r="L36" i="69"/>
  <c r="N36" i="69"/>
  <c r="AK36" i="69"/>
  <c r="E36" i="69"/>
  <c r="BC36" i="69"/>
  <c r="AM36" i="69"/>
  <c r="AN36" i="69"/>
  <c r="AO36" i="69"/>
  <c r="AT36" i="69"/>
  <c r="AU36" i="69"/>
  <c r="AX36" i="69"/>
  <c r="AW36" i="69"/>
  <c r="L39" i="69"/>
  <c r="N39" i="69"/>
  <c r="AK39" i="69"/>
  <c r="E39" i="69"/>
  <c r="AM39" i="69"/>
  <c r="AN39" i="69"/>
  <c r="AO39" i="69"/>
  <c r="AT39" i="69"/>
  <c r="AU39" i="69"/>
  <c r="AX39" i="69"/>
  <c r="AW39" i="69"/>
  <c r="L42" i="69"/>
  <c r="N42" i="69"/>
  <c r="AK42" i="69"/>
  <c r="AL42" i="69"/>
  <c r="E42" i="69"/>
  <c r="AM42" i="69"/>
  <c r="AN42" i="69"/>
  <c r="AO42" i="69"/>
  <c r="AT42" i="69"/>
  <c r="AU42" i="69"/>
  <c r="AW42" i="69"/>
  <c r="L45" i="69"/>
  <c r="N45" i="69"/>
  <c r="AK45" i="69"/>
  <c r="AL45" i="69"/>
  <c r="E45" i="69"/>
  <c r="BC45" i="69"/>
  <c r="AM45" i="69"/>
  <c r="AN45" i="69"/>
  <c r="AO45" i="69"/>
  <c r="AT45" i="69"/>
  <c r="AU45" i="69"/>
  <c r="AX45" i="69"/>
  <c r="AW45" i="69"/>
  <c r="L48" i="69"/>
  <c r="N48" i="69"/>
  <c r="AK48" i="69"/>
  <c r="E48" i="69"/>
  <c r="AM48" i="69"/>
  <c r="AN48" i="69"/>
  <c r="AO48" i="69"/>
  <c r="AT48" i="69"/>
  <c r="AU48" i="69"/>
  <c r="AX48" i="69"/>
  <c r="AW48" i="69"/>
  <c r="L51" i="69"/>
  <c r="N51" i="69"/>
  <c r="BC51" i="69"/>
  <c r="AK51" i="69"/>
  <c r="E51" i="69"/>
  <c r="AM51" i="69"/>
  <c r="AN51" i="69"/>
  <c r="AO51" i="69"/>
  <c r="AT51" i="69"/>
  <c r="AU51" i="69"/>
  <c r="AX51" i="69"/>
  <c r="AW51" i="69"/>
  <c r="L18" i="68"/>
  <c r="N18" i="68"/>
  <c r="AK18" i="68"/>
  <c r="E18" i="68"/>
  <c r="AM18" i="68"/>
  <c r="AN18" i="68"/>
  <c r="AO18" i="68"/>
  <c r="AT18" i="68"/>
  <c r="AU18" i="68"/>
  <c r="AX18" i="68"/>
  <c r="AW18" i="68"/>
  <c r="L21" i="68"/>
  <c r="N21" i="68"/>
  <c r="AK21" i="68"/>
  <c r="E21" i="68"/>
  <c r="BC21" i="68"/>
  <c r="AM21" i="68"/>
  <c r="AN21" i="68"/>
  <c r="AO21" i="68"/>
  <c r="AT21" i="68"/>
  <c r="AU21" i="68"/>
  <c r="AW21" i="68"/>
  <c r="L24" i="68"/>
  <c r="N24" i="68"/>
  <c r="AK24" i="68"/>
  <c r="AL24" i="68"/>
  <c r="AP24" i="68"/>
  <c r="J24" i="68"/>
  <c r="AQ24" i="68"/>
  <c r="AM24" i="68"/>
  <c r="AN24" i="68"/>
  <c r="AO24" i="68"/>
  <c r="AT24" i="68"/>
  <c r="AU24" i="68"/>
  <c r="AX24" i="68"/>
  <c r="AW24" i="68"/>
  <c r="L27" i="68"/>
  <c r="N27" i="68"/>
  <c r="AK27" i="68"/>
  <c r="E27" i="68"/>
  <c r="BC27" i="68"/>
  <c r="AL27" i="68"/>
  <c r="H27" i="68"/>
  <c r="AM27" i="68"/>
  <c r="AN27" i="68"/>
  <c r="AO27" i="68"/>
  <c r="AT27" i="68"/>
  <c r="AU27" i="68"/>
  <c r="AX27" i="68"/>
  <c r="AW27" i="68"/>
  <c r="L30" i="68"/>
  <c r="N30" i="68"/>
  <c r="AK30" i="68"/>
  <c r="E30" i="68"/>
  <c r="AM30" i="68"/>
  <c r="AN30" i="68"/>
  <c r="AO30" i="68"/>
  <c r="AT30" i="68"/>
  <c r="AU30" i="68"/>
  <c r="AX30" i="68"/>
  <c r="AW30" i="68"/>
  <c r="L33" i="68"/>
  <c r="N33" i="68"/>
  <c r="BC33" i="68"/>
  <c r="AK33" i="68"/>
  <c r="E33" i="68"/>
  <c r="AM33" i="68"/>
  <c r="AN33" i="68"/>
  <c r="AO33" i="68"/>
  <c r="AT33" i="68"/>
  <c r="AU33" i="68"/>
  <c r="AX33" i="68"/>
  <c r="AW33" i="68"/>
  <c r="L36" i="68"/>
  <c r="N36" i="68"/>
  <c r="AK36" i="68"/>
  <c r="E36" i="68"/>
  <c r="BC36" i="68"/>
  <c r="AL36" i="68"/>
  <c r="AP36" i="68"/>
  <c r="J36" i="68"/>
  <c r="AQ36" i="68"/>
  <c r="H36" i="68"/>
  <c r="AM36" i="68"/>
  <c r="AN36" i="68"/>
  <c r="AO36" i="68"/>
  <c r="AT36" i="68"/>
  <c r="AU36" i="68"/>
  <c r="AX36" i="68"/>
  <c r="AW36" i="68"/>
  <c r="L39" i="68"/>
  <c r="N39" i="68"/>
  <c r="BC39" i="68"/>
  <c r="AK39" i="68"/>
  <c r="AL39" i="68"/>
  <c r="AP39" i="68"/>
  <c r="J39" i="68"/>
  <c r="AQ39" i="68"/>
  <c r="H39" i="68"/>
  <c r="AM39" i="68"/>
  <c r="AN39" i="68"/>
  <c r="AO39" i="68"/>
  <c r="AT39" i="68"/>
  <c r="AU39" i="68"/>
  <c r="AX39" i="68"/>
  <c r="AW39" i="68"/>
  <c r="L42" i="68"/>
  <c r="N42" i="68"/>
  <c r="AK42" i="68"/>
  <c r="AL42" i="68"/>
  <c r="AP42" i="68"/>
  <c r="J42" i="68"/>
  <c r="AQ42" i="68"/>
  <c r="H42" i="68"/>
  <c r="AM42" i="68"/>
  <c r="AN42" i="68"/>
  <c r="AO42" i="68"/>
  <c r="AT42" i="68"/>
  <c r="AU42" i="68"/>
  <c r="AX42" i="68"/>
  <c r="AW42" i="68"/>
  <c r="L45" i="68"/>
  <c r="N45" i="68"/>
  <c r="BC45" i="68"/>
  <c r="AK45" i="68"/>
  <c r="AM45" i="68"/>
  <c r="AN45" i="68"/>
  <c r="AO45" i="68"/>
  <c r="AT45" i="68"/>
  <c r="AU45" i="68"/>
  <c r="AX45" i="68"/>
  <c r="AW45" i="68"/>
  <c r="L48" i="68"/>
  <c r="N48" i="68"/>
  <c r="AK48" i="68"/>
  <c r="E48" i="68"/>
  <c r="AM48" i="68"/>
  <c r="AN48" i="68"/>
  <c r="AO48" i="68"/>
  <c r="AT48" i="68"/>
  <c r="AU48" i="68"/>
  <c r="AX48" i="68"/>
  <c r="AW48" i="68"/>
  <c r="L51" i="68"/>
  <c r="N51" i="68"/>
  <c r="AK51" i="68"/>
  <c r="E51" i="68"/>
  <c r="AM51" i="68"/>
  <c r="AN51" i="68"/>
  <c r="AO51" i="68"/>
  <c r="AT51" i="68"/>
  <c r="AU51" i="68"/>
  <c r="AX51" i="68"/>
  <c r="AW51" i="68"/>
  <c r="L18" i="67"/>
  <c r="N18" i="67"/>
  <c r="BC18" i="67"/>
  <c r="AK18" i="67"/>
  <c r="E18" i="67"/>
  <c r="AM18" i="67"/>
  <c r="AN18" i="67"/>
  <c r="AO18" i="67"/>
  <c r="AT18" i="67"/>
  <c r="AU18" i="67"/>
  <c r="AX18" i="67"/>
  <c r="AW18" i="67"/>
  <c r="L21" i="67"/>
  <c r="AK21" i="67"/>
  <c r="AM21" i="67"/>
  <c r="AN21" i="67"/>
  <c r="AO21" i="67"/>
  <c r="AT21" i="67"/>
  <c r="AU21" i="67"/>
  <c r="AX21" i="67"/>
  <c r="AW21" i="67"/>
  <c r="L24" i="67"/>
  <c r="N24" i="67"/>
  <c r="AK24" i="67"/>
  <c r="E24" i="67"/>
  <c r="BC24" i="67"/>
  <c r="AM24" i="67"/>
  <c r="AN24" i="67"/>
  <c r="AO24" i="67"/>
  <c r="AT24" i="67"/>
  <c r="AU24" i="67"/>
  <c r="AX24" i="67"/>
  <c r="AW24" i="67"/>
  <c r="L27" i="67"/>
  <c r="N27" i="67"/>
  <c r="BC27" i="67"/>
  <c r="AK27" i="67"/>
  <c r="AM27" i="67"/>
  <c r="AN27" i="67"/>
  <c r="AO27" i="67"/>
  <c r="AT27" i="67"/>
  <c r="AU27" i="67"/>
  <c r="AX27" i="67"/>
  <c r="AW27" i="67"/>
  <c r="L30" i="67"/>
  <c r="N30" i="67"/>
  <c r="AK30" i="67"/>
  <c r="AM30" i="67"/>
  <c r="AN30" i="67"/>
  <c r="AO30" i="67"/>
  <c r="AT30" i="67"/>
  <c r="AU30" i="67"/>
  <c r="AX30" i="67"/>
  <c r="AW30" i="67"/>
  <c r="L33" i="67"/>
  <c r="N33" i="67"/>
  <c r="AK33" i="67"/>
  <c r="AM33" i="67"/>
  <c r="AN33" i="67"/>
  <c r="AO33" i="67"/>
  <c r="AT33" i="67"/>
  <c r="AU33" i="67"/>
  <c r="AX33" i="67"/>
  <c r="AW33" i="67"/>
  <c r="L36" i="67"/>
  <c r="N36" i="67"/>
  <c r="AK36" i="67"/>
  <c r="AM36" i="67"/>
  <c r="AN36" i="67"/>
  <c r="AO36" i="67"/>
  <c r="AT36" i="67"/>
  <c r="AU36" i="67"/>
  <c r="AX36" i="67"/>
  <c r="AW36" i="67"/>
  <c r="L39" i="67"/>
  <c r="AK39" i="67"/>
  <c r="AM39" i="67"/>
  <c r="AN39" i="67"/>
  <c r="AO39" i="67"/>
  <c r="AT39" i="67"/>
  <c r="AU39" i="67"/>
  <c r="AX39" i="67"/>
  <c r="AW39" i="67"/>
  <c r="L42" i="67"/>
  <c r="N42" i="67"/>
  <c r="AK42" i="67"/>
  <c r="AM42" i="67"/>
  <c r="AN42" i="67"/>
  <c r="AO42" i="67"/>
  <c r="AT42" i="67"/>
  <c r="AU42" i="67"/>
  <c r="AX42" i="67"/>
  <c r="AW42" i="67"/>
  <c r="L45" i="67"/>
  <c r="N45" i="67"/>
  <c r="AK45" i="67"/>
  <c r="E45" i="67"/>
  <c r="AM45" i="67"/>
  <c r="AN45" i="67"/>
  <c r="AO45" i="67"/>
  <c r="AT45" i="67"/>
  <c r="AU45" i="67"/>
  <c r="AX45" i="67"/>
  <c r="AW45" i="67"/>
  <c r="L48" i="67"/>
  <c r="AK48" i="67"/>
  <c r="AM48" i="67"/>
  <c r="AN48" i="67"/>
  <c r="AO48" i="67"/>
  <c r="AT48" i="67"/>
  <c r="AU48" i="67"/>
  <c r="AX48" i="67"/>
  <c r="AW48" i="67"/>
  <c r="L51" i="67"/>
  <c r="N51" i="67"/>
  <c r="AK51" i="67"/>
  <c r="E51" i="67"/>
  <c r="AM51" i="67"/>
  <c r="AN51" i="67"/>
  <c r="AO51" i="67"/>
  <c r="AT51" i="67"/>
  <c r="AU51" i="67"/>
  <c r="AX51" i="67"/>
  <c r="AW51" i="67"/>
  <c r="L18" i="66"/>
  <c r="N18" i="66"/>
  <c r="AK18" i="66"/>
  <c r="E18" i="66"/>
  <c r="AM18" i="66"/>
  <c r="AN18" i="66"/>
  <c r="AO18" i="66"/>
  <c r="AT18" i="66"/>
  <c r="AU18" i="66"/>
  <c r="AX18" i="66"/>
  <c r="AW18" i="66"/>
  <c r="L21" i="66"/>
  <c r="N21" i="66"/>
  <c r="BC21" i="66"/>
  <c r="AK21" i="66"/>
  <c r="E21" i="66"/>
  <c r="AL21" i="66"/>
  <c r="H21" i="66"/>
  <c r="AM21" i="66"/>
  <c r="AN21" i="66"/>
  <c r="AP21" i="66"/>
  <c r="J21" i="66"/>
  <c r="AQ21" i="66"/>
  <c r="AO21" i="66"/>
  <c r="AT21" i="66"/>
  <c r="AU21" i="66"/>
  <c r="AX21" i="66"/>
  <c r="AW21" i="66"/>
  <c r="L24" i="66"/>
  <c r="N24" i="66"/>
  <c r="BC24" i="66"/>
  <c r="AK24" i="66"/>
  <c r="E24" i="66"/>
  <c r="AM24" i="66"/>
  <c r="AN24" i="66"/>
  <c r="AO24" i="66"/>
  <c r="AT24" i="66"/>
  <c r="AU24" i="66"/>
  <c r="AX24" i="66"/>
  <c r="AW24" i="66"/>
  <c r="L27" i="66"/>
  <c r="N27" i="66"/>
  <c r="AK27" i="66"/>
  <c r="E27" i="66"/>
  <c r="AM27" i="66"/>
  <c r="AN27" i="66"/>
  <c r="AO27" i="66"/>
  <c r="AT27" i="66"/>
  <c r="AU27" i="66"/>
  <c r="AX27" i="66"/>
  <c r="AW27" i="66"/>
  <c r="L30" i="66"/>
  <c r="N30" i="66"/>
  <c r="AK30" i="66"/>
  <c r="E30" i="66"/>
  <c r="AM30" i="66"/>
  <c r="AN30" i="66"/>
  <c r="AO30" i="66"/>
  <c r="AT30" i="66"/>
  <c r="AU30" i="66"/>
  <c r="AX30" i="66"/>
  <c r="AW30" i="66"/>
  <c r="L33" i="66"/>
  <c r="N33" i="66"/>
  <c r="AK33" i="66"/>
  <c r="E33" i="66"/>
  <c r="AM33" i="66"/>
  <c r="AN33" i="66"/>
  <c r="AO33" i="66"/>
  <c r="AT33" i="66"/>
  <c r="AU33" i="66"/>
  <c r="AX33" i="66"/>
  <c r="AW33" i="66"/>
  <c r="L36" i="66"/>
  <c r="N36" i="66"/>
  <c r="BC36" i="66"/>
  <c r="AK36" i="66"/>
  <c r="E36" i="66"/>
  <c r="AM36" i="66"/>
  <c r="AN36" i="66"/>
  <c r="AO36" i="66"/>
  <c r="AT36" i="66"/>
  <c r="AU36" i="66"/>
  <c r="AX36" i="66"/>
  <c r="AW36" i="66"/>
  <c r="L39" i="66"/>
  <c r="N39" i="66"/>
  <c r="AK39" i="66"/>
  <c r="E39" i="66"/>
  <c r="AM39" i="66"/>
  <c r="AN39" i="66"/>
  <c r="AO39" i="66"/>
  <c r="AT39" i="66"/>
  <c r="AU39" i="66"/>
  <c r="AX39" i="66"/>
  <c r="AW39" i="66"/>
  <c r="L42" i="66"/>
  <c r="N42" i="66"/>
  <c r="AK42" i="66"/>
  <c r="E42" i="66"/>
  <c r="AM42" i="66"/>
  <c r="AN42" i="66"/>
  <c r="AO42" i="66"/>
  <c r="AT42" i="66"/>
  <c r="AU42" i="66"/>
  <c r="AX42" i="66"/>
  <c r="AW42" i="66"/>
  <c r="L45" i="66"/>
  <c r="N45" i="66"/>
  <c r="BC45" i="66"/>
  <c r="AK45" i="66"/>
  <c r="AM45" i="66"/>
  <c r="AN45" i="66"/>
  <c r="AO45" i="66"/>
  <c r="AT45" i="66"/>
  <c r="AU45" i="66"/>
  <c r="AX45" i="66"/>
  <c r="AW45" i="66"/>
  <c r="L48" i="66"/>
  <c r="N48" i="66"/>
  <c r="AK48" i="66"/>
  <c r="E48" i="66"/>
  <c r="AM48" i="66"/>
  <c r="AN48" i="66"/>
  <c r="AO48" i="66"/>
  <c r="AT48" i="66"/>
  <c r="AU48" i="66"/>
  <c r="AX48" i="66"/>
  <c r="AW48" i="66"/>
  <c r="L51" i="66"/>
  <c r="N51" i="66"/>
  <c r="AK51" i="66"/>
  <c r="E51" i="66"/>
  <c r="AL51" i="66"/>
  <c r="H51" i="66"/>
  <c r="AM51" i="66"/>
  <c r="AN51" i="66"/>
  <c r="AO51" i="66"/>
  <c r="AT51" i="66"/>
  <c r="AU51" i="66"/>
  <c r="AX51" i="66"/>
  <c r="AW51" i="66"/>
  <c r="L18" i="65"/>
  <c r="N18" i="65"/>
  <c r="AK18" i="65"/>
  <c r="AL18" i="65"/>
  <c r="E18" i="65"/>
  <c r="BC18" i="65"/>
  <c r="AM18" i="65"/>
  <c r="AN18" i="65"/>
  <c r="AO18" i="65"/>
  <c r="AT18" i="65"/>
  <c r="AU18" i="65"/>
  <c r="AW18" i="65"/>
  <c r="L21" i="65"/>
  <c r="N21" i="65"/>
  <c r="BC21" i="65"/>
  <c r="AK21" i="65"/>
  <c r="E21" i="65"/>
  <c r="AM21" i="65"/>
  <c r="AN21" i="65"/>
  <c r="AO21" i="65"/>
  <c r="AT21" i="65"/>
  <c r="AU21" i="65"/>
  <c r="AX21" i="65"/>
  <c r="AW21" i="65"/>
  <c r="L24" i="65"/>
  <c r="N24" i="65"/>
  <c r="AK24" i="65"/>
  <c r="E24" i="65"/>
  <c r="AM24" i="65"/>
  <c r="AN24" i="65"/>
  <c r="AO24" i="65"/>
  <c r="AT24" i="65"/>
  <c r="AU24" i="65"/>
  <c r="AX24" i="65"/>
  <c r="AW24" i="65"/>
  <c r="L27" i="65"/>
  <c r="N27" i="65"/>
  <c r="AK27" i="65"/>
  <c r="AL27" i="65"/>
  <c r="E27" i="65"/>
  <c r="BC27" i="65"/>
  <c r="AM27" i="65"/>
  <c r="AN27" i="65"/>
  <c r="AO27" i="65"/>
  <c r="AT27" i="65"/>
  <c r="AU27" i="65"/>
  <c r="AX27" i="65"/>
  <c r="AW27" i="65"/>
  <c r="L30" i="65"/>
  <c r="N30" i="65"/>
  <c r="AK30" i="65"/>
  <c r="AL30" i="65"/>
  <c r="E30" i="65"/>
  <c r="AM30" i="65"/>
  <c r="AN30" i="65"/>
  <c r="AO30" i="65"/>
  <c r="AT30" i="65"/>
  <c r="AU30" i="65"/>
  <c r="AW30" i="65"/>
  <c r="L33" i="65"/>
  <c r="N33" i="65"/>
  <c r="AK33" i="65"/>
  <c r="E33" i="65"/>
  <c r="AM33" i="65"/>
  <c r="AN33" i="65"/>
  <c r="AO33" i="65"/>
  <c r="AT33" i="65"/>
  <c r="AU33" i="65"/>
  <c r="AX33" i="65"/>
  <c r="AW33" i="65"/>
  <c r="L36" i="65"/>
  <c r="N36" i="65"/>
  <c r="AK36" i="65"/>
  <c r="E36" i="65"/>
  <c r="AM36" i="65"/>
  <c r="AN36" i="65"/>
  <c r="AO36" i="65"/>
  <c r="AT36" i="65"/>
  <c r="AU36" i="65"/>
  <c r="AX36" i="65"/>
  <c r="AW36" i="65"/>
  <c r="L39" i="65"/>
  <c r="N39" i="65"/>
  <c r="AK39" i="65"/>
  <c r="AL39" i="65"/>
  <c r="E39" i="65"/>
  <c r="AM39" i="65"/>
  <c r="AN39" i="65"/>
  <c r="AO39" i="65"/>
  <c r="AT39" i="65"/>
  <c r="AU39" i="65"/>
  <c r="AX39" i="65"/>
  <c r="AW39" i="65"/>
  <c r="L42" i="65"/>
  <c r="AP42" i="65"/>
  <c r="N42" i="65"/>
  <c r="AK42" i="65"/>
  <c r="E42" i="65"/>
  <c r="AM42" i="65"/>
  <c r="AN42" i="65"/>
  <c r="AO42" i="65"/>
  <c r="AT42" i="65"/>
  <c r="AU42" i="65"/>
  <c r="AW42" i="65"/>
  <c r="L45" i="65"/>
  <c r="N45" i="65"/>
  <c r="AK45" i="65"/>
  <c r="AL45" i="65"/>
  <c r="E45" i="65"/>
  <c r="BC45" i="65"/>
  <c r="AM45" i="65"/>
  <c r="AN45" i="65"/>
  <c r="AO45" i="65"/>
  <c r="AT45" i="65"/>
  <c r="AU45" i="65"/>
  <c r="AW45" i="65"/>
  <c r="L48" i="65"/>
  <c r="N48" i="65"/>
  <c r="AK48" i="65"/>
  <c r="AL48" i="65"/>
  <c r="E48" i="65"/>
  <c r="AM48" i="65"/>
  <c r="AN48" i="65"/>
  <c r="AO48" i="65"/>
  <c r="AT48" i="65"/>
  <c r="AU48" i="65"/>
  <c r="AX48" i="65"/>
  <c r="AW48" i="65"/>
  <c r="L51" i="65"/>
  <c r="N51" i="65"/>
  <c r="AK51" i="65"/>
  <c r="E51" i="65"/>
  <c r="AM51" i="65"/>
  <c r="AN51" i="65"/>
  <c r="AO51" i="65"/>
  <c r="AT51" i="65"/>
  <c r="AU51" i="65"/>
  <c r="AX51" i="65"/>
  <c r="AW51" i="65"/>
  <c r="L18" i="64"/>
  <c r="N18" i="64"/>
  <c r="AK18" i="64"/>
  <c r="E18" i="64"/>
  <c r="AM18" i="64"/>
  <c r="AN18" i="64"/>
  <c r="AO18" i="64"/>
  <c r="AT18" i="64"/>
  <c r="AU18" i="64"/>
  <c r="AX18" i="64"/>
  <c r="AW18" i="64"/>
  <c r="L21" i="64"/>
  <c r="N21" i="64"/>
  <c r="AK21" i="64"/>
  <c r="E21" i="64"/>
  <c r="AM21" i="64"/>
  <c r="AN21" i="64"/>
  <c r="AO21" i="64"/>
  <c r="AT21" i="64"/>
  <c r="AU21" i="64"/>
  <c r="AX21" i="64"/>
  <c r="AW21" i="64"/>
  <c r="L24" i="64"/>
  <c r="N24" i="64"/>
  <c r="BC24" i="64"/>
  <c r="AK24" i="64"/>
  <c r="E24" i="64"/>
  <c r="AM24" i="64"/>
  <c r="AN24" i="64"/>
  <c r="AO24" i="64"/>
  <c r="AT24" i="64"/>
  <c r="AU24" i="64"/>
  <c r="AX24" i="64"/>
  <c r="AW24" i="64"/>
  <c r="L27" i="64"/>
  <c r="N27" i="64"/>
  <c r="AK27" i="64"/>
  <c r="E27" i="64"/>
  <c r="AM27" i="64"/>
  <c r="AN27" i="64"/>
  <c r="AO27" i="64"/>
  <c r="AT27" i="64"/>
  <c r="AU27" i="64"/>
  <c r="AX27" i="64"/>
  <c r="AW27" i="64"/>
  <c r="L30" i="64"/>
  <c r="N30" i="64"/>
  <c r="BC30" i="64"/>
  <c r="AK30" i="64"/>
  <c r="E30" i="64"/>
  <c r="AL30" i="64"/>
  <c r="H30" i="64"/>
  <c r="AM30" i="64"/>
  <c r="AN30" i="64"/>
  <c r="AO30" i="64"/>
  <c r="AT30" i="64"/>
  <c r="AU30" i="64"/>
  <c r="AX30" i="64"/>
  <c r="AW30" i="64"/>
  <c r="L33" i="64"/>
  <c r="N33" i="64"/>
  <c r="AK33" i="64"/>
  <c r="E33" i="64"/>
  <c r="AL33" i="64"/>
  <c r="H33" i="64"/>
  <c r="AM33" i="64"/>
  <c r="AN33" i="64"/>
  <c r="AO33" i="64"/>
  <c r="AT33" i="64"/>
  <c r="AU33" i="64"/>
  <c r="AW33" i="64"/>
  <c r="L36" i="64"/>
  <c r="N36" i="64"/>
  <c r="AK36" i="64"/>
  <c r="E36" i="64"/>
  <c r="BC36" i="64"/>
  <c r="AL36" i="64"/>
  <c r="H36" i="64"/>
  <c r="AM36" i="64"/>
  <c r="AN36" i="64"/>
  <c r="AO36" i="64"/>
  <c r="AT36" i="64"/>
  <c r="AU36" i="64"/>
  <c r="AW36" i="64"/>
  <c r="L39" i="64"/>
  <c r="N39" i="64"/>
  <c r="AK39" i="64"/>
  <c r="E39" i="64"/>
  <c r="AL39" i="64"/>
  <c r="H39" i="64"/>
  <c r="AM39" i="64"/>
  <c r="AN39" i="64"/>
  <c r="AO39" i="64"/>
  <c r="AT39" i="64"/>
  <c r="AU39" i="64"/>
  <c r="AX39" i="64"/>
  <c r="AW39" i="64"/>
  <c r="L42" i="64"/>
  <c r="N42" i="64"/>
  <c r="AK42" i="64"/>
  <c r="E42" i="64"/>
  <c r="AM42" i="64"/>
  <c r="AN42" i="64"/>
  <c r="AO42" i="64"/>
  <c r="AT42" i="64"/>
  <c r="AU42" i="64"/>
  <c r="AX42" i="64"/>
  <c r="AW42" i="64"/>
  <c r="L45" i="64"/>
  <c r="N45" i="64"/>
  <c r="BC45" i="64"/>
  <c r="AK45" i="64"/>
  <c r="E45" i="64"/>
  <c r="AM45" i="64"/>
  <c r="AN45" i="64"/>
  <c r="AO45" i="64"/>
  <c r="AT45" i="64"/>
  <c r="AU45" i="64"/>
  <c r="AX45" i="64"/>
  <c r="AW45" i="64"/>
  <c r="L48" i="64"/>
  <c r="N48" i="64"/>
  <c r="AK48" i="64"/>
  <c r="E48" i="64"/>
  <c r="AM48" i="64"/>
  <c r="AN48" i="64"/>
  <c r="AO48" i="64"/>
  <c r="AT48" i="64"/>
  <c r="AU48" i="64"/>
  <c r="AX48" i="64"/>
  <c r="AW48" i="64"/>
  <c r="L51" i="64"/>
  <c r="N51" i="64"/>
  <c r="BC51" i="64"/>
  <c r="AK51" i="64"/>
  <c r="E51" i="64"/>
  <c r="AL51" i="64"/>
  <c r="H51" i="64"/>
  <c r="AM51" i="64"/>
  <c r="AN51" i="64"/>
  <c r="AP51" i="64"/>
  <c r="J51" i="64"/>
  <c r="AQ51" i="64"/>
  <c r="AO51" i="64"/>
  <c r="AT51" i="64"/>
  <c r="AU51" i="64"/>
  <c r="AX51" i="64"/>
  <c r="AW51" i="64"/>
  <c r="L18" i="63"/>
  <c r="N18" i="63"/>
  <c r="AK18" i="63"/>
  <c r="AM18" i="63"/>
  <c r="AN18" i="63"/>
  <c r="AO18" i="63"/>
  <c r="AT18" i="63"/>
  <c r="AU18" i="63"/>
  <c r="AX18" i="63"/>
  <c r="AW18" i="63"/>
  <c r="L21" i="63"/>
  <c r="N21" i="63"/>
  <c r="AK21" i="63"/>
  <c r="AM21" i="63"/>
  <c r="AN21" i="63"/>
  <c r="AO21" i="63"/>
  <c r="AT21" i="63"/>
  <c r="AU21" i="63"/>
  <c r="AW21" i="63"/>
  <c r="L24" i="63"/>
  <c r="N24" i="63"/>
  <c r="AK24" i="63"/>
  <c r="AM24" i="63"/>
  <c r="AN24" i="63"/>
  <c r="AO24" i="63"/>
  <c r="AT24" i="63"/>
  <c r="AU24" i="63"/>
  <c r="AW24" i="63"/>
  <c r="AX24" i="63"/>
  <c r="L27" i="63"/>
  <c r="N27" i="63"/>
  <c r="AK27" i="63"/>
  <c r="AL27" i="63"/>
  <c r="AP27" i="63"/>
  <c r="J27" i="63"/>
  <c r="AQ27" i="63"/>
  <c r="I27" i="63"/>
  <c r="H27" i="63"/>
  <c r="E27" i="63"/>
  <c r="AM27" i="63"/>
  <c r="AN27" i="63"/>
  <c r="AO27" i="63"/>
  <c r="AT27" i="63"/>
  <c r="AU27" i="63"/>
  <c r="AX27" i="63"/>
  <c r="AW27" i="63"/>
  <c r="L30" i="63"/>
  <c r="N30" i="63"/>
  <c r="AK30" i="63"/>
  <c r="AM30" i="63"/>
  <c r="AN30" i="63"/>
  <c r="AO30" i="63"/>
  <c r="AT30" i="63"/>
  <c r="AU30" i="63"/>
  <c r="AX30" i="63"/>
  <c r="AW30" i="63"/>
  <c r="L33" i="63"/>
  <c r="N33" i="63"/>
  <c r="AK33" i="63"/>
  <c r="AM33" i="63"/>
  <c r="AN33" i="63"/>
  <c r="AO33" i="63"/>
  <c r="AT33" i="63"/>
  <c r="AU33" i="63"/>
  <c r="AX33" i="63"/>
  <c r="AW33" i="63"/>
  <c r="L36" i="63"/>
  <c r="N36" i="63"/>
  <c r="AK36" i="63"/>
  <c r="E36" i="63"/>
  <c r="AM36" i="63"/>
  <c r="AN36" i="63"/>
  <c r="AO36" i="63"/>
  <c r="AT36" i="63"/>
  <c r="AU36" i="63"/>
  <c r="AW36" i="63"/>
  <c r="AX36" i="63"/>
  <c r="L39" i="63"/>
  <c r="N39" i="63"/>
  <c r="AK39" i="63"/>
  <c r="AM39" i="63"/>
  <c r="AN39" i="63"/>
  <c r="AO39" i="63"/>
  <c r="AT39" i="63"/>
  <c r="AU39" i="63"/>
  <c r="AX39" i="63"/>
  <c r="AW39" i="63"/>
  <c r="L42" i="63"/>
  <c r="N42" i="63"/>
  <c r="AK42" i="63"/>
  <c r="AM42" i="63"/>
  <c r="AN42" i="63"/>
  <c r="AO42" i="63"/>
  <c r="AT42" i="63"/>
  <c r="AU42" i="63"/>
  <c r="AW42" i="63"/>
  <c r="AX42" i="63"/>
  <c r="L45" i="63"/>
  <c r="N45" i="63"/>
  <c r="AK45" i="63"/>
  <c r="E45" i="63"/>
  <c r="AM45" i="63"/>
  <c r="AN45" i="63"/>
  <c r="AO45" i="63"/>
  <c r="AT45" i="63"/>
  <c r="AU45" i="63"/>
  <c r="AX45" i="63"/>
  <c r="AW45" i="63"/>
  <c r="L48" i="63"/>
  <c r="AP48" i="63"/>
  <c r="N48" i="63"/>
  <c r="BC48" i="63"/>
  <c r="AK48" i="63"/>
  <c r="E48" i="63"/>
  <c r="AM48" i="63"/>
  <c r="AN48" i="63"/>
  <c r="AO48" i="63"/>
  <c r="AT48" i="63"/>
  <c r="AU48" i="63"/>
  <c r="AW48" i="63"/>
  <c r="AX48" i="63"/>
  <c r="L51" i="63"/>
  <c r="N51" i="63"/>
  <c r="BC51" i="63"/>
  <c r="AK51" i="63"/>
  <c r="E51" i="63"/>
  <c r="AM51" i="63"/>
  <c r="AN51" i="63"/>
  <c r="AO51" i="63"/>
  <c r="AT51" i="63"/>
  <c r="AU51" i="63"/>
  <c r="AX51" i="63"/>
  <c r="AW51" i="63"/>
  <c r="L18" i="62"/>
  <c r="N18" i="62"/>
  <c r="AK18" i="62"/>
  <c r="E18" i="62"/>
  <c r="BC18" i="62"/>
  <c r="AM18" i="62"/>
  <c r="AN18" i="62"/>
  <c r="AO18" i="62"/>
  <c r="AT18" i="62"/>
  <c r="AU18" i="62"/>
  <c r="AX18" i="62"/>
  <c r="AW18" i="62"/>
  <c r="L21" i="62"/>
  <c r="N21" i="62"/>
  <c r="AK21" i="62"/>
  <c r="E21" i="62"/>
  <c r="AM21" i="62"/>
  <c r="AN21" i="62"/>
  <c r="AO21" i="62"/>
  <c r="AT21" i="62"/>
  <c r="AU21" i="62"/>
  <c r="AX21" i="62"/>
  <c r="AW21" i="62"/>
  <c r="L24" i="62"/>
  <c r="N24" i="62"/>
  <c r="AK24" i="62"/>
  <c r="E24" i="62"/>
  <c r="AM24" i="62"/>
  <c r="AN24" i="62"/>
  <c r="AO24" i="62"/>
  <c r="AT24" i="62"/>
  <c r="AU24" i="62"/>
  <c r="AW24" i="62"/>
  <c r="AX24" i="62"/>
  <c r="L27" i="62"/>
  <c r="N27" i="62"/>
  <c r="AK27" i="62"/>
  <c r="E27" i="62"/>
  <c r="AM27" i="62"/>
  <c r="AN27" i="62"/>
  <c r="AO27" i="62"/>
  <c r="AT27" i="62"/>
  <c r="AU27" i="62"/>
  <c r="AX27" i="62"/>
  <c r="AW27" i="62"/>
  <c r="L30" i="62"/>
  <c r="N30" i="62"/>
  <c r="AK30" i="62"/>
  <c r="E30" i="62"/>
  <c r="BC30" i="62"/>
  <c r="AM30" i="62"/>
  <c r="AN30" i="62"/>
  <c r="AO30" i="62"/>
  <c r="AT30" i="62"/>
  <c r="AU30" i="62"/>
  <c r="AX30" i="62"/>
  <c r="AW30" i="62"/>
  <c r="L33" i="62"/>
  <c r="N33" i="62"/>
  <c r="AK33" i="62"/>
  <c r="E33" i="62"/>
  <c r="AM33" i="62"/>
  <c r="AN33" i="62"/>
  <c r="AO33" i="62"/>
  <c r="AT33" i="62"/>
  <c r="AU33" i="62"/>
  <c r="AX33" i="62"/>
  <c r="AW33" i="62"/>
  <c r="L36" i="62"/>
  <c r="N36" i="62"/>
  <c r="BC36" i="62"/>
  <c r="AK36" i="62"/>
  <c r="E36" i="62"/>
  <c r="AM36" i="62"/>
  <c r="AN36" i="62"/>
  <c r="AO36" i="62"/>
  <c r="AT36" i="62"/>
  <c r="AU36" i="62"/>
  <c r="AW36" i="62"/>
  <c r="AX36" i="62"/>
  <c r="L39" i="62"/>
  <c r="N39" i="62"/>
  <c r="AK39" i="62"/>
  <c r="E39" i="62"/>
  <c r="AM39" i="62"/>
  <c r="AN39" i="62"/>
  <c r="AO39" i="62"/>
  <c r="AT39" i="62"/>
  <c r="AU39" i="62"/>
  <c r="AX39" i="62"/>
  <c r="AW39" i="62"/>
  <c r="L42" i="62"/>
  <c r="N42" i="62"/>
  <c r="AK42" i="62"/>
  <c r="E42" i="62"/>
  <c r="AM42" i="62"/>
  <c r="AN42" i="62"/>
  <c r="AO42" i="62"/>
  <c r="AT42" i="62"/>
  <c r="AU42" i="62"/>
  <c r="AX42" i="62"/>
  <c r="AW42" i="62"/>
  <c r="L45" i="62"/>
  <c r="N45" i="62"/>
  <c r="AK45" i="62"/>
  <c r="E45" i="62"/>
  <c r="AM45" i="62"/>
  <c r="AN45" i="62"/>
  <c r="AO45" i="62"/>
  <c r="AT45" i="62"/>
  <c r="AU45" i="62"/>
  <c r="AX45" i="62"/>
  <c r="AW45" i="62"/>
  <c r="L48" i="62"/>
  <c r="N48" i="62"/>
  <c r="BC48" i="62"/>
  <c r="AK48" i="62"/>
  <c r="E48" i="62"/>
  <c r="AM48" i="62"/>
  <c r="AN48" i="62"/>
  <c r="AO48" i="62"/>
  <c r="AT48" i="62"/>
  <c r="AU48" i="62"/>
  <c r="AW48" i="62"/>
  <c r="AX48" i="62"/>
  <c r="L51" i="62"/>
  <c r="N51" i="62"/>
  <c r="AK51" i="62"/>
  <c r="E51" i="62"/>
  <c r="AM51" i="62"/>
  <c r="AN51" i="62"/>
  <c r="AO51" i="62"/>
  <c r="AT51" i="62"/>
  <c r="AU51" i="62"/>
  <c r="AX51" i="62"/>
  <c r="AW51" i="62"/>
  <c r="L18" i="61"/>
  <c r="N18" i="61"/>
  <c r="AK18" i="61"/>
  <c r="E18" i="61"/>
  <c r="AM18" i="61"/>
  <c r="AN18" i="61"/>
  <c r="AO18" i="61"/>
  <c r="AT18" i="61"/>
  <c r="AU18" i="61"/>
  <c r="AW18" i="61"/>
  <c r="AX18" i="61"/>
  <c r="L21" i="61"/>
  <c r="AK21" i="61"/>
  <c r="E21" i="61"/>
  <c r="AM21" i="61"/>
  <c r="AN21" i="61"/>
  <c r="AO21" i="61"/>
  <c r="AT21" i="61"/>
  <c r="AU21" i="61"/>
  <c r="AX21" i="61"/>
  <c r="AW21" i="61"/>
  <c r="L24" i="61"/>
  <c r="AP24" i="61"/>
  <c r="J24" i="61"/>
  <c r="AQ24" i="61"/>
  <c r="N24" i="61"/>
  <c r="AK24" i="61"/>
  <c r="E24" i="61"/>
  <c r="AM24" i="61"/>
  <c r="AN24" i="61"/>
  <c r="AO24" i="61"/>
  <c r="AT24" i="61"/>
  <c r="AU24" i="61"/>
  <c r="AX24" i="61"/>
  <c r="AW24" i="61"/>
  <c r="L27" i="61"/>
  <c r="N27" i="61"/>
  <c r="AK27" i="61"/>
  <c r="AM27" i="61"/>
  <c r="AN27" i="61"/>
  <c r="AO27" i="61"/>
  <c r="AT27" i="61"/>
  <c r="AU27" i="61"/>
  <c r="AX27" i="61"/>
  <c r="AW27" i="61"/>
  <c r="L30" i="61"/>
  <c r="N30" i="61"/>
  <c r="AK30" i="61"/>
  <c r="E30" i="61"/>
  <c r="AM30" i="61"/>
  <c r="AN30" i="61"/>
  <c r="AO30" i="61"/>
  <c r="AT30" i="61"/>
  <c r="AU30" i="61"/>
  <c r="AX30" i="61"/>
  <c r="AW30" i="61"/>
  <c r="L33" i="61"/>
  <c r="N33" i="61"/>
  <c r="AK33" i="61"/>
  <c r="AM33" i="61"/>
  <c r="AN33" i="61"/>
  <c r="AO33" i="61"/>
  <c r="AT33" i="61"/>
  <c r="AU33" i="61"/>
  <c r="AX33" i="61"/>
  <c r="AW33" i="61"/>
  <c r="L36" i="61"/>
  <c r="N36" i="61"/>
  <c r="AK36" i="61"/>
  <c r="E36" i="61"/>
  <c r="AM36" i="61"/>
  <c r="AN36" i="61"/>
  <c r="AO36" i="61"/>
  <c r="AT36" i="61"/>
  <c r="AU36" i="61"/>
  <c r="AX36" i="61"/>
  <c r="AW36" i="61"/>
  <c r="L39" i="61"/>
  <c r="N39" i="61"/>
  <c r="BC39" i="61"/>
  <c r="AK39" i="61"/>
  <c r="E39" i="61"/>
  <c r="AL39" i="61"/>
  <c r="H39" i="61"/>
  <c r="AM39" i="61"/>
  <c r="AN39" i="61"/>
  <c r="AO39" i="61"/>
  <c r="AT39" i="61"/>
  <c r="AU39" i="61"/>
  <c r="AW39" i="61"/>
  <c r="AX39" i="61"/>
  <c r="L42" i="61"/>
  <c r="AK42" i="61"/>
  <c r="E42" i="61"/>
  <c r="AM42" i="61"/>
  <c r="AN42" i="61"/>
  <c r="AO42" i="61"/>
  <c r="AT42" i="61"/>
  <c r="AU42" i="61"/>
  <c r="AW42" i="61"/>
  <c r="AX42" i="61"/>
  <c r="L45" i="61"/>
  <c r="N45" i="61"/>
  <c r="BC45" i="61"/>
  <c r="AK45" i="61"/>
  <c r="E45" i="61"/>
  <c r="AM45" i="61"/>
  <c r="AN45" i="61"/>
  <c r="AO45" i="61"/>
  <c r="AT45" i="61"/>
  <c r="AU45" i="61"/>
  <c r="AX45" i="61"/>
  <c r="AW45" i="61"/>
  <c r="L48" i="61"/>
  <c r="N48" i="61"/>
  <c r="AK48" i="61"/>
  <c r="E48" i="61"/>
  <c r="AL48" i="61"/>
  <c r="H48" i="61"/>
  <c r="AM48" i="61"/>
  <c r="AN48" i="61"/>
  <c r="AO48" i="61"/>
  <c r="AT48" i="61"/>
  <c r="AU48" i="61"/>
  <c r="AX48" i="61"/>
  <c r="AW48" i="61"/>
  <c r="L51" i="61"/>
  <c r="N51" i="61"/>
  <c r="AK51" i="61"/>
  <c r="E51" i="61"/>
  <c r="AM51" i="61"/>
  <c r="AN51" i="61"/>
  <c r="AO51" i="61"/>
  <c r="AT51" i="61"/>
  <c r="AU51" i="61"/>
  <c r="AW51" i="61"/>
  <c r="AX51" i="61"/>
  <c r="L18" i="60"/>
  <c r="N18" i="60"/>
  <c r="AK18" i="60"/>
  <c r="E18" i="60"/>
  <c r="AL18" i="60"/>
  <c r="H18" i="60"/>
  <c r="AM18" i="60"/>
  <c r="AN18" i="60"/>
  <c r="AO18" i="60"/>
  <c r="AT18" i="60"/>
  <c r="AU18" i="60"/>
  <c r="AW18" i="60"/>
  <c r="AX18" i="60"/>
  <c r="L21" i="60"/>
  <c r="N21" i="60"/>
  <c r="AK21" i="60"/>
  <c r="AL21" i="60"/>
  <c r="E21" i="60"/>
  <c r="BC21" i="60"/>
  <c r="AM21" i="60"/>
  <c r="AN21" i="60"/>
  <c r="AO21" i="60"/>
  <c r="AT21" i="60"/>
  <c r="AU21" i="60"/>
  <c r="AW21" i="60"/>
  <c r="AX21" i="60"/>
  <c r="L24" i="60"/>
  <c r="AK24" i="60"/>
  <c r="AM24" i="60"/>
  <c r="AN24" i="60"/>
  <c r="AO24" i="60"/>
  <c r="AT24" i="60"/>
  <c r="AU24" i="60"/>
  <c r="AX24" i="60"/>
  <c r="AW24" i="60"/>
  <c r="L27" i="60"/>
  <c r="N27" i="60"/>
  <c r="BC27" i="60"/>
  <c r="AK27" i="60"/>
  <c r="E27" i="60"/>
  <c r="AL27" i="60"/>
  <c r="H27" i="60"/>
  <c r="AM27" i="60"/>
  <c r="AN27" i="60"/>
  <c r="AO27" i="60"/>
  <c r="AT27" i="60"/>
  <c r="AU27" i="60"/>
  <c r="AX27" i="60"/>
  <c r="AW27" i="60"/>
  <c r="L30" i="60"/>
  <c r="N30" i="60"/>
  <c r="BC30" i="60"/>
  <c r="AK30" i="60"/>
  <c r="E30" i="60"/>
  <c r="AL30" i="60"/>
  <c r="AP30" i="60"/>
  <c r="J30" i="60"/>
  <c r="AQ30" i="60"/>
  <c r="AM30" i="60"/>
  <c r="AN30" i="60"/>
  <c r="AO30" i="60"/>
  <c r="AT30" i="60"/>
  <c r="AU30" i="60"/>
  <c r="AX30" i="60"/>
  <c r="AW30" i="60"/>
  <c r="L33" i="60"/>
  <c r="N33" i="60"/>
  <c r="BC33" i="60"/>
  <c r="AK33" i="60"/>
  <c r="E33" i="60"/>
  <c r="AL33" i="60"/>
  <c r="AM33" i="60"/>
  <c r="AN33" i="60"/>
  <c r="AO33" i="60"/>
  <c r="AT33" i="60"/>
  <c r="AU33" i="60"/>
  <c r="AX33" i="60"/>
  <c r="AW33" i="60"/>
  <c r="L36" i="60"/>
  <c r="AK36" i="60"/>
  <c r="AL36" i="60"/>
  <c r="E36" i="60"/>
  <c r="AM36" i="60"/>
  <c r="AN36" i="60"/>
  <c r="AO36" i="60"/>
  <c r="AT36" i="60"/>
  <c r="AU36" i="60"/>
  <c r="AX36" i="60"/>
  <c r="AW36" i="60"/>
  <c r="L39" i="60"/>
  <c r="N39" i="60"/>
  <c r="AK39" i="60"/>
  <c r="AM39" i="60"/>
  <c r="AN39" i="60"/>
  <c r="AO39" i="60"/>
  <c r="AT39" i="60"/>
  <c r="AU39" i="60"/>
  <c r="AX39" i="60"/>
  <c r="AW39" i="60"/>
  <c r="L42" i="60"/>
  <c r="N42" i="60"/>
  <c r="AK42" i="60"/>
  <c r="E42" i="60"/>
  <c r="AL42" i="60"/>
  <c r="H42" i="60"/>
  <c r="AM42" i="60"/>
  <c r="AN42" i="60"/>
  <c r="AO42" i="60"/>
  <c r="AT42" i="60"/>
  <c r="AU42" i="60"/>
  <c r="AX42" i="60"/>
  <c r="AW42" i="60"/>
  <c r="L45" i="60"/>
  <c r="N45" i="60"/>
  <c r="AK45" i="60"/>
  <c r="E45" i="60"/>
  <c r="AL45" i="60"/>
  <c r="AM45" i="60"/>
  <c r="AN45" i="60"/>
  <c r="AO45" i="60"/>
  <c r="AP45" i="60"/>
  <c r="J45" i="60"/>
  <c r="AQ45" i="60"/>
  <c r="AT45" i="60"/>
  <c r="AU45" i="60"/>
  <c r="AX45" i="60"/>
  <c r="AW45" i="60"/>
  <c r="L48" i="60"/>
  <c r="N48" i="60"/>
  <c r="AK48" i="60"/>
  <c r="AM48" i="60"/>
  <c r="AN48" i="60"/>
  <c r="AO48" i="60"/>
  <c r="AT48" i="60"/>
  <c r="AU48" i="60"/>
  <c r="AX48" i="60"/>
  <c r="AW48" i="60"/>
  <c r="L51" i="60"/>
  <c r="N51" i="60"/>
  <c r="AK51" i="60"/>
  <c r="AM51" i="60"/>
  <c r="AN51" i="60"/>
  <c r="AO51" i="60"/>
  <c r="AT51" i="60"/>
  <c r="AU51" i="60"/>
  <c r="AX51" i="60"/>
  <c r="AW51" i="60"/>
  <c r="L18" i="59"/>
  <c r="N18" i="59"/>
  <c r="AK18" i="59"/>
  <c r="AL18" i="59"/>
  <c r="AM18" i="59"/>
  <c r="AN18" i="59"/>
  <c r="AO18" i="59"/>
  <c r="AT18" i="59"/>
  <c r="AU18" i="59"/>
  <c r="AX18" i="59"/>
  <c r="AW18" i="59"/>
  <c r="L21" i="59"/>
  <c r="N21" i="59"/>
  <c r="BC21" i="59"/>
  <c r="AK21" i="59"/>
  <c r="AM21" i="59"/>
  <c r="AN21" i="59"/>
  <c r="AO21" i="59"/>
  <c r="AT21" i="59"/>
  <c r="AU21" i="59"/>
  <c r="AW21" i="59"/>
  <c r="AX21" i="59"/>
  <c r="L24" i="59"/>
  <c r="N24" i="59"/>
  <c r="AK24" i="59"/>
  <c r="AM24" i="59"/>
  <c r="AN24" i="59"/>
  <c r="AO24" i="59"/>
  <c r="AT24" i="59"/>
  <c r="AU24" i="59"/>
  <c r="AX24" i="59"/>
  <c r="AW24" i="59"/>
  <c r="L27" i="59"/>
  <c r="N27" i="59"/>
  <c r="BC27" i="59"/>
  <c r="AK27" i="59"/>
  <c r="AM27" i="59"/>
  <c r="AN27" i="59"/>
  <c r="AO27" i="59"/>
  <c r="AT27" i="59"/>
  <c r="AU27" i="59"/>
  <c r="AX27" i="59"/>
  <c r="AW27" i="59"/>
  <c r="L30" i="59"/>
  <c r="N30" i="59"/>
  <c r="AK30" i="59"/>
  <c r="E30" i="59"/>
  <c r="AL30" i="59"/>
  <c r="AM30" i="59"/>
  <c r="AN30" i="59"/>
  <c r="AO30" i="59"/>
  <c r="AT30" i="59"/>
  <c r="AU30" i="59"/>
  <c r="AX30" i="59"/>
  <c r="AW30" i="59"/>
  <c r="L33" i="59"/>
  <c r="N33" i="59"/>
  <c r="AK33" i="59"/>
  <c r="E33" i="59"/>
  <c r="AL33" i="59"/>
  <c r="H33" i="59"/>
  <c r="AM33" i="59"/>
  <c r="AN33" i="59"/>
  <c r="AO33" i="59"/>
  <c r="AT33" i="59"/>
  <c r="AU33" i="59"/>
  <c r="AX33" i="59"/>
  <c r="AW33" i="59"/>
  <c r="L36" i="59"/>
  <c r="N36" i="59"/>
  <c r="AK36" i="59"/>
  <c r="E36" i="59"/>
  <c r="AM36" i="59"/>
  <c r="AN36" i="59"/>
  <c r="AO36" i="59"/>
  <c r="AT36" i="59"/>
  <c r="AU36" i="59"/>
  <c r="AX36" i="59"/>
  <c r="AW36" i="59"/>
  <c r="L39" i="59"/>
  <c r="N39" i="59"/>
  <c r="BC39" i="59"/>
  <c r="AK39" i="59"/>
  <c r="AL39" i="59"/>
  <c r="AM39" i="59"/>
  <c r="AN39" i="59"/>
  <c r="AO39" i="59"/>
  <c r="AT39" i="59"/>
  <c r="AU39" i="59"/>
  <c r="AX39" i="59"/>
  <c r="AW39" i="59"/>
  <c r="L42" i="59"/>
  <c r="N42" i="59"/>
  <c r="AK42" i="59"/>
  <c r="E42" i="59"/>
  <c r="AL42" i="59"/>
  <c r="H42" i="59"/>
  <c r="AM42" i="59"/>
  <c r="AN42" i="59"/>
  <c r="AO42" i="59"/>
  <c r="AT42" i="59"/>
  <c r="AU42" i="59"/>
  <c r="AW42" i="59"/>
  <c r="AX42" i="59"/>
  <c r="L45" i="59"/>
  <c r="N45" i="59"/>
  <c r="AK45" i="59"/>
  <c r="E45" i="59"/>
  <c r="BC45" i="59"/>
  <c r="AL45" i="59"/>
  <c r="H45" i="59"/>
  <c r="AM45" i="59"/>
  <c r="AN45" i="59"/>
  <c r="AO45" i="59"/>
  <c r="AT45" i="59"/>
  <c r="AU45" i="59"/>
  <c r="AX45" i="59"/>
  <c r="AW45" i="59"/>
  <c r="L48" i="59"/>
  <c r="N48" i="59"/>
  <c r="AK48" i="59"/>
  <c r="E48" i="59"/>
  <c r="AM48" i="59"/>
  <c r="AN48" i="59"/>
  <c r="AO48" i="59"/>
  <c r="AT48" i="59"/>
  <c r="AU48" i="59"/>
  <c r="AX48" i="59"/>
  <c r="AW48" i="59"/>
  <c r="L51" i="59"/>
  <c r="N51" i="59"/>
  <c r="BC51" i="59"/>
  <c r="AK51" i="59"/>
  <c r="AM51" i="59"/>
  <c r="AN51" i="59"/>
  <c r="AO51" i="59"/>
  <c r="AT51" i="59"/>
  <c r="AU51" i="59"/>
  <c r="AW51" i="59"/>
  <c r="AX51" i="59"/>
  <c r="L18" i="57"/>
  <c r="N18" i="57"/>
  <c r="AK18" i="57"/>
  <c r="E18" i="57"/>
  <c r="AL18" i="57"/>
  <c r="AM18" i="57"/>
  <c r="AN18" i="57"/>
  <c r="AO18" i="57"/>
  <c r="AT18" i="57"/>
  <c r="AU18" i="57"/>
  <c r="AX18" i="57"/>
  <c r="AW18" i="57"/>
  <c r="L21" i="57"/>
  <c r="N21" i="57"/>
  <c r="AK21" i="57"/>
  <c r="E21" i="57"/>
  <c r="BC21" i="57"/>
  <c r="AM21" i="57"/>
  <c r="AN21" i="57"/>
  <c r="AO21" i="57"/>
  <c r="AT21" i="57"/>
  <c r="AU21" i="57"/>
  <c r="AX21" i="57"/>
  <c r="AW21" i="57"/>
  <c r="L24" i="57"/>
  <c r="N24" i="57"/>
  <c r="AK24" i="57"/>
  <c r="AL24" i="57"/>
  <c r="E24" i="57"/>
  <c r="AM24" i="57"/>
  <c r="AN24" i="57"/>
  <c r="AO24" i="57"/>
  <c r="AT24" i="57"/>
  <c r="AU24" i="57"/>
  <c r="AW24" i="57"/>
  <c r="AX24" i="57"/>
  <c r="L27" i="57"/>
  <c r="N27" i="57"/>
  <c r="AK27" i="57"/>
  <c r="AM27" i="57"/>
  <c r="AN27" i="57"/>
  <c r="AO27" i="57"/>
  <c r="AT27" i="57"/>
  <c r="AU27" i="57"/>
  <c r="AX27" i="57"/>
  <c r="AW27" i="57"/>
  <c r="L30" i="57"/>
  <c r="N30" i="57"/>
  <c r="BC30" i="57"/>
  <c r="AK30" i="57"/>
  <c r="E30" i="57"/>
  <c r="AM30" i="57"/>
  <c r="AN30" i="57"/>
  <c r="AO30" i="57"/>
  <c r="AT30" i="57"/>
  <c r="AU30" i="57"/>
  <c r="AW30" i="57"/>
  <c r="AX30" i="57"/>
  <c r="L33" i="57"/>
  <c r="N33" i="57"/>
  <c r="AK33" i="57"/>
  <c r="AM33" i="57"/>
  <c r="AN33" i="57"/>
  <c r="AO33" i="57"/>
  <c r="AT33" i="57"/>
  <c r="AU33" i="57"/>
  <c r="AX33" i="57"/>
  <c r="AW33" i="57"/>
  <c r="L36" i="57"/>
  <c r="N36" i="57"/>
  <c r="AK36" i="57"/>
  <c r="AM36" i="57"/>
  <c r="AN36" i="57"/>
  <c r="AO36" i="57"/>
  <c r="AT36" i="57"/>
  <c r="AU36" i="57"/>
  <c r="AX36" i="57"/>
  <c r="AW36" i="57"/>
  <c r="L39" i="57"/>
  <c r="N39" i="57"/>
  <c r="AK39" i="57"/>
  <c r="AL39" i="57"/>
  <c r="E39" i="57"/>
  <c r="BC39" i="57"/>
  <c r="AM39" i="57"/>
  <c r="AN39" i="57"/>
  <c r="AO39" i="57"/>
  <c r="AT39" i="57"/>
  <c r="AU39" i="57"/>
  <c r="AX39" i="57"/>
  <c r="AW39" i="57"/>
  <c r="L42" i="57"/>
  <c r="N42" i="57"/>
  <c r="AK42" i="57"/>
  <c r="AM42" i="57"/>
  <c r="AN42" i="57"/>
  <c r="AO42" i="57"/>
  <c r="AT42" i="57"/>
  <c r="AU42" i="57"/>
  <c r="AX42" i="57"/>
  <c r="AW42" i="57"/>
  <c r="L45" i="57"/>
  <c r="N45" i="57"/>
  <c r="AK45" i="57"/>
  <c r="AL45" i="57"/>
  <c r="E45" i="57"/>
  <c r="AM45" i="57"/>
  <c r="AN45" i="57"/>
  <c r="AO45" i="57"/>
  <c r="AT45" i="57"/>
  <c r="AU45" i="57"/>
  <c r="AX45" i="57"/>
  <c r="AW45" i="57"/>
  <c r="L48" i="57"/>
  <c r="N48" i="57"/>
  <c r="AK48" i="57"/>
  <c r="AM48" i="57"/>
  <c r="AN48" i="57"/>
  <c r="AO48" i="57"/>
  <c r="AT48" i="57"/>
  <c r="AU48" i="57"/>
  <c r="AX48" i="57"/>
  <c r="AW48" i="57"/>
  <c r="L51" i="57"/>
  <c r="N51" i="57"/>
  <c r="AK51" i="57"/>
  <c r="AM51" i="57"/>
  <c r="AN51" i="57"/>
  <c r="AO51" i="57"/>
  <c r="AT51" i="57"/>
  <c r="AU51" i="57"/>
  <c r="AX51" i="57"/>
  <c r="AW51" i="57"/>
  <c r="L18" i="54"/>
  <c r="N18" i="54"/>
  <c r="AK18" i="54"/>
  <c r="E18" i="54"/>
  <c r="AL18" i="54"/>
  <c r="AM18" i="54"/>
  <c r="AN18" i="54"/>
  <c r="AO18" i="54"/>
  <c r="AT18" i="54"/>
  <c r="AU18" i="54"/>
  <c r="AW18" i="54"/>
  <c r="AX18" i="54"/>
  <c r="L21" i="54"/>
  <c r="N21" i="54"/>
  <c r="AK21" i="54"/>
  <c r="E21" i="54"/>
  <c r="AL21" i="54"/>
  <c r="H21" i="54"/>
  <c r="AM21" i="54"/>
  <c r="AN21" i="54"/>
  <c r="AO21" i="54"/>
  <c r="AT21" i="54"/>
  <c r="AU21" i="54"/>
  <c r="AX21" i="54"/>
  <c r="AW21" i="54"/>
  <c r="L24" i="54"/>
  <c r="N24" i="54"/>
  <c r="AK24" i="54"/>
  <c r="E24" i="54"/>
  <c r="AM24" i="54"/>
  <c r="AN24" i="54"/>
  <c r="AO24" i="54"/>
  <c r="AT24" i="54"/>
  <c r="AU24" i="54"/>
  <c r="AX24" i="54"/>
  <c r="AW24" i="54"/>
  <c r="L27" i="54"/>
  <c r="N27" i="54"/>
  <c r="AK27" i="54"/>
  <c r="E27" i="54"/>
  <c r="AL27" i="54"/>
  <c r="AM27" i="54"/>
  <c r="AN27" i="54"/>
  <c r="AO27" i="54"/>
  <c r="AT27" i="54"/>
  <c r="AU27" i="54"/>
  <c r="AX27" i="54"/>
  <c r="AW27" i="54"/>
  <c r="L30" i="54"/>
  <c r="N30" i="54"/>
  <c r="AK30" i="54"/>
  <c r="AL30" i="54"/>
  <c r="E30" i="54"/>
  <c r="AM30" i="54"/>
  <c r="AN30" i="54"/>
  <c r="AO30" i="54"/>
  <c r="AT30" i="54"/>
  <c r="AU30" i="54"/>
  <c r="AX30" i="54"/>
  <c r="AW30" i="54"/>
  <c r="L33" i="54"/>
  <c r="N33" i="54"/>
  <c r="AK33" i="54"/>
  <c r="E33" i="54"/>
  <c r="AL33" i="54"/>
  <c r="AM33" i="54"/>
  <c r="AN33" i="54"/>
  <c r="AO33" i="54"/>
  <c r="AT33" i="54"/>
  <c r="AU33" i="54"/>
  <c r="AW33" i="54"/>
  <c r="AX33" i="54"/>
  <c r="L36" i="54"/>
  <c r="N36" i="54"/>
  <c r="AK36" i="54"/>
  <c r="AM36" i="54"/>
  <c r="AN36" i="54"/>
  <c r="AO36" i="54"/>
  <c r="AT36" i="54"/>
  <c r="AU36" i="54"/>
  <c r="AX36" i="54"/>
  <c r="AW36" i="54"/>
  <c r="L39" i="54"/>
  <c r="N39" i="54"/>
  <c r="AK39" i="54"/>
  <c r="E39" i="54"/>
  <c r="AL39" i="54"/>
  <c r="H39" i="54"/>
  <c r="AM39" i="54"/>
  <c r="AN39" i="54"/>
  <c r="AP39" i="54"/>
  <c r="J39" i="54"/>
  <c r="AQ39" i="54"/>
  <c r="I39" i="54"/>
  <c r="AO39" i="54"/>
  <c r="AT39" i="54"/>
  <c r="AU39" i="54"/>
  <c r="AX39" i="54"/>
  <c r="AW39" i="54"/>
  <c r="L42" i="54"/>
  <c r="AK42" i="54"/>
  <c r="E42" i="54"/>
  <c r="AM42" i="54"/>
  <c r="AN42" i="54"/>
  <c r="AO42" i="54"/>
  <c r="AT42" i="54"/>
  <c r="AU42" i="54"/>
  <c r="AX42" i="54"/>
  <c r="AW42" i="54"/>
  <c r="L45" i="54"/>
  <c r="N45" i="54"/>
  <c r="BC45" i="54"/>
  <c r="AK45" i="54"/>
  <c r="AM45" i="54"/>
  <c r="AN45" i="54"/>
  <c r="AO45" i="54"/>
  <c r="AT45" i="54"/>
  <c r="AU45" i="54"/>
  <c r="AX45" i="54"/>
  <c r="AW45" i="54"/>
  <c r="L48" i="54"/>
  <c r="N48" i="54"/>
  <c r="AK48" i="54"/>
  <c r="E48" i="54"/>
  <c r="AL48" i="54"/>
  <c r="AM48" i="54"/>
  <c r="AN48" i="54"/>
  <c r="AO48" i="54"/>
  <c r="AT48" i="54"/>
  <c r="AU48" i="54"/>
  <c r="AX48" i="54"/>
  <c r="AW48" i="54"/>
  <c r="L51" i="54"/>
  <c r="N51" i="54"/>
  <c r="AK51" i="54"/>
  <c r="E51" i="54"/>
  <c r="BC51" i="54"/>
  <c r="AM51" i="54"/>
  <c r="AN51" i="54"/>
  <c r="AO51" i="54"/>
  <c r="AT51" i="54"/>
  <c r="AU51" i="54"/>
  <c r="AX51" i="54"/>
  <c r="AW51" i="54"/>
  <c r="L18" i="53"/>
  <c r="N18" i="53"/>
  <c r="BC18" i="53"/>
  <c r="AK18" i="53"/>
  <c r="AM18" i="53"/>
  <c r="AN18" i="53"/>
  <c r="AO18" i="53"/>
  <c r="AT18" i="53"/>
  <c r="AU18" i="53"/>
  <c r="AX18" i="53"/>
  <c r="AW18" i="53"/>
  <c r="L21" i="53"/>
  <c r="N21" i="53"/>
  <c r="AK21" i="53"/>
  <c r="AL21" i="53"/>
  <c r="E21" i="53"/>
  <c r="AM21" i="53"/>
  <c r="AN21" i="53"/>
  <c r="AO21" i="53"/>
  <c r="AT21" i="53"/>
  <c r="AU21" i="53"/>
  <c r="AX21" i="53"/>
  <c r="AW21" i="53"/>
  <c r="L24" i="53"/>
  <c r="N24" i="53"/>
  <c r="AK24" i="53"/>
  <c r="AM24" i="53"/>
  <c r="AN24" i="53"/>
  <c r="AO24" i="53"/>
  <c r="AT24" i="53"/>
  <c r="AU24" i="53"/>
  <c r="AX24" i="53"/>
  <c r="AW24" i="53"/>
  <c r="L27" i="53"/>
  <c r="N27" i="53"/>
  <c r="AK27" i="53"/>
  <c r="E27" i="53"/>
  <c r="AL27" i="53"/>
  <c r="AP27" i="53"/>
  <c r="J27" i="53"/>
  <c r="AQ27" i="53"/>
  <c r="H27" i="53"/>
  <c r="AM27" i="53"/>
  <c r="AN27" i="53"/>
  <c r="AO27" i="53"/>
  <c r="AT27" i="53"/>
  <c r="AU27" i="53"/>
  <c r="AW27" i="53"/>
  <c r="AX27" i="53"/>
  <c r="L30" i="53"/>
  <c r="N30" i="53"/>
  <c r="BC30" i="53"/>
  <c r="AK30" i="53"/>
  <c r="AL30" i="53"/>
  <c r="H30" i="53"/>
  <c r="E30" i="53"/>
  <c r="AM30" i="53"/>
  <c r="AN30" i="53"/>
  <c r="AO30" i="53"/>
  <c r="AT30" i="53"/>
  <c r="AU30" i="53"/>
  <c r="AW30" i="53"/>
  <c r="AX30" i="53"/>
  <c r="L33" i="53"/>
  <c r="N33" i="53"/>
  <c r="AK33" i="53"/>
  <c r="E33" i="53"/>
  <c r="BC33" i="53"/>
  <c r="AL33" i="53"/>
  <c r="AM33" i="53"/>
  <c r="AN33" i="53"/>
  <c r="AO33" i="53"/>
  <c r="AT33" i="53"/>
  <c r="AU33" i="53"/>
  <c r="AX33" i="53"/>
  <c r="AW33" i="53"/>
  <c r="L36" i="53"/>
  <c r="N36" i="53"/>
  <c r="AK36" i="53"/>
  <c r="AM36" i="53"/>
  <c r="AN36" i="53"/>
  <c r="AO36" i="53"/>
  <c r="AT36" i="53"/>
  <c r="AU36" i="53"/>
  <c r="AX36" i="53"/>
  <c r="AW36" i="53"/>
  <c r="L39" i="53"/>
  <c r="N39" i="53"/>
  <c r="AK39" i="53"/>
  <c r="E39" i="53"/>
  <c r="AL39" i="53"/>
  <c r="AM39" i="53"/>
  <c r="AN39" i="53"/>
  <c r="AO39" i="53"/>
  <c r="AT39" i="53"/>
  <c r="AU39" i="53"/>
  <c r="AX39" i="53"/>
  <c r="AW39" i="53"/>
  <c r="L42" i="53"/>
  <c r="N42" i="53"/>
  <c r="AK42" i="53"/>
  <c r="AL42" i="53"/>
  <c r="E42" i="53"/>
  <c r="AM42" i="53"/>
  <c r="AN42" i="53"/>
  <c r="AO42" i="53"/>
  <c r="AT42" i="53"/>
  <c r="AU42" i="53"/>
  <c r="AW42" i="53"/>
  <c r="AX42" i="53"/>
  <c r="L45" i="53"/>
  <c r="N45" i="53"/>
  <c r="AK45" i="53"/>
  <c r="E45" i="53"/>
  <c r="AM45" i="53"/>
  <c r="AN45" i="53"/>
  <c r="AO45" i="53"/>
  <c r="AT45" i="53"/>
  <c r="AU45" i="53"/>
  <c r="AX45" i="53"/>
  <c r="AW45" i="53"/>
  <c r="L48" i="53"/>
  <c r="N48" i="53"/>
  <c r="AK48" i="53"/>
  <c r="AM48" i="53"/>
  <c r="AN48" i="53"/>
  <c r="AO48" i="53"/>
  <c r="AT48" i="53"/>
  <c r="AU48" i="53"/>
  <c r="AX48" i="53"/>
  <c r="AW48" i="53"/>
  <c r="L51" i="53"/>
  <c r="N51" i="53"/>
  <c r="AK51" i="53"/>
  <c r="AL51" i="53"/>
  <c r="E51" i="53"/>
  <c r="AM51" i="53"/>
  <c r="AN51" i="53"/>
  <c r="AO51" i="53"/>
  <c r="AT51" i="53"/>
  <c r="AU51" i="53"/>
  <c r="AX51" i="53"/>
  <c r="AW51" i="53"/>
  <c r="L18" i="52"/>
  <c r="N18" i="52"/>
  <c r="AK18" i="52"/>
  <c r="E18" i="52"/>
  <c r="AL18" i="52"/>
  <c r="H18" i="52"/>
  <c r="AM18" i="52"/>
  <c r="AN18" i="52"/>
  <c r="AP18" i="52"/>
  <c r="J18" i="52"/>
  <c r="AQ18" i="52"/>
  <c r="AO18" i="52"/>
  <c r="AT18" i="52"/>
  <c r="AU18" i="52"/>
  <c r="AX18" i="52"/>
  <c r="AW18" i="52"/>
  <c r="L21" i="52"/>
  <c r="N21" i="52"/>
  <c r="AK21" i="52"/>
  <c r="E21" i="52"/>
  <c r="AL21" i="52"/>
  <c r="H21" i="52"/>
  <c r="AM21" i="52"/>
  <c r="AN21" i="52"/>
  <c r="AO21" i="52"/>
  <c r="AT21" i="52"/>
  <c r="AU21" i="52"/>
  <c r="AX21" i="52"/>
  <c r="AW21" i="52"/>
  <c r="L24" i="52"/>
  <c r="N24" i="52"/>
  <c r="BC24" i="52"/>
  <c r="AK24" i="52"/>
  <c r="E24" i="52"/>
  <c r="AM24" i="52"/>
  <c r="AN24" i="52"/>
  <c r="AO24" i="52"/>
  <c r="AT24" i="52"/>
  <c r="AU24" i="52"/>
  <c r="AX24" i="52"/>
  <c r="AW24" i="52"/>
  <c r="L27" i="52"/>
  <c r="N27" i="52"/>
  <c r="AK27" i="52"/>
  <c r="E27" i="52"/>
  <c r="AM27" i="52"/>
  <c r="AN27" i="52"/>
  <c r="AO27" i="52"/>
  <c r="AT27" i="52"/>
  <c r="AU27" i="52"/>
  <c r="AX27" i="52"/>
  <c r="AW27" i="52"/>
  <c r="L30" i="52"/>
  <c r="N30" i="52"/>
  <c r="AK30" i="52"/>
  <c r="AL30" i="52"/>
  <c r="AM30" i="52"/>
  <c r="AN30" i="52"/>
  <c r="AO30" i="52"/>
  <c r="AT30" i="52"/>
  <c r="AU30" i="52"/>
  <c r="AW30" i="52"/>
  <c r="AX30" i="52"/>
  <c r="L33" i="52"/>
  <c r="N33" i="52"/>
  <c r="AK33" i="52"/>
  <c r="E33" i="52"/>
  <c r="AL33" i="52"/>
  <c r="H33" i="52"/>
  <c r="AM33" i="52"/>
  <c r="AN33" i="52"/>
  <c r="AO33" i="52"/>
  <c r="AT33" i="52"/>
  <c r="AU33" i="52"/>
  <c r="AX33" i="52"/>
  <c r="AW33" i="52"/>
  <c r="L36" i="52"/>
  <c r="N36" i="52"/>
  <c r="AK36" i="52"/>
  <c r="AM36" i="52"/>
  <c r="AN36" i="52"/>
  <c r="AO36" i="52"/>
  <c r="AT36" i="52"/>
  <c r="AU36" i="52"/>
  <c r="AX36" i="52"/>
  <c r="AW36" i="52"/>
  <c r="L39" i="52"/>
  <c r="AP39" i="52"/>
  <c r="J39" i="52"/>
  <c r="AQ39" i="52"/>
  <c r="AK39" i="52"/>
  <c r="E39" i="52"/>
  <c r="AM39" i="52"/>
  <c r="AN39" i="52"/>
  <c r="AO39" i="52"/>
  <c r="AT39" i="52"/>
  <c r="AU39" i="52"/>
  <c r="AX39" i="52"/>
  <c r="AW39" i="52"/>
  <c r="L42" i="52"/>
  <c r="N42" i="52"/>
  <c r="AK42" i="52"/>
  <c r="E42" i="52"/>
  <c r="AM42" i="52"/>
  <c r="AN42" i="52"/>
  <c r="AO42" i="52"/>
  <c r="AT42" i="52"/>
  <c r="AU42" i="52"/>
  <c r="AW42" i="52"/>
  <c r="AX42" i="52"/>
  <c r="L45" i="52"/>
  <c r="N45" i="52"/>
  <c r="AK45" i="52"/>
  <c r="E45" i="52"/>
  <c r="AM45" i="52"/>
  <c r="AN45" i="52"/>
  <c r="AO45" i="52"/>
  <c r="AT45" i="52"/>
  <c r="AU45" i="52"/>
  <c r="AX45" i="52"/>
  <c r="AW45" i="52"/>
  <c r="L48" i="52"/>
  <c r="N48" i="52"/>
  <c r="AK48" i="52"/>
  <c r="AM48" i="52"/>
  <c r="AN48" i="52"/>
  <c r="AO48" i="52"/>
  <c r="AT48" i="52"/>
  <c r="AU48" i="52"/>
  <c r="AX48" i="52"/>
  <c r="AW48" i="52"/>
  <c r="L51" i="52"/>
  <c r="N51" i="52"/>
  <c r="BC51" i="52"/>
  <c r="AK51" i="52"/>
  <c r="E51" i="52"/>
  <c r="AM51" i="52"/>
  <c r="AN51" i="52"/>
  <c r="AO51" i="52"/>
  <c r="AT51" i="52"/>
  <c r="AU51" i="52"/>
  <c r="AX51" i="52"/>
  <c r="AW51" i="52"/>
  <c r="L18" i="51"/>
  <c r="N18" i="51"/>
  <c r="AK18" i="51"/>
  <c r="AL18" i="51"/>
  <c r="AM18" i="51"/>
  <c r="AN18" i="51"/>
  <c r="AO18" i="51"/>
  <c r="AT18" i="51"/>
  <c r="AU18" i="51"/>
  <c r="AX18" i="51"/>
  <c r="AW18" i="51"/>
  <c r="L21" i="51"/>
  <c r="N21" i="51"/>
  <c r="BC21" i="51"/>
  <c r="AK21" i="51"/>
  <c r="E21" i="51"/>
  <c r="AL21" i="51"/>
  <c r="H21" i="51"/>
  <c r="AM21" i="51"/>
  <c r="AN21" i="51"/>
  <c r="AO21" i="51"/>
  <c r="AT21" i="51"/>
  <c r="AU21" i="51"/>
  <c r="AX21" i="51"/>
  <c r="AW21" i="51"/>
  <c r="L24" i="51"/>
  <c r="N24" i="51"/>
  <c r="AK24" i="51"/>
  <c r="E24" i="51"/>
  <c r="AL24" i="51"/>
  <c r="H24" i="51"/>
  <c r="AM24" i="51"/>
  <c r="AN24" i="51"/>
  <c r="AO24" i="51"/>
  <c r="AT24" i="51"/>
  <c r="AU24" i="51"/>
  <c r="AX24" i="51"/>
  <c r="AW24" i="51"/>
  <c r="L27" i="51"/>
  <c r="N27" i="51"/>
  <c r="AK27" i="51"/>
  <c r="AM27" i="51"/>
  <c r="AN27" i="51"/>
  <c r="AO27" i="51"/>
  <c r="AT27" i="51"/>
  <c r="AU27" i="51"/>
  <c r="AX27" i="51"/>
  <c r="AW27" i="51"/>
  <c r="L30" i="51"/>
  <c r="N30" i="51"/>
  <c r="AK30" i="51"/>
  <c r="AL30" i="51"/>
  <c r="E30" i="51"/>
  <c r="BC30" i="51"/>
  <c r="AM30" i="51"/>
  <c r="AN30" i="51"/>
  <c r="AO30" i="51"/>
  <c r="AT30" i="51"/>
  <c r="AU30" i="51"/>
  <c r="AX30" i="51"/>
  <c r="AW30" i="51"/>
  <c r="L33" i="51"/>
  <c r="N33" i="51"/>
  <c r="AK33" i="51"/>
  <c r="E33" i="51"/>
  <c r="AM33" i="51"/>
  <c r="AN33" i="51"/>
  <c r="AO33" i="51"/>
  <c r="AT33" i="51"/>
  <c r="AU33" i="51"/>
  <c r="AX33" i="51"/>
  <c r="AW33" i="51"/>
  <c r="L36" i="51"/>
  <c r="N36" i="51"/>
  <c r="AK36" i="51"/>
  <c r="E36" i="51"/>
  <c r="AM36" i="51"/>
  <c r="AN36" i="51"/>
  <c r="AO36" i="51"/>
  <c r="AT36" i="51"/>
  <c r="AU36" i="51"/>
  <c r="AW36" i="51"/>
  <c r="AX36" i="51"/>
  <c r="L39" i="51"/>
  <c r="N39" i="51"/>
  <c r="AK39" i="51"/>
  <c r="E39" i="51"/>
  <c r="AL39" i="51"/>
  <c r="H39" i="51"/>
  <c r="AM39" i="51"/>
  <c r="AN39" i="51"/>
  <c r="AO39" i="51"/>
  <c r="AT39" i="51"/>
  <c r="AU39" i="51"/>
  <c r="AX39" i="51"/>
  <c r="AW39" i="51"/>
  <c r="L42" i="51"/>
  <c r="N42" i="51"/>
  <c r="AK42" i="51"/>
  <c r="E42" i="51"/>
  <c r="AM42" i="51"/>
  <c r="AN42" i="51"/>
  <c r="AO42" i="51"/>
  <c r="AT42" i="51"/>
  <c r="AU42" i="51"/>
  <c r="AX42" i="51"/>
  <c r="AW42" i="51"/>
  <c r="L45" i="51"/>
  <c r="N45" i="51"/>
  <c r="AK45" i="51"/>
  <c r="E45" i="51"/>
  <c r="AL45" i="51"/>
  <c r="AP45" i="51"/>
  <c r="J45" i="51"/>
  <c r="AQ45" i="51"/>
  <c r="AM45" i="51"/>
  <c r="AN45" i="51"/>
  <c r="AO45" i="51"/>
  <c r="AT45" i="51"/>
  <c r="AU45" i="51"/>
  <c r="AX45" i="51"/>
  <c r="AW45" i="51"/>
  <c r="L48" i="51"/>
  <c r="N48" i="51"/>
  <c r="AK48" i="51"/>
  <c r="AM48" i="51"/>
  <c r="AN48" i="51"/>
  <c r="AO48" i="51"/>
  <c r="AT48" i="51"/>
  <c r="AU48" i="51"/>
  <c r="AX48" i="51"/>
  <c r="AW48" i="51"/>
  <c r="L51" i="51"/>
  <c r="N51" i="51"/>
  <c r="AK51" i="51"/>
  <c r="E51" i="51"/>
  <c r="AM51" i="51"/>
  <c r="AN51" i="51"/>
  <c r="AO51" i="51"/>
  <c r="AT51" i="51"/>
  <c r="AU51" i="51"/>
  <c r="AW51" i="51"/>
  <c r="AX51" i="51"/>
  <c r="L18" i="50"/>
  <c r="N18" i="50"/>
  <c r="AK18" i="50"/>
  <c r="E18" i="50"/>
  <c r="AL18" i="50"/>
  <c r="H18" i="50"/>
  <c r="AM18" i="50"/>
  <c r="AN18" i="50"/>
  <c r="AO18" i="50"/>
  <c r="AT18" i="50"/>
  <c r="AU18" i="50"/>
  <c r="AX18" i="50"/>
  <c r="AW18" i="50"/>
  <c r="L21" i="50"/>
  <c r="N21" i="50"/>
  <c r="AK21" i="50"/>
  <c r="E21" i="50"/>
  <c r="AM21" i="50"/>
  <c r="AN21" i="50"/>
  <c r="AO21" i="50"/>
  <c r="AT21" i="50"/>
  <c r="AU21" i="50"/>
  <c r="AW21" i="50"/>
  <c r="AX21" i="50"/>
  <c r="L24" i="50"/>
  <c r="N24" i="50"/>
  <c r="AK24" i="50"/>
  <c r="AL24" i="50"/>
  <c r="E24" i="50"/>
  <c r="BC24" i="50"/>
  <c r="AM24" i="50"/>
  <c r="AN24" i="50"/>
  <c r="AO24" i="50"/>
  <c r="AT24" i="50"/>
  <c r="AU24" i="50"/>
  <c r="AX24" i="50"/>
  <c r="AW24" i="50"/>
  <c r="L27" i="50"/>
  <c r="N27" i="50"/>
  <c r="AK27" i="50"/>
  <c r="E27" i="50"/>
  <c r="AL27" i="50"/>
  <c r="H27" i="50"/>
  <c r="AM27" i="50"/>
  <c r="AN27" i="50"/>
  <c r="AO27" i="50"/>
  <c r="AT27" i="50"/>
  <c r="AU27" i="50"/>
  <c r="AW27" i="50"/>
  <c r="AX27" i="50"/>
  <c r="L30" i="50"/>
  <c r="N30" i="50"/>
  <c r="AK30" i="50"/>
  <c r="AL30" i="50"/>
  <c r="E30" i="50"/>
  <c r="AM30" i="50"/>
  <c r="AN30" i="50"/>
  <c r="AO30" i="50"/>
  <c r="AT30" i="50"/>
  <c r="AU30" i="50"/>
  <c r="AX30" i="50"/>
  <c r="AW30" i="50"/>
  <c r="L33" i="50"/>
  <c r="N33" i="50"/>
  <c r="BC33" i="50"/>
  <c r="AK33" i="50"/>
  <c r="E33" i="50"/>
  <c r="AL33" i="50"/>
  <c r="H33" i="50"/>
  <c r="AM33" i="50"/>
  <c r="AN33" i="50"/>
  <c r="AO33" i="50"/>
  <c r="AT33" i="50"/>
  <c r="AU33" i="50"/>
  <c r="AW33" i="50"/>
  <c r="AX33" i="50"/>
  <c r="L36" i="50"/>
  <c r="N36" i="50"/>
  <c r="AK36" i="50"/>
  <c r="E36" i="50"/>
  <c r="BC36" i="50"/>
  <c r="AM36" i="50"/>
  <c r="AN36" i="50"/>
  <c r="AO36" i="50"/>
  <c r="AT36" i="50"/>
  <c r="AU36" i="50"/>
  <c r="AX36" i="50"/>
  <c r="AW36" i="50"/>
  <c r="L39" i="50"/>
  <c r="N39" i="50"/>
  <c r="BC39" i="50"/>
  <c r="AK39" i="50"/>
  <c r="E39" i="50"/>
  <c r="AL39" i="50"/>
  <c r="H39" i="50"/>
  <c r="AM39" i="50"/>
  <c r="AN39" i="50"/>
  <c r="AO39" i="50"/>
  <c r="AT39" i="50"/>
  <c r="AU39" i="50"/>
  <c r="AW39" i="50"/>
  <c r="AX39" i="50"/>
  <c r="L42" i="50"/>
  <c r="N42" i="50"/>
  <c r="AK42" i="50"/>
  <c r="AL42" i="50"/>
  <c r="E42" i="50"/>
  <c r="AM42" i="50"/>
  <c r="AN42" i="50"/>
  <c r="AO42" i="50"/>
  <c r="AT42" i="50"/>
  <c r="AU42" i="50"/>
  <c r="AX42" i="50"/>
  <c r="AW42" i="50"/>
  <c r="L45" i="50"/>
  <c r="N45" i="50"/>
  <c r="BC45" i="50"/>
  <c r="AK45" i="50"/>
  <c r="E45" i="50"/>
  <c r="AL45" i="50"/>
  <c r="H45" i="50"/>
  <c r="AM45" i="50"/>
  <c r="AN45" i="50"/>
  <c r="AO45" i="50"/>
  <c r="AT45" i="50"/>
  <c r="AU45" i="50"/>
  <c r="AW45" i="50"/>
  <c r="AX45" i="50"/>
  <c r="L48" i="50"/>
  <c r="N48" i="50"/>
  <c r="AK48" i="50"/>
  <c r="E48" i="50"/>
  <c r="AL48" i="50"/>
  <c r="H48" i="50"/>
  <c r="AM48" i="50"/>
  <c r="AN48" i="50"/>
  <c r="AO48" i="50"/>
  <c r="AT48" i="50"/>
  <c r="AU48" i="50"/>
  <c r="AX48" i="50"/>
  <c r="AW48" i="50"/>
  <c r="L51" i="50"/>
  <c r="N51" i="50"/>
  <c r="AK51" i="50"/>
  <c r="E51" i="50"/>
  <c r="AM51" i="50"/>
  <c r="AN51" i="50"/>
  <c r="AO51" i="50"/>
  <c r="AT51" i="50"/>
  <c r="AU51" i="50"/>
  <c r="AX51" i="50"/>
  <c r="AW51" i="50"/>
  <c r="L18" i="49"/>
  <c r="N18" i="49"/>
  <c r="AK18" i="49"/>
  <c r="AM18" i="49"/>
  <c r="AN18" i="49"/>
  <c r="AO18" i="49"/>
  <c r="AT18" i="49"/>
  <c r="AU18" i="49"/>
  <c r="AW18" i="49"/>
  <c r="AX18" i="49"/>
  <c r="L21" i="49"/>
  <c r="N21" i="49"/>
  <c r="AK21" i="49"/>
  <c r="AL21" i="49"/>
  <c r="AP21" i="49"/>
  <c r="J21" i="49"/>
  <c r="AM21" i="49"/>
  <c r="AN21" i="49"/>
  <c r="AO21" i="49"/>
  <c r="AT21" i="49"/>
  <c r="AU21" i="49"/>
  <c r="AX21" i="49"/>
  <c r="AW21" i="49"/>
  <c r="L24" i="49"/>
  <c r="N24" i="49"/>
  <c r="AK24" i="49"/>
  <c r="E24" i="49"/>
  <c r="AL24" i="49"/>
  <c r="AM24" i="49"/>
  <c r="AN24" i="49"/>
  <c r="AO24" i="49"/>
  <c r="AT24" i="49"/>
  <c r="AU24" i="49"/>
  <c r="AW24" i="49"/>
  <c r="AX24" i="49"/>
  <c r="L27" i="49"/>
  <c r="N27" i="49"/>
  <c r="AK27" i="49"/>
  <c r="E27" i="49"/>
  <c r="AM27" i="49"/>
  <c r="AN27" i="49"/>
  <c r="AO27" i="49"/>
  <c r="AT27" i="49"/>
  <c r="AU27" i="49"/>
  <c r="AX27" i="49"/>
  <c r="AW27" i="49"/>
  <c r="L30" i="49"/>
  <c r="N30" i="49"/>
  <c r="AK30" i="49"/>
  <c r="E30" i="49"/>
  <c r="AM30" i="49"/>
  <c r="AN30" i="49"/>
  <c r="AO30" i="49"/>
  <c r="AT30" i="49"/>
  <c r="AU30" i="49"/>
  <c r="AX30" i="49"/>
  <c r="AW30" i="49"/>
  <c r="L33" i="49"/>
  <c r="N33" i="49"/>
  <c r="AK33" i="49"/>
  <c r="AL33" i="49"/>
  <c r="AM33" i="49"/>
  <c r="AN33" i="49"/>
  <c r="AO33" i="49"/>
  <c r="AT33" i="49"/>
  <c r="AU33" i="49"/>
  <c r="AX33" i="49"/>
  <c r="AW33" i="49"/>
  <c r="L36" i="49"/>
  <c r="N36" i="49"/>
  <c r="AK36" i="49"/>
  <c r="AM36" i="49"/>
  <c r="AN36" i="49"/>
  <c r="AO36" i="49"/>
  <c r="AT36" i="49"/>
  <c r="AU36" i="49"/>
  <c r="AX36" i="49"/>
  <c r="AW36" i="49"/>
  <c r="L39" i="49"/>
  <c r="N39" i="49"/>
  <c r="AK39" i="49"/>
  <c r="AM39" i="49"/>
  <c r="AN39" i="49"/>
  <c r="AO39" i="49"/>
  <c r="AT39" i="49"/>
  <c r="AU39" i="49"/>
  <c r="AX39" i="49"/>
  <c r="AW39" i="49"/>
  <c r="L42" i="49"/>
  <c r="N42" i="49"/>
  <c r="AK42" i="49"/>
  <c r="AM42" i="49"/>
  <c r="AN42" i="49"/>
  <c r="AO42" i="49"/>
  <c r="AT42" i="49"/>
  <c r="AU42" i="49"/>
  <c r="AX42" i="49"/>
  <c r="AW42" i="49"/>
  <c r="L45" i="49"/>
  <c r="N45" i="49"/>
  <c r="BC45" i="49"/>
  <c r="AK45" i="49"/>
  <c r="E45" i="49"/>
  <c r="AL45" i="49"/>
  <c r="H45" i="49"/>
  <c r="AM45" i="49"/>
  <c r="AN45" i="49"/>
  <c r="AO45" i="49"/>
  <c r="AT45" i="49"/>
  <c r="AU45" i="49"/>
  <c r="AW45" i="49"/>
  <c r="AX45" i="49"/>
  <c r="L48" i="49"/>
  <c r="N48" i="49"/>
  <c r="AK48" i="49"/>
  <c r="E48" i="49"/>
  <c r="AL48" i="49"/>
  <c r="H48" i="49"/>
  <c r="AM48" i="49"/>
  <c r="AN48" i="49"/>
  <c r="AO48" i="49"/>
  <c r="AT48" i="49"/>
  <c r="AU48" i="49"/>
  <c r="AW48" i="49"/>
  <c r="AX48" i="49"/>
  <c r="L51" i="49"/>
  <c r="N51" i="49"/>
  <c r="AK51" i="49"/>
  <c r="E51" i="49"/>
  <c r="AM51" i="49"/>
  <c r="AN51" i="49"/>
  <c r="AO51" i="49"/>
  <c r="AT51" i="49"/>
  <c r="AU51" i="49"/>
  <c r="AX51" i="49"/>
  <c r="AW51" i="49"/>
  <c r="L18" i="46"/>
  <c r="N18" i="46"/>
  <c r="AO18" i="46"/>
  <c r="E18" i="46"/>
  <c r="AQ18" i="46"/>
  <c r="AR18" i="46"/>
  <c r="AS18" i="46"/>
  <c r="AX18" i="46"/>
  <c r="AY18" i="46"/>
  <c r="BB18" i="46"/>
  <c r="BA18" i="46"/>
  <c r="L21" i="46"/>
  <c r="N21" i="46"/>
  <c r="AO21" i="46"/>
  <c r="E21" i="46"/>
  <c r="AQ21" i="46"/>
  <c r="AR21" i="46"/>
  <c r="AS21" i="46"/>
  <c r="AX21" i="46"/>
  <c r="AY21" i="46"/>
  <c r="BB21" i="46"/>
  <c r="BA21" i="46"/>
  <c r="L24" i="46"/>
  <c r="N24" i="46"/>
  <c r="AO24" i="46"/>
  <c r="E24" i="46"/>
  <c r="AQ24" i="46"/>
  <c r="AR24" i="46"/>
  <c r="AS24" i="46"/>
  <c r="AX24" i="46"/>
  <c r="AY24" i="46"/>
  <c r="BB24" i="46"/>
  <c r="BA24" i="46"/>
  <c r="L27" i="46"/>
  <c r="N27" i="46"/>
  <c r="BG27" i="46"/>
  <c r="AO27" i="46"/>
  <c r="E27" i="46"/>
  <c r="AQ27" i="46"/>
  <c r="AR27" i="46"/>
  <c r="AS27" i="46"/>
  <c r="AX27" i="46"/>
  <c r="AY27" i="46"/>
  <c r="BA27" i="46"/>
  <c r="BB27" i="46"/>
  <c r="L30" i="46"/>
  <c r="N30" i="46"/>
  <c r="BG30" i="46"/>
  <c r="AO30" i="46"/>
  <c r="AP30" i="46"/>
  <c r="E30" i="46"/>
  <c r="AQ30" i="46"/>
  <c r="AR30" i="46"/>
  <c r="AS30" i="46"/>
  <c r="AX30" i="46"/>
  <c r="AY30" i="46"/>
  <c r="BB30" i="46"/>
  <c r="BA30" i="46"/>
  <c r="L33" i="46"/>
  <c r="N33" i="46"/>
  <c r="BG33" i="46"/>
  <c r="AO33" i="46"/>
  <c r="E33" i="46"/>
  <c r="AQ33" i="46"/>
  <c r="AR33" i="46"/>
  <c r="AS33" i="46"/>
  <c r="AX33" i="46"/>
  <c r="AY33" i="46"/>
  <c r="BA33" i="46"/>
  <c r="BB33" i="46"/>
  <c r="L36" i="46"/>
  <c r="N36" i="46"/>
  <c r="BG36" i="46"/>
  <c r="AO36" i="46"/>
  <c r="E36" i="46"/>
  <c r="AQ36" i="46"/>
  <c r="AR36" i="46"/>
  <c r="AS36" i="46"/>
  <c r="AX36" i="46"/>
  <c r="AY36" i="46"/>
  <c r="BB36" i="46"/>
  <c r="BA36" i="46"/>
  <c r="L39" i="46"/>
  <c r="N39" i="46"/>
  <c r="AO39" i="46"/>
  <c r="E39" i="46"/>
  <c r="AQ39" i="46"/>
  <c r="AR39" i="46"/>
  <c r="AS39" i="46"/>
  <c r="AX39" i="46"/>
  <c r="AY39" i="46"/>
  <c r="BB39" i="46"/>
  <c r="BA39" i="46"/>
  <c r="L42" i="46"/>
  <c r="N42" i="46"/>
  <c r="AO42" i="46"/>
  <c r="E42" i="46"/>
  <c r="AQ42" i="46"/>
  <c r="AR42" i="46"/>
  <c r="AS42" i="46"/>
  <c r="AX42" i="46"/>
  <c r="AY42" i="46"/>
  <c r="BB42" i="46"/>
  <c r="BA42" i="46"/>
  <c r="L45" i="46"/>
  <c r="N45" i="46"/>
  <c r="AO45" i="46"/>
  <c r="E45" i="46"/>
  <c r="AQ45" i="46"/>
  <c r="AR45" i="46"/>
  <c r="AS45" i="46"/>
  <c r="AX45" i="46"/>
  <c r="AY45" i="46"/>
  <c r="BB45" i="46"/>
  <c r="BA45" i="46"/>
  <c r="L48" i="46"/>
  <c r="N48" i="46"/>
  <c r="AO48" i="46"/>
  <c r="AP48" i="46"/>
  <c r="E48" i="46"/>
  <c r="BG48" i="46"/>
  <c r="AQ48" i="46"/>
  <c r="AR48" i="46"/>
  <c r="AS48" i="46"/>
  <c r="AX48" i="46"/>
  <c r="AY48" i="46"/>
  <c r="BB48" i="46"/>
  <c r="BA48" i="46"/>
  <c r="L51" i="46"/>
  <c r="N51" i="46"/>
  <c r="AO51" i="46"/>
  <c r="E51" i="46"/>
  <c r="AQ51" i="46"/>
  <c r="AR51" i="46"/>
  <c r="AS51" i="46"/>
  <c r="AX51" i="46"/>
  <c r="AY51" i="46"/>
  <c r="BB51" i="46"/>
  <c r="BA51" i="46"/>
  <c r="L18" i="45"/>
  <c r="N18" i="45"/>
  <c r="AO18" i="45"/>
  <c r="E18" i="45"/>
  <c r="AQ18" i="45"/>
  <c r="AR18" i="45"/>
  <c r="AS18" i="45"/>
  <c r="AX18" i="45"/>
  <c r="AY18" i="45"/>
  <c r="BB18" i="45"/>
  <c r="BA18" i="45"/>
  <c r="L21" i="45"/>
  <c r="N21" i="45"/>
  <c r="AO21" i="45"/>
  <c r="E21" i="45"/>
  <c r="AQ21" i="45"/>
  <c r="AR21" i="45"/>
  <c r="AS21" i="45"/>
  <c r="AX21" i="45"/>
  <c r="AY21" i="45"/>
  <c r="BA21" i="45"/>
  <c r="BB21" i="45"/>
  <c r="L24" i="45"/>
  <c r="N24" i="45"/>
  <c r="AO24" i="45"/>
  <c r="E24" i="45"/>
  <c r="AQ24" i="45"/>
  <c r="AR24" i="45"/>
  <c r="AS24" i="45"/>
  <c r="AX24" i="45"/>
  <c r="AY24" i="45"/>
  <c r="BB24" i="45"/>
  <c r="BA24" i="45"/>
  <c r="L27" i="45"/>
  <c r="N27" i="45"/>
  <c r="AO27" i="45"/>
  <c r="E27" i="45"/>
  <c r="AQ27" i="45"/>
  <c r="AR27" i="45"/>
  <c r="AS27" i="45"/>
  <c r="AX27" i="45"/>
  <c r="AY27" i="45"/>
  <c r="BB27" i="45"/>
  <c r="BA27" i="45"/>
  <c r="L30" i="45"/>
  <c r="N30" i="45"/>
  <c r="AO30" i="45"/>
  <c r="E30" i="45"/>
  <c r="AQ30" i="45"/>
  <c r="AR30" i="45"/>
  <c r="AS30" i="45"/>
  <c r="AX30" i="45"/>
  <c r="AY30" i="45"/>
  <c r="BB30" i="45"/>
  <c r="BA30" i="45"/>
  <c r="L33" i="45"/>
  <c r="N33" i="45"/>
  <c r="AO33" i="45"/>
  <c r="E33" i="45"/>
  <c r="AP33" i="45"/>
  <c r="H33" i="45"/>
  <c r="AQ33" i="45"/>
  <c r="AR33" i="45"/>
  <c r="AS33" i="45"/>
  <c r="AX33" i="45"/>
  <c r="AY33" i="45"/>
  <c r="BB33" i="45"/>
  <c r="BA33" i="45"/>
  <c r="L36" i="45"/>
  <c r="N36" i="45"/>
  <c r="BG36" i="45"/>
  <c r="AO36" i="45"/>
  <c r="AQ36" i="45"/>
  <c r="AR36" i="45"/>
  <c r="AS36" i="45"/>
  <c r="AX36" i="45"/>
  <c r="AY36" i="45"/>
  <c r="BB36" i="45"/>
  <c r="BA36" i="45"/>
  <c r="L39" i="45"/>
  <c r="N39" i="45"/>
  <c r="AO39" i="45"/>
  <c r="E39" i="45"/>
  <c r="BG39" i="45"/>
  <c r="AQ39" i="45"/>
  <c r="AR39" i="45"/>
  <c r="AS39" i="45"/>
  <c r="AX39" i="45"/>
  <c r="AY39" i="45"/>
  <c r="BB39" i="45"/>
  <c r="BA39" i="45"/>
  <c r="L42" i="45"/>
  <c r="N42" i="45"/>
  <c r="AO42" i="45"/>
  <c r="E42" i="45"/>
  <c r="AQ42" i="45"/>
  <c r="AR42" i="45"/>
  <c r="AS42" i="45"/>
  <c r="AX42" i="45"/>
  <c r="AY42" i="45"/>
  <c r="BB42" i="45"/>
  <c r="BA42" i="45"/>
  <c r="L45" i="45"/>
  <c r="N45" i="45"/>
  <c r="AO45" i="45"/>
  <c r="AP45" i="45"/>
  <c r="E45" i="45"/>
  <c r="BG45" i="45"/>
  <c r="AQ45" i="45"/>
  <c r="AR45" i="45"/>
  <c r="AS45" i="45"/>
  <c r="AX45" i="45"/>
  <c r="AY45" i="45"/>
  <c r="BB45" i="45"/>
  <c r="BA45" i="45"/>
  <c r="L48" i="45"/>
  <c r="N48" i="45"/>
  <c r="AO48" i="45"/>
  <c r="E48" i="45"/>
  <c r="AQ48" i="45"/>
  <c r="AR48" i="45"/>
  <c r="AS48" i="45"/>
  <c r="AX48" i="45"/>
  <c r="AY48" i="45"/>
  <c r="BA48" i="45"/>
  <c r="BB48" i="45"/>
  <c r="L51" i="45"/>
  <c r="N51" i="45"/>
  <c r="AO51" i="45"/>
  <c r="AQ51" i="45"/>
  <c r="AR51" i="45"/>
  <c r="AS51" i="45"/>
  <c r="AX51" i="45"/>
  <c r="AY51" i="45"/>
  <c r="BB51" i="45"/>
  <c r="BA51" i="45"/>
  <c r="L18" i="43"/>
  <c r="N18" i="43"/>
  <c r="AO18" i="43"/>
  <c r="E18" i="43"/>
  <c r="BG18" i="43"/>
  <c r="AQ18" i="43"/>
  <c r="AR18" i="43"/>
  <c r="AS18" i="43"/>
  <c r="AX18" i="43"/>
  <c r="AY18" i="43"/>
  <c r="BB18" i="43"/>
  <c r="BA18" i="43"/>
  <c r="L21" i="43"/>
  <c r="N21" i="43"/>
  <c r="AO21" i="43"/>
  <c r="E21" i="43"/>
  <c r="AQ21" i="43"/>
  <c r="AR21" i="43"/>
  <c r="AS21" i="43"/>
  <c r="AX21" i="43"/>
  <c r="AY21" i="43"/>
  <c r="BB21" i="43"/>
  <c r="BA21" i="43"/>
  <c r="L24" i="43"/>
  <c r="N24" i="43"/>
  <c r="AO24" i="43"/>
  <c r="E24" i="43"/>
  <c r="AQ24" i="43"/>
  <c r="AR24" i="43"/>
  <c r="AS24" i="43"/>
  <c r="AX24" i="43"/>
  <c r="AY24" i="43"/>
  <c r="BB24" i="43"/>
  <c r="BA24" i="43"/>
  <c r="L27" i="43"/>
  <c r="N27" i="43"/>
  <c r="AO27" i="43"/>
  <c r="E27" i="43"/>
  <c r="BG27" i="43"/>
  <c r="AQ27" i="43"/>
  <c r="AR27" i="43"/>
  <c r="AS27" i="43"/>
  <c r="AX27" i="43"/>
  <c r="AY27" i="43"/>
  <c r="BA27" i="43"/>
  <c r="BB27" i="43"/>
  <c r="L30" i="43"/>
  <c r="N30" i="43"/>
  <c r="AO30" i="43"/>
  <c r="E30" i="43"/>
  <c r="BG30" i="43"/>
  <c r="AQ30" i="43"/>
  <c r="AR30" i="43"/>
  <c r="AS30" i="43"/>
  <c r="AX30" i="43"/>
  <c r="AY30" i="43"/>
  <c r="BB30" i="43"/>
  <c r="BA30" i="43"/>
  <c r="L33" i="43"/>
  <c r="N33" i="43"/>
  <c r="AO33" i="43"/>
  <c r="E33" i="43"/>
  <c r="AQ33" i="43"/>
  <c r="AR33" i="43"/>
  <c r="AS33" i="43"/>
  <c r="AX33" i="43"/>
  <c r="AY33" i="43"/>
  <c r="BB33" i="43"/>
  <c r="BA33" i="43"/>
  <c r="L36" i="43"/>
  <c r="N36" i="43"/>
  <c r="BG36" i="43"/>
  <c r="AO36" i="43"/>
  <c r="AP36" i="43"/>
  <c r="E36" i="43"/>
  <c r="AQ36" i="43"/>
  <c r="AR36" i="43"/>
  <c r="AS36" i="43"/>
  <c r="AX36" i="43"/>
  <c r="AY36" i="43"/>
  <c r="BB36" i="43"/>
  <c r="BA36" i="43"/>
  <c r="L39" i="43"/>
  <c r="N39" i="43"/>
  <c r="AO39" i="43"/>
  <c r="E39" i="43"/>
  <c r="AQ39" i="43"/>
  <c r="AR39" i="43"/>
  <c r="AS39" i="43"/>
  <c r="AX39" i="43"/>
  <c r="AY39" i="43"/>
  <c r="BA39" i="43"/>
  <c r="BB39" i="43"/>
  <c r="L42" i="43"/>
  <c r="N42" i="43"/>
  <c r="AO42" i="43"/>
  <c r="AP42" i="43"/>
  <c r="E42" i="43"/>
  <c r="BG42" i="43"/>
  <c r="AQ42" i="43"/>
  <c r="AR42" i="43"/>
  <c r="AS42" i="43"/>
  <c r="AX42" i="43"/>
  <c r="AY42" i="43"/>
  <c r="BB42" i="43"/>
  <c r="BA42" i="43"/>
  <c r="L45" i="43"/>
  <c r="N45" i="43"/>
  <c r="AO45" i="43"/>
  <c r="E45" i="43"/>
  <c r="BG45" i="43"/>
  <c r="AQ45" i="43"/>
  <c r="AR45" i="43"/>
  <c r="AS45" i="43"/>
  <c r="AX45" i="43"/>
  <c r="AY45" i="43"/>
  <c r="BA45" i="43"/>
  <c r="BB45" i="43"/>
  <c r="L48" i="43"/>
  <c r="AT48" i="43"/>
  <c r="J48" i="43"/>
  <c r="AU48" i="43"/>
  <c r="N48" i="43"/>
  <c r="AO48" i="43"/>
  <c r="E48" i="43"/>
  <c r="AQ48" i="43"/>
  <c r="AR48" i="43"/>
  <c r="AS48" i="43"/>
  <c r="AX48" i="43"/>
  <c r="AY48" i="43"/>
  <c r="BB48" i="43"/>
  <c r="BA48" i="43"/>
  <c r="L51" i="43"/>
  <c r="N51" i="43"/>
  <c r="AO51" i="43"/>
  <c r="E51" i="43"/>
  <c r="AQ51" i="43"/>
  <c r="AR51" i="43"/>
  <c r="AS51" i="43"/>
  <c r="AX51" i="43"/>
  <c r="AY51" i="43"/>
  <c r="BB51" i="43"/>
  <c r="BA51" i="43"/>
  <c r="L18" i="42"/>
  <c r="N18" i="42"/>
  <c r="AO18" i="42"/>
  <c r="E18" i="42"/>
  <c r="AQ18" i="42"/>
  <c r="AR18" i="42"/>
  <c r="AS18" i="42"/>
  <c r="AX18" i="42"/>
  <c r="AY18" i="42"/>
  <c r="BB18" i="42"/>
  <c r="BA18" i="42"/>
  <c r="L21" i="42"/>
  <c r="N21" i="42"/>
  <c r="BG21" i="42"/>
  <c r="AO21" i="42"/>
  <c r="AP21" i="42"/>
  <c r="AQ21" i="42"/>
  <c r="AR21" i="42"/>
  <c r="AS21" i="42"/>
  <c r="AX21" i="42"/>
  <c r="AY21" i="42"/>
  <c r="BB21" i="42"/>
  <c r="BA21" i="42"/>
  <c r="L24" i="42"/>
  <c r="N24" i="42"/>
  <c r="AO24" i="42"/>
  <c r="E24" i="42"/>
  <c r="AQ24" i="42"/>
  <c r="AR24" i="42"/>
  <c r="AS24" i="42"/>
  <c r="AX24" i="42"/>
  <c r="AY24" i="42"/>
  <c r="BA24" i="42"/>
  <c r="BB24" i="42"/>
  <c r="L27" i="42"/>
  <c r="N27" i="42"/>
  <c r="AO27" i="42"/>
  <c r="AP27" i="42"/>
  <c r="E27" i="42"/>
  <c r="AQ27" i="42"/>
  <c r="AR27" i="42"/>
  <c r="AS27" i="42"/>
  <c r="AX27" i="42"/>
  <c r="AY27" i="42"/>
  <c r="BB27" i="42"/>
  <c r="BA27" i="42"/>
  <c r="L30" i="42"/>
  <c r="N30" i="42"/>
  <c r="BG30" i="42"/>
  <c r="AO30" i="42"/>
  <c r="AQ30" i="42"/>
  <c r="AR30" i="42"/>
  <c r="AS30" i="42"/>
  <c r="AX30" i="42"/>
  <c r="AY30" i="42"/>
  <c r="BB30" i="42"/>
  <c r="BA30" i="42"/>
  <c r="L33" i="42"/>
  <c r="N33" i="42"/>
  <c r="AO33" i="42"/>
  <c r="E33" i="42"/>
  <c r="AQ33" i="42"/>
  <c r="AR33" i="42"/>
  <c r="AS33" i="42"/>
  <c r="AX33" i="42"/>
  <c r="AY33" i="42"/>
  <c r="BA33" i="42"/>
  <c r="BB33" i="42"/>
  <c r="L36" i="42"/>
  <c r="N36" i="42"/>
  <c r="BG36" i="42"/>
  <c r="AO36" i="42"/>
  <c r="AP36" i="42"/>
  <c r="E36" i="42"/>
  <c r="AQ36" i="42"/>
  <c r="AR36" i="42"/>
  <c r="AS36" i="42"/>
  <c r="AX36" i="42"/>
  <c r="AY36" i="42"/>
  <c r="BB36" i="42"/>
  <c r="BA36" i="42"/>
  <c r="L39" i="42"/>
  <c r="N39" i="42"/>
  <c r="AO39" i="42"/>
  <c r="E39" i="42"/>
  <c r="AP39" i="42"/>
  <c r="H39" i="42"/>
  <c r="AQ39" i="42"/>
  <c r="AR39" i="42"/>
  <c r="AT39" i="42"/>
  <c r="J39" i="42"/>
  <c r="AU39" i="42"/>
  <c r="AS39" i="42"/>
  <c r="AX39" i="42"/>
  <c r="AY39" i="42"/>
  <c r="BB39" i="42"/>
  <c r="BA39" i="42"/>
  <c r="L42" i="42"/>
  <c r="N42" i="42"/>
  <c r="AO42" i="42"/>
  <c r="E42" i="42"/>
  <c r="AQ42" i="42"/>
  <c r="AR42" i="42"/>
  <c r="AS42" i="42"/>
  <c r="AX42" i="42"/>
  <c r="AY42" i="42"/>
  <c r="BB42" i="42"/>
  <c r="BA42" i="42"/>
  <c r="L45" i="42"/>
  <c r="N45" i="42"/>
  <c r="AO45" i="42"/>
  <c r="E45" i="42"/>
  <c r="AQ45" i="42"/>
  <c r="AR45" i="42"/>
  <c r="AS45" i="42"/>
  <c r="AX45" i="42"/>
  <c r="AY45" i="42"/>
  <c r="BA45" i="42"/>
  <c r="BB45" i="42"/>
  <c r="L48" i="42"/>
  <c r="N48" i="42"/>
  <c r="AO48" i="42"/>
  <c r="AP48" i="42"/>
  <c r="E48" i="42"/>
  <c r="BG48" i="42"/>
  <c r="AQ48" i="42"/>
  <c r="AR48" i="42"/>
  <c r="AS48" i="42"/>
  <c r="AX48" i="42"/>
  <c r="AY48" i="42"/>
  <c r="BB48" i="42"/>
  <c r="BA48" i="42"/>
  <c r="L51" i="42"/>
  <c r="N51" i="42"/>
  <c r="AO51" i="42"/>
  <c r="E51" i="42"/>
  <c r="AP51" i="42"/>
  <c r="H51" i="42"/>
  <c r="AQ51" i="42"/>
  <c r="AR51" i="42"/>
  <c r="AS51" i="42"/>
  <c r="AX51" i="42"/>
  <c r="AY51" i="42"/>
  <c r="BB51" i="42"/>
  <c r="BA51" i="42"/>
  <c r="L18" i="41"/>
  <c r="N18" i="41"/>
  <c r="BG18" i="41"/>
  <c r="AO18" i="41"/>
  <c r="E18" i="41"/>
  <c r="AQ18" i="41"/>
  <c r="AR18" i="41"/>
  <c r="AS18" i="41"/>
  <c r="AX18" i="41"/>
  <c r="AY18" i="41"/>
  <c r="BB18" i="41"/>
  <c r="BA18" i="41"/>
  <c r="L21" i="41"/>
  <c r="N21" i="41"/>
  <c r="AO21" i="41"/>
  <c r="E21" i="41"/>
  <c r="AP21" i="41"/>
  <c r="H21" i="41"/>
  <c r="AQ21" i="41"/>
  <c r="AR21" i="41"/>
  <c r="AT21" i="41"/>
  <c r="J21" i="41"/>
  <c r="AU21" i="41"/>
  <c r="AS21" i="41"/>
  <c r="AX21" i="41"/>
  <c r="AY21" i="41"/>
  <c r="BB21" i="41"/>
  <c r="BA21" i="41"/>
  <c r="L24" i="41"/>
  <c r="N24" i="41"/>
  <c r="BG24" i="41"/>
  <c r="AO24" i="41"/>
  <c r="E24" i="41"/>
  <c r="AQ24" i="41"/>
  <c r="AR24" i="41"/>
  <c r="AS24" i="41"/>
  <c r="AX24" i="41"/>
  <c r="AY24" i="41"/>
  <c r="BB24" i="41"/>
  <c r="BA24" i="41"/>
  <c r="L27" i="41"/>
  <c r="N27" i="41"/>
  <c r="AO27" i="41"/>
  <c r="E27" i="41"/>
  <c r="AQ27" i="41"/>
  <c r="AR27" i="41"/>
  <c r="AS27" i="41"/>
  <c r="AX27" i="41"/>
  <c r="AY27" i="41"/>
  <c r="BB27" i="41"/>
  <c r="BA27" i="41"/>
  <c r="L30" i="41"/>
  <c r="N30" i="41"/>
  <c r="AO30" i="41"/>
  <c r="E30" i="41"/>
  <c r="BG30" i="41"/>
  <c r="AP30" i="41"/>
  <c r="H30" i="41"/>
  <c r="AQ30" i="41"/>
  <c r="AR30" i="41"/>
  <c r="AS30" i="41"/>
  <c r="AX30" i="41"/>
  <c r="AY30" i="41"/>
  <c r="BB30" i="41"/>
  <c r="BA30" i="41"/>
  <c r="L33" i="41"/>
  <c r="N33" i="41"/>
  <c r="AO33" i="41"/>
  <c r="AP33" i="41"/>
  <c r="E33" i="41"/>
  <c r="BG33" i="41"/>
  <c r="AQ33" i="41"/>
  <c r="AR33" i="41"/>
  <c r="AS33" i="41"/>
  <c r="AX33" i="41"/>
  <c r="AY33" i="41"/>
  <c r="BB33" i="41"/>
  <c r="BA33" i="41"/>
  <c r="L36" i="41"/>
  <c r="N36" i="41"/>
  <c r="AO36" i="41"/>
  <c r="E36" i="41"/>
  <c r="BG36" i="41"/>
  <c r="AQ36" i="41"/>
  <c r="AR36" i="41"/>
  <c r="AS36" i="41"/>
  <c r="AX36" i="41"/>
  <c r="AY36" i="41"/>
  <c r="BB36" i="41"/>
  <c r="BA36" i="41"/>
  <c r="L39" i="41"/>
  <c r="N39" i="41"/>
  <c r="BG39" i="41"/>
  <c r="AO39" i="41"/>
  <c r="E39" i="41"/>
  <c r="AP39" i="41"/>
  <c r="H39" i="41"/>
  <c r="AQ39" i="41"/>
  <c r="AR39" i="41"/>
  <c r="AT39" i="41"/>
  <c r="J39" i="41"/>
  <c r="AU39" i="41"/>
  <c r="AS39" i="41"/>
  <c r="AX39" i="41"/>
  <c r="AY39" i="41"/>
  <c r="BB39" i="41"/>
  <c r="BA39" i="41"/>
  <c r="L42" i="41"/>
  <c r="N42" i="41"/>
  <c r="BG42" i="41"/>
  <c r="AO42" i="41"/>
  <c r="E42" i="41"/>
  <c r="AP42" i="41"/>
  <c r="H42" i="41"/>
  <c r="AQ42" i="41"/>
  <c r="AR42" i="41"/>
  <c r="AS42" i="41"/>
  <c r="AX42" i="41"/>
  <c r="AY42" i="41"/>
  <c r="BB42" i="41"/>
  <c r="BA42" i="41"/>
  <c r="L45" i="41"/>
  <c r="N45" i="41"/>
  <c r="AO45" i="41"/>
  <c r="AP45" i="41"/>
  <c r="E45" i="41"/>
  <c r="BG45" i="41"/>
  <c r="AQ45" i="41"/>
  <c r="AR45" i="41"/>
  <c r="AS45" i="41"/>
  <c r="AX45" i="41"/>
  <c r="AY45" i="41"/>
  <c r="BB45" i="41"/>
  <c r="BA45" i="41"/>
  <c r="L48" i="41"/>
  <c r="N48" i="41"/>
  <c r="AO48" i="41"/>
  <c r="AP48" i="41"/>
  <c r="E48" i="41"/>
  <c r="BG48" i="41"/>
  <c r="AQ48" i="41"/>
  <c r="AR48" i="41"/>
  <c r="AS48" i="41"/>
  <c r="AX48" i="41"/>
  <c r="AY48" i="41"/>
  <c r="BB48" i="41"/>
  <c r="BA48" i="41"/>
  <c r="L51" i="41"/>
  <c r="N51" i="41"/>
  <c r="BG51" i="41"/>
  <c r="AO51" i="41"/>
  <c r="E51" i="41"/>
  <c r="AP51" i="41"/>
  <c r="H51" i="41"/>
  <c r="AQ51" i="41"/>
  <c r="AR51" i="41"/>
  <c r="AT51" i="41"/>
  <c r="J51" i="41"/>
  <c r="AU51" i="41"/>
  <c r="AS51" i="41"/>
  <c r="AX51" i="41"/>
  <c r="AY51" i="41"/>
  <c r="BB51" i="41"/>
  <c r="BA51" i="41"/>
  <c r="L18" i="40"/>
  <c r="N18" i="40"/>
  <c r="AO18" i="40"/>
  <c r="E18" i="40"/>
  <c r="AQ18" i="40"/>
  <c r="AR18" i="40"/>
  <c r="AS18" i="40"/>
  <c r="AX18" i="40"/>
  <c r="AY18" i="40"/>
  <c r="BB18" i="40"/>
  <c r="BA18" i="40"/>
  <c r="L21" i="40"/>
  <c r="N21" i="40"/>
  <c r="AO21" i="40"/>
  <c r="E21" i="40"/>
  <c r="BG21" i="40"/>
  <c r="AQ21" i="40"/>
  <c r="AR21" i="40"/>
  <c r="AS21" i="40"/>
  <c r="AX21" i="40"/>
  <c r="AY21" i="40"/>
  <c r="BB21" i="40"/>
  <c r="BA21" i="40"/>
  <c r="L24" i="40"/>
  <c r="N24" i="40"/>
  <c r="AO24" i="40"/>
  <c r="E24" i="40"/>
  <c r="AQ24" i="40"/>
  <c r="AR24" i="40"/>
  <c r="AS24" i="40"/>
  <c r="AX24" i="40"/>
  <c r="AY24" i="40"/>
  <c r="BA24" i="40"/>
  <c r="BB24" i="40"/>
  <c r="L27" i="40"/>
  <c r="N27" i="40"/>
  <c r="AO27" i="40"/>
  <c r="E27" i="40"/>
  <c r="AQ27" i="40"/>
  <c r="AR27" i="40"/>
  <c r="AS27" i="40"/>
  <c r="AX27" i="40"/>
  <c r="AY27" i="40"/>
  <c r="BA27" i="40"/>
  <c r="BB27" i="40"/>
  <c r="L30" i="40"/>
  <c r="N30" i="40"/>
  <c r="AO30" i="40"/>
  <c r="E30" i="40"/>
  <c r="AQ30" i="40"/>
  <c r="AR30" i="40"/>
  <c r="AS30" i="40"/>
  <c r="AX30" i="40"/>
  <c r="AY30" i="40"/>
  <c r="BA30" i="40"/>
  <c r="BB30" i="40"/>
  <c r="L33" i="40"/>
  <c r="N33" i="40"/>
  <c r="AO33" i="40"/>
  <c r="E33" i="40"/>
  <c r="AQ33" i="40"/>
  <c r="AR33" i="40"/>
  <c r="AS33" i="40"/>
  <c r="AX33" i="40"/>
  <c r="AY33" i="40"/>
  <c r="BB33" i="40"/>
  <c r="BA33" i="40"/>
  <c r="L36" i="40"/>
  <c r="N36" i="40"/>
  <c r="AO36" i="40"/>
  <c r="E36" i="40"/>
  <c r="AQ36" i="40"/>
  <c r="AR36" i="40"/>
  <c r="AS36" i="40"/>
  <c r="AX36" i="40"/>
  <c r="AY36" i="40"/>
  <c r="BB36" i="40"/>
  <c r="BA36" i="40"/>
  <c r="L39" i="40"/>
  <c r="N39" i="40"/>
  <c r="BG39" i="40"/>
  <c r="AO39" i="40"/>
  <c r="E39" i="40"/>
  <c r="AQ39" i="40"/>
  <c r="AR39" i="40"/>
  <c r="AS39" i="40"/>
  <c r="AX39" i="40"/>
  <c r="AY39" i="40"/>
  <c r="BB39" i="40"/>
  <c r="BA39" i="40"/>
  <c r="L42" i="40"/>
  <c r="N42" i="40"/>
  <c r="AO42" i="40"/>
  <c r="E42" i="40"/>
  <c r="AQ42" i="40"/>
  <c r="AR42" i="40"/>
  <c r="AS42" i="40"/>
  <c r="AX42" i="40"/>
  <c r="AY42" i="40"/>
  <c r="BB42" i="40"/>
  <c r="BA42" i="40"/>
  <c r="L45" i="40"/>
  <c r="N45" i="40"/>
  <c r="AO45" i="40"/>
  <c r="E45" i="40"/>
  <c r="AQ45" i="40"/>
  <c r="AR45" i="40"/>
  <c r="AS45" i="40"/>
  <c r="AX45" i="40"/>
  <c r="AY45" i="40"/>
  <c r="BB45" i="40"/>
  <c r="BA45" i="40"/>
  <c r="L48" i="40"/>
  <c r="N48" i="40"/>
  <c r="AO48" i="40"/>
  <c r="E48" i="40"/>
  <c r="AQ48" i="40"/>
  <c r="AR48" i="40"/>
  <c r="AS48" i="40"/>
  <c r="AX48" i="40"/>
  <c r="AY48" i="40"/>
  <c r="BB48" i="40"/>
  <c r="BA48" i="40"/>
  <c r="L51" i="40"/>
  <c r="N51" i="40"/>
  <c r="AO51" i="40"/>
  <c r="E51" i="40"/>
  <c r="AQ51" i="40"/>
  <c r="AR51" i="40"/>
  <c r="AS51" i="40"/>
  <c r="AX51" i="40"/>
  <c r="AY51" i="40"/>
  <c r="BB51" i="40"/>
  <c r="BA51" i="40"/>
  <c r="L18" i="39"/>
  <c r="N18" i="39"/>
  <c r="BG18" i="39"/>
  <c r="AO18" i="39"/>
  <c r="E18" i="39"/>
  <c r="AP18" i="39"/>
  <c r="H18" i="39"/>
  <c r="AQ18" i="39"/>
  <c r="AR18" i="39"/>
  <c r="AS18" i="39"/>
  <c r="AX18" i="39"/>
  <c r="AY18" i="39"/>
  <c r="BB18" i="39"/>
  <c r="BA18" i="39"/>
  <c r="L21" i="39"/>
  <c r="N21" i="39"/>
  <c r="AO21" i="39"/>
  <c r="E21" i="39"/>
  <c r="AQ21" i="39"/>
  <c r="AR21" i="39"/>
  <c r="AS21" i="39"/>
  <c r="AX21" i="39"/>
  <c r="AY21" i="39"/>
  <c r="BB21" i="39"/>
  <c r="BA21" i="39"/>
  <c r="L24" i="39"/>
  <c r="N24" i="39"/>
  <c r="AO24" i="39"/>
  <c r="E24" i="39"/>
  <c r="AP24" i="39"/>
  <c r="H24" i="39"/>
  <c r="AQ24" i="39"/>
  <c r="AR24" i="39"/>
  <c r="AS24" i="39"/>
  <c r="AX24" i="39"/>
  <c r="AY24" i="39"/>
  <c r="BB24" i="39"/>
  <c r="BA24" i="39"/>
  <c r="L27" i="39"/>
  <c r="N27" i="39"/>
  <c r="AO27" i="39"/>
  <c r="E27" i="39"/>
  <c r="AP27" i="39"/>
  <c r="H27" i="39"/>
  <c r="AQ27" i="39"/>
  <c r="AR27" i="39"/>
  <c r="AS27" i="39"/>
  <c r="AX27" i="39"/>
  <c r="AY27" i="39"/>
  <c r="BB27" i="39"/>
  <c r="BA27" i="39"/>
  <c r="L30" i="39"/>
  <c r="N30" i="39"/>
  <c r="AO30" i="39"/>
  <c r="AQ30" i="39"/>
  <c r="AR30" i="39"/>
  <c r="AS30" i="39"/>
  <c r="AX30" i="39"/>
  <c r="AY30" i="39"/>
  <c r="BB30" i="39"/>
  <c r="BA30" i="39"/>
  <c r="L33" i="39"/>
  <c r="N33" i="39"/>
  <c r="BG33" i="39"/>
  <c r="AO33" i="39"/>
  <c r="E33" i="39"/>
  <c r="AQ33" i="39"/>
  <c r="AR33" i="39"/>
  <c r="AS33" i="39"/>
  <c r="AX33" i="39"/>
  <c r="AY33" i="39"/>
  <c r="BB33" i="39"/>
  <c r="BA33" i="39"/>
  <c r="L36" i="39"/>
  <c r="N36" i="39"/>
  <c r="AO36" i="39"/>
  <c r="E36" i="39"/>
  <c r="AQ36" i="39"/>
  <c r="AR36" i="39"/>
  <c r="AS36" i="39"/>
  <c r="AX36" i="39"/>
  <c r="AY36" i="39"/>
  <c r="BB36" i="39"/>
  <c r="BA36" i="39"/>
  <c r="L39" i="39"/>
  <c r="N39" i="39"/>
  <c r="AO39" i="39"/>
  <c r="AQ39" i="39"/>
  <c r="AR39" i="39"/>
  <c r="AS39" i="39"/>
  <c r="AX39" i="39"/>
  <c r="AY39" i="39"/>
  <c r="BB39" i="39"/>
  <c r="BA39" i="39"/>
  <c r="L42" i="39"/>
  <c r="N42" i="39"/>
  <c r="AO42" i="39"/>
  <c r="AQ42" i="39"/>
  <c r="AR42" i="39"/>
  <c r="AS42" i="39"/>
  <c r="AX42" i="39"/>
  <c r="AY42" i="39"/>
  <c r="BB42" i="39"/>
  <c r="BA42" i="39"/>
  <c r="L45" i="39"/>
  <c r="N45" i="39"/>
  <c r="BG45" i="39"/>
  <c r="AO45" i="39"/>
  <c r="E45" i="39"/>
  <c r="AQ45" i="39"/>
  <c r="AR45" i="39"/>
  <c r="AS45" i="39"/>
  <c r="AX45" i="39"/>
  <c r="AY45" i="39"/>
  <c r="BA45" i="39"/>
  <c r="BB45" i="39"/>
  <c r="L48" i="39"/>
  <c r="N48" i="39"/>
  <c r="AO48" i="39"/>
  <c r="AP48" i="39"/>
  <c r="AQ48" i="39"/>
  <c r="AR48" i="39"/>
  <c r="AS48" i="39"/>
  <c r="AX48" i="39"/>
  <c r="AY48" i="39"/>
  <c r="BB48" i="39"/>
  <c r="BA48" i="39"/>
  <c r="L51" i="39"/>
  <c r="N51" i="39"/>
  <c r="BG51" i="39"/>
  <c r="AO51" i="39"/>
  <c r="AQ51" i="39"/>
  <c r="AR51" i="39"/>
  <c r="AS51" i="39"/>
  <c r="AX51" i="39"/>
  <c r="AY51" i="39"/>
  <c r="BB51" i="39"/>
  <c r="BA51" i="39"/>
  <c r="L18" i="38"/>
  <c r="N18" i="38"/>
  <c r="AO18" i="38"/>
  <c r="E18" i="38"/>
  <c r="AQ18" i="38"/>
  <c r="AR18" i="38"/>
  <c r="AS18" i="38"/>
  <c r="AX18" i="38"/>
  <c r="AY18" i="38"/>
  <c r="BB18" i="38"/>
  <c r="BA18" i="38"/>
  <c r="L21" i="38"/>
  <c r="N21" i="38"/>
  <c r="AO21" i="38"/>
  <c r="E21" i="38"/>
  <c r="AQ21" i="38"/>
  <c r="AR21" i="38"/>
  <c r="AS21" i="38"/>
  <c r="AX21" i="38"/>
  <c r="AY21" i="38"/>
  <c r="BB21" i="38"/>
  <c r="BA21" i="38"/>
  <c r="L24" i="38"/>
  <c r="N24" i="38"/>
  <c r="AO24" i="38"/>
  <c r="E24" i="38"/>
  <c r="AQ24" i="38"/>
  <c r="AR24" i="38"/>
  <c r="AS24" i="38"/>
  <c r="AX24" i="38"/>
  <c r="AY24" i="38"/>
  <c r="BB24" i="38"/>
  <c r="BA24" i="38"/>
  <c r="L27" i="38"/>
  <c r="N27" i="38"/>
  <c r="AO27" i="38"/>
  <c r="E27" i="38"/>
  <c r="AQ27" i="38"/>
  <c r="AR27" i="38"/>
  <c r="AS27" i="38"/>
  <c r="AX27" i="38"/>
  <c r="AY27" i="38"/>
  <c r="BB27" i="38"/>
  <c r="BA27" i="38"/>
  <c r="L30" i="38"/>
  <c r="N30" i="38"/>
  <c r="AO30" i="38"/>
  <c r="E30" i="38"/>
  <c r="AQ30" i="38"/>
  <c r="AR30" i="38"/>
  <c r="AS30" i="38"/>
  <c r="AX30" i="38"/>
  <c r="AY30" i="38"/>
  <c r="BB30" i="38"/>
  <c r="BA30" i="38"/>
  <c r="L33" i="38"/>
  <c r="N33" i="38"/>
  <c r="AO33" i="38"/>
  <c r="E33" i="38"/>
  <c r="AQ33" i="38"/>
  <c r="AR33" i="38"/>
  <c r="AS33" i="38"/>
  <c r="AX33" i="38"/>
  <c r="AY33" i="38"/>
  <c r="BA33" i="38"/>
  <c r="BB33" i="38"/>
  <c r="L36" i="38"/>
  <c r="N36" i="38"/>
  <c r="AO36" i="38"/>
  <c r="E36" i="38"/>
  <c r="AQ36" i="38"/>
  <c r="AR36" i="38"/>
  <c r="AS36" i="38"/>
  <c r="AX36" i="38"/>
  <c r="AY36" i="38"/>
  <c r="BB36" i="38"/>
  <c r="BA36" i="38"/>
  <c r="L39" i="38"/>
  <c r="N39" i="38"/>
  <c r="AO39" i="38"/>
  <c r="E39" i="38"/>
  <c r="AQ39" i="38"/>
  <c r="AR39" i="38"/>
  <c r="AS39" i="38"/>
  <c r="AX39" i="38"/>
  <c r="AY39" i="38"/>
  <c r="BB39" i="38"/>
  <c r="BA39" i="38"/>
  <c r="L42" i="38"/>
  <c r="N42" i="38"/>
  <c r="AO42" i="38"/>
  <c r="E42" i="38"/>
  <c r="AQ42" i="38"/>
  <c r="AR42" i="38"/>
  <c r="AS42" i="38"/>
  <c r="AX42" i="38"/>
  <c r="AY42" i="38"/>
  <c r="BB42" i="38"/>
  <c r="BA42" i="38"/>
  <c r="L45" i="38"/>
  <c r="N45" i="38"/>
  <c r="AO45" i="38"/>
  <c r="E45" i="38"/>
  <c r="AQ45" i="38"/>
  <c r="AR45" i="38"/>
  <c r="AS45" i="38"/>
  <c r="AX45" i="38"/>
  <c r="AY45" i="38"/>
  <c r="BA45" i="38"/>
  <c r="BB45" i="38"/>
  <c r="L48" i="38"/>
  <c r="N48" i="38"/>
  <c r="AO48" i="38"/>
  <c r="E48" i="38"/>
  <c r="AQ48" i="38"/>
  <c r="AR48" i="38"/>
  <c r="AS48" i="38"/>
  <c r="AX48" i="38"/>
  <c r="AY48" i="38"/>
  <c r="BB48" i="38"/>
  <c r="BA48" i="38"/>
  <c r="L51" i="38"/>
  <c r="N51" i="38"/>
  <c r="AO51" i="38"/>
  <c r="E51" i="38"/>
  <c r="AQ51" i="38"/>
  <c r="AR51" i="38"/>
  <c r="AS51" i="38"/>
  <c r="AX51" i="38"/>
  <c r="AY51" i="38"/>
  <c r="BB51" i="38"/>
  <c r="BA51" i="38"/>
  <c r="L18" i="37"/>
  <c r="N18" i="37"/>
  <c r="BG18" i="37"/>
  <c r="AO18" i="37"/>
  <c r="E18" i="37"/>
  <c r="AQ18" i="37"/>
  <c r="AR18" i="37"/>
  <c r="AS18" i="37"/>
  <c r="AX18" i="37"/>
  <c r="AY18" i="37"/>
  <c r="BB18" i="37"/>
  <c r="BA18" i="37"/>
  <c r="L21" i="37"/>
  <c r="N21" i="37"/>
  <c r="AO21" i="37"/>
  <c r="E21" i="37"/>
  <c r="AQ21" i="37"/>
  <c r="AR21" i="37"/>
  <c r="AS21" i="37"/>
  <c r="AX21" i="37"/>
  <c r="AY21" i="37"/>
  <c r="BB21" i="37"/>
  <c r="BA21" i="37"/>
  <c r="L24" i="37"/>
  <c r="N24" i="37"/>
  <c r="AO24" i="37"/>
  <c r="E24" i="37"/>
  <c r="BG24" i="37"/>
  <c r="AQ24" i="37"/>
  <c r="AR24" i="37"/>
  <c r="AS24" i="37"/>
  <c r="AX24" i="37"/>
  <c r="AY24" i="37"/>
  <c r="BA24" i="37"/>
  <c r="L27" i="37"/>
  <c r="N27" i="37"/>
  <c r="AO27" i="37"/>
  <c r="E27" i="37"/>
  <c r="AQ27" i="37"/>
  <c r="AR27" i="37"/>
  <c r="AS27" i="37"/>
  <c r="AX27" i="37"/>
  <c r="AY27" i="37"/>
  <c r="BB27" i="37"/>
  <c r="BA27" i="37"/>
  <c r="L30" i="37"/>
  <c r="N30" i="37"/>
  <c r="AO30" i="37"/>
  <c r="E30" i="37"/>
  <c r="AQ30" i="37"/>
  <c r="AR30" i="37"/>
  <c r="AS30" i="37"/>
  <c r="AX30" i="37"/>
  <c r="AY30" i="37"/>
  <c r="BB30" i="37"/>
  <c r="BA30" i="37"/>
  <c r="L33" i="37"/>
  <c r="N33" i="37"/>
  <c r="AO33" i="37"/>
  <c r="E33" i="37"/>
  <c r="AQ33" i="37"/>
  <c r="AR33" i="37"/>
  <c r="AS33" i="37"/>
  <c r="AX33" i="37"/>
  <c r="AY33" i="37"/>
  <c r="BB33" i="37"/>
  <c r="BA33" i="37"/>
  <c r="L36" i="37"/>
  <c r="N36" i="37"/>
  <c r="AO36" i="37"/>
  <c r="E36" i="37"/>
  <c r="AQ36" i="37"/>
  <c r="AR36" i="37"/>
  <c r="AS36" i="37"/>
  <c r="AX36" i="37"/>
  <c r="AY36" i="37"/>
  <c r="BB36" i="37"/>
  <c r="BA36" i="37"/>
  <c r="L39" i="37"/>
  <c r="N39" i="37"/>
  <c r="AO39" i="37"/>
  <c r="E39" i="37"/>
  <c r="AQ39" i="37"/>
  <c r="AR39" i="37"/>
  <c r="AS39" i="37"/>
  <c r="AX39" i="37"/>
  <c r="AY39" i="37"/>
  <c r="BA39" i="37"/>
  <c r="BB39" i="37"/>
  <c r="L42" i="37"/>
  <c r="N42" i="37"/>
  <c r="AO42" i="37"/>
  <c r="E42" i="37"/>
  <c r="AQ42" i="37"/>
  <c r="AR42" i="37"/>
  <c r="AS42" i="37"/>
  <c r="AX42" i="37"/>
  <c r="AY42" i="37"/>
  <c r="BB42" i="37"/>
  <c r="BA42" i="37"/>
  <c r="L45" i="37"/>
  <c r="N45" i="37"/>
  <c r="BG45" i="37"/>
  <c r="AO45" i="37"/>
  <c r="E45" i="37"/>
  <c r="AQ45" i="37"/>
  <c r="AR45" i="37"/>
  <c r="AS45" i="37"/>
  <c r="AX45" i="37"/>
  <c r="AY45" i="37"/>
  <c r="BB45" i="37"/>
  <c r="BA45" i="37"/>
  <c r="L48" i="37"/>
  <c r="N48" i="37"/>
  <c r="BG48" i="37"/>
  <c r="AO48" i="37"/>
  <c r="E48" i="37"/>
  <c r="AQ48" i="37"/>
  <c r="AR48" i="37"/>
  <c r="AS48" i="37"/>
  <c r="AX48" i="37"/>
  <c r="AY48" i="37"/>
  <c r="BB48" i="37"/>
  <c r="BA48" i="37"/>
  <c r="L51" i="37"/>
  <c r="N51" i="37"/>
  <c r="BG51" i="37"/>
  <c r="AO51" i="37"/>
  <c r="E51" i="37"/>
  <c r="AQ51" i="37"/>
  <c r="AR51" i="37"/>
  <c r="AS51" i="37"/>
  <c r="AX51" i="37"/>
  <c r="AY51" i="37"/>
  <c r="BB51" i="37"/>
  <c r="BA51" i="37"/>
  <c r="L18" i="36"/>
  <c r="N18" i="36"/>
  <c r="AK18" i="36"/>
  <c r="E18" i="36"/>
  <c r="AM18" i="36"/>
  <c r="AN18" i="36"/>
  <c r="AO18" i="36"/>
  <c r="AT18" i="36"/>
  <c r="AU18" i="36"/>
  <c r="AX18" i="36"/>
  <c r="AW18" i="36"/>
  <c r="L21" i="36"/>
  <c r="N21" i="36"/>
  <c r="AK21" i="36"/>
  <c r="E21" i="36"/>
  <c r="AM21" i="36"/>
  <c r="AN21" i="36"/>
  <c r="AO21" i="36"/>
  <c r="AT21" i="36"/>
  <c r="AU21" i="36"/>
  <c r="AW21" i="36"/>
  <c r="AX21" i="36"/>
  <c r="L24" i="36"/>
  <c r="N24" i="36"/>
  <c r="AK24" i="36"/>
  <c r="E24" i="36"/>
  <c r="BC24" i="36"/>
  <c r="AM24" i="36"/>
  <c r="AN24" i="36"/>
  <c r="AO24" i="36"/>
  <c r="AT24" i="36"/>
  <c r="AU24" i="36"/>
  <c r="AX24" i="36"/>
  <c r="AW24" i="36"/>
  <c r="L27" i="36"/>
  <c r="N27" i="36"/>
  <c r="BC27" i="36"/>
  <c r="AK27" i="36"/>
  <c r="E27" i="36"/>
  <c r="AM27" i="36"/>
  <c r="AN27" i="36"/>
  <c r="AO27" i="36"/>
  <c r="AT27" i="36"/>
  <c r="AU27" i="36"/>
  <c r="AX27" i="36"/>
  <c r="AW27" i="36"/>
  <c r="L30" i="36"/>
  <c r="N30" i="36"/>
  <c r="AK30" i="36"/>
  <c r="E30" i="36"/>
  <c r="AM30" i="36"/>
  <c r="AN30" i="36"/>
  <c r="AO30" i="36"/>
  <c r="AT30" i="36"/>
  <c r="AU30" i="36"/>
  <c r="AX30" i="36"/>
  <c r="AW30" i="36"/>
  <c r="L33" i="36"/>
  <c r="N33" i="36"/>
  <c r="AK33" i="36"/>
  <c r="E33" i="36"/>
  <c r="AM33" i="36"/>
  <c r="AN33" i="36"/>
  <c r="AO33" i="36"/>
  <c r="AT33" i="36"/>
  <c r="AU33" i="36"/>
  <c r="AW33" i="36"/>
  <c r="AX33" i="36"/>
  <c r="L36" i="36"/>
  <c r="N36" i="36"/>
  <c r="AK36" i="36"/>
  <c r="E36" i="36"/>
  <c r="BC36" i="36"/>
  <c r="AM36" i="36"/>
  <c r="AN36" i="36"/>
  <c r="AO36" i="36"/>
  <c r="AT36" i="36"/>
  <c r="AU36" i="36"/>
  <c r="AW36" i="36"/>
  <c r="L39" i="36"/>
  <c r="N39" i="36"/>
  <c r="AK39" i="36"/>
  <c r="E39" i="36"/>
  <c r="AL39" i="36"/>
  <c r="H39" i="36"/>
  <c r="AM39" i="36"/>
  <c r="AN39" i="36"/>
  <c r="AO39" i="36"/>
  <c r="AT39" i="36"/>
  <c r="AU39" i="36"/>
  <c r="AW39" i="36"/>
  <c r="AX39" i="36"/>
  <c r="L42" i="36"/>
  <c r="N42" i="36"/>
  <c r="AK42" i="36"/>
  <c r="E42" i="36"/>
  <c r="AM42" i="36"/>
  <c r="AN42" i="36"/>
  <c r="AO42" i="36"/>
  <c r="AT42" i="36"/>
  <c r="AU42" i="36"/>
  <c r="AW42" i="36"/>
  <c r="L45" i="36"/>
  <c r="N45" i="36"/>
  <c r="AK45" i="36"/>
  <c r="E45" i="36"/>
  <c r="AM45" i="36"/>
  <c r="AN45" i="36"/>
  <c r="AO45" i="36"/>
  <c r="AT45" i="36"/>
  <c r="AU45" i="36"/>
  <c r="AX45" i="36"/>
  <c r="AW45" i="36"/>
  <c r="L48" i="36"/>
  <c r="N48" i="36"/>
  <c r="AK48" i="36"/>
  <c r="E48" i="36"/>
  <c r="BC48" i="36"/>
  <c r="AM48" i="36"/>
  <c r="AN48" i="36"/>
  <c r="AO48" i="36"/>
  <c r="AT48" i="36"/>
  <c r="AU48" i="36"/>
  <c r="AX48" i="36"/>
  <c r="AW48" i="36"/>
  <c r="L51" i="36"/>
  <c r="N51" i="36"/>
  <c r="BC51" i="36"/>
  <c r="AK51" i="36"/>
  <c r="E51" i="36"/>
  <c r="AM51" i="36"/>
  <c r="AN51" i="36"/>
  <c r="AO51" i="36"/>
  <c r="AT51" i="36"/>
  <c r="AU51" i="36"/>
  <c r="AW51" i="36"/>
  <c r="AX51" i="36"/>
  <c r="L18" i="35"/>
  <c r="AP18" i="35"/>
  <c r="J18" i="35"/>
  <c r="AQ18" i="35"/>
  <c r="N18" i="35"/>
  <c r="AK18" i="35"/>
  <c r="E18" i="35"/>
  <c r="AM18" i="35"/>
  <c r="AN18" i="35"/>
  <c r="AO18" i="35"/>
  <c r="AT18" i="35"/>
  <c r="AU18" i="35"/>
  <c r="AX18" i="35"/>
  <c r="AW18" i="35"/>
  <c r="L21" i="35"/>
  <c r="N21" i="35"/>
  <c r="AK21" i="35"/>
  <c r="E21" i="35"/>
  <c r="AM21" i="35"/>
  <c r="AN21" i="35"/>
  <c r="AO21" i="35"/>
  <c r="AT21" i="35"/>
  <c r="AU21" i="35"/>
  <c r="AX21" i="35"/>
  <c r="AW21" i="35"/>
  <c r="L24" i="35"/>
  <c r="N24" i="35"/>
  <c r="AK24" i="35"/>
  <c r="E24" i="35"/>
  <c r="AM24" i="35"/>
  <c r="AN24" i="35"/>
  <c r="AO24" i="35"/>
  <c r="AT24" i="35"/>
  <c r="AU24" i="35"/>
  <c r="AX24" i="35"/>
  <c r="AW24" i="35"/>
  <c r="L27" i="35"/>
  <c r="N27" i="35"/>
  <c r="BC27" i="35"/>
  <c r="AK27" i="35"/>
  <c r="AL27" i="35"/>
  <c r="E27" i="35"/>
  <c r="AM27" i="35"/>
  <c r="AN27" i="35"/>
  <c r="AO27" i="35"/>
  <c r="AT27" i="35"/>
  <c r="AU27" i="35"/>
  <c r="AX27" i="35"/>
  <c r="AW27" i="35"/>
  <c r="L30" i="35"/>
  <c r="N30" i="35"/>
  <c r="BC30" i="35"/>
  <c r="AK30" i="35"/>
  <c r="E30" i="35"/>
  <c r="AM30" i="35"/>
  <c r="AN30" i="35"/>
  <c r="AO30" i="35"/>
  <c r="AT30" i="35"/>
  <c r="AU30" i="35"/>
  <c r="AX30" i="35"/>
  <c r="AW30" i="35"/>
  <c r="L33" i="35"/>
  <c r="N33" i="35"/>
  <c r="AK33" i="35"/>
  <c r="E33" i="35"/>
  <c r="AM33" i="35"/>
  <c r="AN33" i="35"/>
  <c r="AO33" i="35"/>
  <c r="AT33" i="35"/>
  <c r="AU33" i="35"/>
  <c r="AX33" i="35"/>
  <c r="AW33" i="35"/>
  <c r="L36" i="35"/>
  <c r="N36" i="35"/>
  <c r="AK36" i="35"/>
  <c r="E36" i="35"/>
  <c r="AM36" i="35"/>
  <c r="AN36" i="35"/>
  <c r="AO36" i="35"/>
  <c r="AT36" i="35"/>
  <c r="AU36" i="35"/>
  <c r="AW36" i="35"/>
  <c r="L39" i="35"/>
  <c r="N39" i="35"/>
  <c r="AK39" i="35"/>
  <c r="AL39" i="35"/>
  <c r="E39" i="35"/>
  <c r="AM39" i="35"/>
  <c r="AN39" i="35"/>
  <c r="AO39" i="35"/>
  <c r="AT39" i="35"/>
  <c r="AU39" i="35"/>
  <c r="AW39" i="35"/>
  <c r="AX39" i="35"/>
  <c r="L42" i="35"/>
  <c r="N42" i="35"/>
  <c r="AK42" i="35"/>
  <c r="E42" i="35"/>
  <c r="AM42" i="35"/>
  <c r="AN42" i="35"/>
  <c r="AO42" i="35"/>
  <c r="AT42" i="35"/>
  <c r="AU42" i="35"/>
  <c r="AX42" i="35"/>
  <c r="AW42" i="35"/>
  <c r="L45" i="35"/>
  <c r="N45" i="35"/>
  <c r="BC45" i="35"/>
  <c r="AK45" i="35"/>
  <c r="E45" i="35"/>
  <c r="AM45" i="35"/>
  <c r="AN45" i="35"/>
  <c r="AO45" i="35"/>
  <c r="AT45" i="35"/>
  <c r="AU45" i="35"/>
  <c r="AX45" i="35"/>
  <c r="AW45" i="35"/>
  <c r="L48" i="35"/>
  <c r="N48" i="35"/>
  <c r="AK48" i="35"/>
  <c r="E48" i="35"/>
  <c r="BC48" i="35"/>
  <c r="AM48" i="35"/>
  <c r="AN48" i="35"/>
  <c r="AO48" i="35"/>
  <c r="AT48" i="35"/>
  <c r="AU48" i="35"/>
  <c r="AX48" i="35"/>
  <c r="AW48" i="35"/>
  <c r="L51" i="35"/>
  <c r="N51" i="35"/>
  <c r="AK51" i="35"/>
  <c r="E51" i="35"/>
  <c r="AM51" i="35"/>
  <c r="AN51" i="35"/>
  <c r="AO51" i="35"/>
  <c r="AT51" i="35"/>
  <c r="AU51" i="35"/>
  <c r="AX51" i="35"/>
  <c r="AW51" i="35"/>
  <c r="L18" i="34"/>
  <c r="N18" i="34"/>
  <c r="AK18" i="34"/>
  <c r="E18" i="34"/>
  <c r="AM18" i="34"/>
  <c r="AN18" i="34"/>
  <c r="AO18" i="34"/>
  <c r="AT18" i="34"/>
  <c r="AU18" i="34"/>
  <c r="AX18" i="34"/>
  <c r="AW18" i="34"/>
  <c r="L21" i="34"/>
  <c r="N21" i="34"/>
  <c r="AK21" i="34"/>
  <c r="E21" i="34"/>
  <c r="AM21" i="34"/>
  <c r="AN21" i="34"/>
  <c r="AO21" i="34"/>
  <c r="AT21" i="34"/>
  <c r="AU21" i="34"/>
  <c r="AX21" i="34"/>
  <c r="AW21" i="34"/>
  <c r="L24" i="34"/>
  <c r="N24" i="34"/>
  <c r="BC24" i="34"/>
  <c r="AK24" i="34"/>
  <c r="E24" i="34"/>
  <c r="AM24" i="34"/>
  <c r="AN24" i="34"/>
  <c r="AO24" i="34"/>
  <c r="AT24" i="34"/>
  <c r="AU24" i="34"/>
  <c r="AX24" i="34"/>
  <c r="AW24" i="34"/>
  <c r="L27" i="34"/>
  <c r="N27" i="34"/>
  <c r="AK27" i="34"/>
  <c r="E27" i="34"/>
  <c r="AM27" i="34"/>
  <c r="AN27" i="34"/>
  <c r="AO27" i="34"/>
  <c r="AT27" i="34"/>
  <c r="AU27" i="34"/>
  <c r="AX27" i="34"/>
  <c r="AW27" i="34"/>
  <c r="L30" i="34"/>
  <c r="N30" i="34"/>
  <c r="AK30" i="34"/>
  <c r="E30" i="34"/>
  <c r="AM30" i="34"/>
  <c r="AN30" i="34"/>
  <c r="AO30" i="34"/>
  <c r="AT30" i="34"/>
  <c r="AU30" i="34"/>
  <c r="AX30" i="34"/>
  <c r="AW30" i="34"/>
  <c r="L33" i="34"/>
  <c r="N33" i="34"/>
  <c r="AK33" i="34"/>
  <c r="E33" i="34"/>
  <c r="AL33" i="34"/>
  <c r="H33" i="34"/>
  <c r="AM33" i="34"/>
  <c r="AN33" i="34"/>
  <c r="AP33" i="34"/>
  <c r="J33" i="34"/>
  <c r="AQ33" i="34"/>
  <c r="AO33" i="34"/>
  <c r="AT33" i="34"/>
  <c r="AU33" i="34"/>
  <c r="AX33" i="34"/>
  <c r="AW33" i="34"/>
  <c r="L36" i="34"/>
  <c r="N36" i="34"/>
  <c r="AK36" i="34"/>
  <c r="E36" i="34"/>
  <c r="AM36" i="34"/>
  <c r="AN36" i="34"/>
  <c r="AO36" i="34"/>
  <c r="AT36" i="34"/>
  <c r="AU36" i="34"/>
  <c r="AX36" i="34"/>
  <c r="AW36" i="34"/>
  <c r="L39" i="34"/>
  <c r="N39" i="34"/>
  <c r="AK39" i="34"/>
  <c r="E39" i="34"/>
  <c r="AM39" i="34"/>
  <c r="AN39" i="34"/>
  <c r="AO39" i="34"/>
  <c r="AT39" i="34"/>
  <c r="AU39" i="34"/>
  <c r="AX39" i="34"/>
  <c r="AW39" i="34"/>
  <c r="L42" i="34"/>
  <c r="N42" i="34"/>
  <c r="BC42" i="34"/>
  <c r="AK42" i="34"/>
  <c r="E42" i="34"/>
  <c r="AL42" i="34"/>
  <c r="H42" i="34"/>
  <c r="AM42" i="34"/>
  <c r="AN42" i="34"/>
  <c r="AO42" i="34"/>
  <c r="AT42" i="34"/>
  <c r="AU42" i="34"/>
  <c r="AW42" i="34"/>
  <c r="L45" i="34"/>
  <c r="N45" i="34"/>
  <c r="AK45" i="34"/>
  <c r="E45" i="34"/>
  <c r="AL45" i="34"/>
  <c r="H45" i="34"/>
  <c r="AM45" i="34"/>
  <c r="AN45" i="34"/>
  <c r="AO45" i="34"/>
  <c r="AT45" i="34"/>
  <c r="AU45" i="34"/>
  <c r="AX45" i="34"/>
  <c r="AW45" i="34"/>
  <c r="L48" i="34"/>
  <c r="N48" i="34"/>
  <c r="AK48" i="34"/>
  <c r="E48" i="34"/>
  <c r="AM48" i="34"/>
  <c r="AN48" i="34"/>
  <c r="AO48" i="34"/>
  <c r="AT48" i="34"/>
  <c r="AU48" i="34"/>
  <c r="AX48" i="34"/>
  <c r="AW48" i="34"/>
  <c r="L51" i="34"/>
  <c r="N51" i="34"/>
  <c r="BC51" i="34"/>
  <c r="AK51" i="34"/>
  <c r="E51" i="34"/>
  <c r="AL51" i="34"/>
  <c r="H51" i="34"/>
  <c r="AM51" i="34"/>
  <c r="AN51" i="34"/>
  <c r="AO51" i="34"/>
  <c r="AT51" i="34"/>
  <c r="AU51" i="34"/>
  <c r="AX51" i="34"/>
  <c r="AW51" i="34"/>
  <c r="L18" i="33"/>
  <c r="N18" i="33"/>
  <c r="AK18" i="33"/>
  <c r="E18" i="33"/>
  <c r="BC18" i="33"/>
  <c r="AM18" i="33"/>
  <c r="AN18" i="33"/>
  <c r="AO18" i="33"/>
  <c r="AT18" i="33"/>
  <c r="AU18" i="33"/>
  <c r="AW18" i="33"/>
  <c r="AX18" i="33"/>
  <c r="L21" i="33"/>
  <c r="N21" i="33"/>
  <c r="AK21" i="33"/>
  <c r="E21" i="33"/>
  <c r="AM21" i="33"/>
  <c r="AN21" i="33"/>
  <c r="AO21" i="33"/>
  <c r="AT21" i="33"/>
  <c r="AU21" i="33"/>
  <c r="AX21" i="33"/>
  <c r="AW21" i="33"/>
  <c r="L24" i="33"/>
  <c r="N24" i="33"/>
  <c r="AK24" i="33"/>
  <c r="AL24" i="33"/>
  <c r="AM24" i="33"/>
  <c r="AN24" i="33"/>
  <c r="AO24" i="33"/>
  <c r="AT24" i="33"/>
  <c r="AU24" i="33"/>
  <c r="AX24" i="33"/>
  <c r="AW24" i="33"/>
  <c r="L27" i="33"/>
  <c r="N27" i="33"/>
  <c r="AK27" i="33"/>
  <c r="AM27" i="33"/>
  <c r="AN27" i="33"/>
  <c r="AO27" i="33"/>
  <c r="AT27" i="33"/>
  <c r="AU27" i="33"/>
  <c r="AX27" i="33"/>
  <c r="AW27" i="33"/>
  <c r="L30" i="33"/>
  <c r="N30" i="33"/>
  <c r="AK30" i="33"/>
  <c r="E30" i="33"/>
  <c r="AM30" i="33"/>
  <c r="AN30" i="33"/>
  <c r="AO30" i="33"/>
  <c r="AT30" i="33"/>
  <c r="AU30" i="33"/>
  <c r="AW30" i="33"/>
  <c r="AX30" i="33"/>
  <c r="L33" i="33"/>
  <c r="N33" i="33"/>
  <c r="AK33" i="33"/>
  <c r="E33" i="33"/>
  <c r="AM33" i="33"/>
  <c r="AN33" i="33"/>
  <c r="AO33" i="33"/>
  <c r="AT33" i="33"/>
  <c r="AU33" i="33"/>
  <c r="AX33" i="33"/>
  <c r="AW33" i="33"/>
  <c r="L36" i="33"/>
  <c r="N36" i="33"/>
  <c r="AK36" i="33"/>
  <c r="AL36" i="33"/>
  <c r="AM36" i="33"/>
  <c r="AN36" i="33"/>
  <c r="AO36" i="33"/>
  <c r="AT36" i="33"/>
  <c r="AU36" i="33"/>
  <c r="AX36" i="33"/>
  <c r="AW36" i="33"/>
  <c r="L39" i="33"/>
  <c r="N39" i="33"/>
  <c r="AK39" i="33"/>
  <c r="AM39" i="33"/>
  <c r="AN39" i="33"/>
  <c r="AO39" i="33"/>
  <c r="AT39" i="33"/>
  <c r="AU39" i="33"/>
  <c r="AX39" i="33"/>
  <c r="AW39" i="33"/>
  <c r="L42" i="33"/>
  <c r="N42" i="33"/>
  <c r="AK42" i="33"/>
  <c r="E42" i="33"/>
  <c r="AM42" i="33"/>
  <c r="AN42" i="33"/>
  <c r="AO42" i="33"/>
  <c r="AT42" i="33"/>
  <c r="AU42" i="33"/>
  <c r="AW42" i="33"/>
  <c r="AX42" i="33"/>
  <c r="L45" i="33"/>
  <c r="N45" i="33"/>
  <c r="BC45" i="33"/>
  <c r="AK45" i="33"/>
  <c r="AL45" i="33"/>
  <c r="E45" i="33"/>
  <c r="AM45" i="33"/>
  <c r="AN45" i="33"/>
  <c r="AO45" i="33"/>
  <c r="AT45" i="33"/>
  <c r="AU45" i="33"/>
  <c r="AX45" i="33"/>
  <c r="AW45" i="33"/>
  <c r="L48" i="33"/>
  <c r="N48" i="33"/>
  <c r="AK48" i="33"/>
  <c r="AM48" i="33"/>
  <c r="AN48" i="33"/>
  <c r="AO48" i="33"/>
  <c r="AT48" i="33"/>
  <c r="AU48" i="33"/>
  <c r="AW48" i="33"/>
  <c r="L51" i="33"/>
  <c r="N51" i="33"/>
  <c r="AK51" i="33"/>
  <c r="E51" i="33"/>
  <c r="AM51" i="33"/>
  <c r="AN51" i="33"/>
  <c r="AO51" i="33"/>
  <c r="AT51" i="33"/>
  <c r="AU51" i="33"/>
  <c r="AX51" i="33"/>
  <c r="AW51" i="33"/>
  <c r="L18" i="32"/>
  <c r="N18" i="32"/>
  <c r="AK18" i="32"/>
  <c r="E18" i="32"/>
  <c r="AM18" i="32"/>
  <c r="AN18" i="32"/>
  <c r="AO18" i="32"/>
  <c r="AT18" i="32"/>
  <c r="AU18" i="32"/>
  <c r="AX18" i="32"/>
  <c r="AW18" i="32"/>
  <c r="L21" i="32"/>
  <c r="N21" i="32"/>
  <c r="AK21" i="32"/>
  <c r="AL21" i="32"/>
  <c r="AM21" i="32"/>
  <c r="AN21" i="32"/>
  <c r="AO21" i="32"/>
  <c r="AT21" i="32"/>
  <c r="AU21" i="32"/>
  <c r="AX21" i="32"/>
  <c r="AW21" i="32"/>
  <c r="L24" i="32"/>
  <c r="N24" i="32"/>
  <c r="AK24" i="32"/>
  <c r="E24" i="32"/>
  <c r="AM24" i="32"/>
  <c r="AN24" i="32"/>
  <c r="AO24" i="32"/>
  <c r="AT24" i="32"/>
  <c r="AU24" i="32"/>
  <c r="AX24" i="32"/>
  <c r="AW24" i="32"/>
  <c r="L27" i="32"/>
  <c r="N27" i="32"/>
  <c r="AK27" i="32"/>
  <c r="E27" i="32"/>
  <c r="AM27" i="32"/>
  <c r="AN27" i="32"/>
  <c r="AO27" i="32"/>
  <c r="AT27" i="32"/>
  <c r="AU27" i="32"/>
  <c r="AW27" i="32"/>
  <c r="AX27" i="32"/>
  <c r="L30" i="32"/>
  <c r="N30" i="32"/>
  <c r="AK30" i="32"/>
  <c r="E30" i="32"/>
  <c r="AL30" i="32"/>
  <c r="AP30" i="32"/>
  <c r="J30" i="32"/>
  <c r="AQ30" i="32"/>
  <c r="AM30" i="32"/>
  <c r="AN30" i="32"/>
  <c r="AO30" i="32"/>
  <c r="AT30" i="32"/>
  <c r="AU30" i="32"/>
  <c r="AX30" i="32"/>
  <c r="AW30" i="32"/>
  <c r="L33" i="32"/>
  <c r="N33" i="32"/>
  <c r="AK33" i="32"/>
  <c r="E33" i="32"/>
  <c r="BC33" i="32"/>
  <c r="AL33" i="32"/>
  <c r="H33" i="32"/>
  <c r="AM33" i="32"/>
  <c r="AN33" i="32"/>
  <c r="AO33" i="32"/>
  <c r="AT33" i="32"/>
  <c r="AU33" i="32"/>
  <c r="AX33" i="32"/>
  <c r="AW33" i="32"/>
  <c r="L36" i="32"/>
  <c r="N36" i="32"/>
  <c r="BC36" i="32"/>
  <c r="AK36" i="32"/>
  <c r="E36" i="32"/>
  <c r="AL36" i="32"/>
  <c r="H36" i="32"/>
  <c r="AM36" i="32"/>
  <c r="AN36" i="32"/>
  <c r="AO36" i="32"/>
  <c r="AT36" i="32"/>
  <c r="AU36" i="32"/>
  <c r="AW36" i="32"/>
  <c r="AX36" i="32"/>
  <c r="L39" i="32"/>
  <c r="N39" i="32"/>
  <c r="AK39" i="32"/>
  <c r="E39" i="32"/>
  <c r="AL39" i="32"/>
  <c r="H39" i="32"/>
  <c r="AM39" i="32"/>
  <c r="AN39" i="32"/>
  <c r="AO39" i="32"/>
  <c r="AT39" i="32"/>
  <c r="AU39" i="32"/>
  <c r="AX39" i="32"/>
  <c r="AW39" i="32"/>
  <c r="L42" i="32"/>
  <c r="N42" i="32"/>
  <c r="AK42" i="32"/>
  <c r="E42" i="32"/>
  <c r="AM42" i="32"/>
  <c r="AN42" i="32"/>
  <c r="AO42" i="32"/>
  <c r="AT42" i="32"/>
  <c r="AU42" i="32"/>
  <c r="AX42" i="32"/>
  <c r="AW42" i="32"/>
  <c r="L45" i="32"/>
  <c r="N45" i="32"/>
  <c r="BC45" i="32"/>
  <c r="AK45" i="32"/>
  <c r="E45" i="32"/>
  <c r="AM45" i="32"/>
  <c r="AN45" i="32"/>
  <c r="AO45" i="32"/>
  <c r="AT45" i="32"/>
  <c r="AU45" i="32"/>
  <c r="AX45" i="32"/>
  <c r="AW45" i="32"/>
  <c r="L48" i="32"/>
  <c r="N48" i="32"/>
  <c r="BC48" i="32"/>
  <c r="AK48" i="32"/>
  <c r="E48" i="32"/>
  <c r="AM48" i="32"/>
  <c r="AN48" i="32"/>
  <c r="AO48" i="32"/>
  <c r="AT48" i="32"/>
  <c r="AU48" i="32"/>
  <c r="AX48" i="32"/>
  <c r="AW48" i="32"/>
  <c r="L51" i="32"/>
  <c r="N51" i="32"/>
  <c r="AK51" i="32"/>
  <c r="E51" i="32"/>
  <c r="AM51" i="32"/>
  <c r="AN51" i="32"/>
  <c r="AO51" i="32"/>
  <c r="AT51" i="32"/>
  <c r="AU51" i="32"/>
  <c r="AW51" i="32"/>
  <c r="AX51" i="32"/>
  <c r="L18" i="31"/>
  <c r="N18" i="31"/>
  <c r="AK18" i="31"/>
  <c r="E18" i="31"/>
  <c r="AM18" i="31"/>
  <c r="AN18" i="31"/>
  <c r="AO18" i="31"/>
  <c r="AT18" i="31"/>
  <c r="AU18" i="31"/>
  <c r="AW18" i="31"/>
  <c r="L21" i="31"/>
  <c r="N21" i="31"/>
  <c r="BC21" i="31"/>
  <c r="AK21" i="31"/>
  <c r="E21" i="31"/>
  <c r="AL21" i="31"/>
  <c r="H21" i="31"/>
  <c r="AM21" i="31"/>
  <c r="AN21" i="31"/>
  <c r="AO21" i="31"/>
  <c r="AT21" i="31"/>
  <c r="AU21" i="31"/>
  <c r="AX21" i="31"/>
  <c r="AW21" i="31"/>
  <c r="L24" i="31"/>
  <c r="N24" i="31"/>
  <c r="AK24" i="31"/>
  <c r="AL24" i="31"/>
  <c r="E24" i="31"/>
  <c r="BC24" i="31"/>
  <c r="AM24" i="31"/>
  <c r="AN24" i="31"/>
  <c r="AO24" i="31"/>
  <c r="AT24" i="31"/>
  <c r="AU24" i="31"/>
  <c r="AW24" i="31"/>
  <c r="AX24" i="31"/>
  <c r="L27" i="31"/>
  <c r="N27" i="31"/>
  <c r="AK27" i="31"/>
  <c r="AL27" i="31"/>
  <c r="AM27" i="31"/>
  <c r="AN27" i="31"/>
  <c r="AO27" i="31"/>
  <c r="AT27" i="31"/>
  <c r="AU27" i="31"/>
  <c r="AW27" i="31"/>
  <c r="AX27" i="31"/>
  <c r="L30" i="31"/>
  <c r="N30" i="31"/>
  <c r="AK30" i="31"/>
  <c r="AL30" i="31"/>
  <c r="AM30" i="31"/>
  <c r="AN30" i="31"/>
  <c r="AO30" i="31"/>
  <c r="AT30" i="31"/>
  <c r="AU30" i="31"/>
  <c r="AX30" i="31"/>
  <c r="AW30" i="31"/>
  <c r="L33" i="31"/>
  <c r="N33" i="31"/>
  <c r="AK33" i="31"/>
  <c r="AM33" i="31"/>
  <c r="AN33" i="31"/>
  <c r="AO33" i="31"/>
  <c r="AT33" i="31"/>
  <c r="AU33" i="31"/>
  <c r="AX33" i="31"/>
  <c r="AW33" i="31"/>
  <c r="L36" i="31"/>
  <c r="N36" i="31"/>
  <c r="AK36" i="31"/>
  <c r="E36" i="31"/>
  <c r="AM36" i="31"/>
  <c r="AN36" i="31"/>
  <c r="AO36" i="31"/>
  <c r="AT36" i="31"/>
  <c r="AU36" i="31"/>
  <c r="AX36" i="31"/>
  <c r="AW36" i="31"/>
  <c r="L39" i="31"/>
  <c r="N39" i="31"/>
  <c r="BC39" i="31"/>
  <c r="AK39" i="31"/>
  <c r="E39" i="31"/>
  <c r="AL39" i="31"/>
  <c r="AP39" i="31"/>
  <c r="J39" i="31"/>
  <c r="AQ39" i="31"/>
  <c r="H39" i="31"/>
  <c r="AM39" i="31"/>
  <c r="AN39" i="31"/>
  <c r="AO39" i="31"/>
  <c r="AT39" i="31"/>
  <c r="AU39" i="31"/>
  <c r="AX39" i="31"/>
  <c r="AW39" i="31"/>
  <c r="L42" i="31"/>
  <c r="N42" i="31"/>
  <c r="BC42" i="31"/>
  <c r="AK42" i="31"/>
  <c r="E42" i="31"/>
  <c r="AL42" i="31"/>
  <c r="H42" i="31"/>
  <c r="AM42" i="31"/>
  <c r="AN42" i="31"/>
  <c r="AO42" i="31"/>
  <c r="AT42" i="31"/>
  <c r="AU42" i="31"/>
  <c r="AW42" i="31"/>
  <c r="L45" i="31"/>
  <c r="N45" i="31"/>
  <c r="AK45" i="31"/>
  <c r="E45" i="31"/>
  <c r="AL45" i="31"/>
  <c r="H45" i="31"/>
  <c r="AM45" i="31"/>
  <c r="AN45" i="31"/>
  <c r="AO45" i="31"/>
  <c r="AT45" i="31"/>
  <c r="AU45" i="31"/>
  <c r="AX45" i="31"/>
  <c r="AW45" i="31"/>
  <c r="L48" i="31"/>
  <c r="N48" i="31"/>
  <c r="AK48" i="31"/>
  <c r="AL48" i="31"/>
  <c r="E48" i="31"/>
  <c r="AM48" i="31"/>
  <c r="AN48" i="31"/>
  <c r="AO48" i="31"/>
  <c r="AT48" i="31"/>
  <c r="AU48" i="31"/>
  <c r="AW48" i="31"/>
  <c r="AX48" i="31"/>
  <c r="L51" i="31"/>
  <c r="N51" i="31"/>
  <c r="AK51" i="31"/>
  <c r="AL51" i="31"/>
  <c r="AM51" i="31"/>
  <c r="AN51" i="31"/>
  <c r="AO51" i="31"/>
  <c r="AT51" i="31"/>
  <c r="AU51" i="31"/>
  <c r="AW51" i="31"/>
  <c r="AX51" i="31"/>
  <c r="L18" i="27"/>
  <c r="N18" i="27"/>
  <c r="AK18" i="27"/>
  <c r="E18" i="27"/>
  <c r="AM18" i="27"/>
  <c r="AN18" i="27"/>
  <c r="AO18" i="27"/>
  <c r="AT18" i="27"/>
  <c r="AU18" i="27"/>
  <c r="AX18" i="27"/>
  <c r="AW18" i="27"/>
  <c r="L21" i="27"/>
  <c r="N21" i="27"/>
  <c r="AK21" i="27"/>
  <c r="E21" i="27"/>
  <c r="AM21" i="27"/>
  <c r="AN21" i="27"/>
  <c r="AO21" i="27"/>
  <c r="AT21" i="27"/>
  <c r="AU21" i="27"/>
  <c r="AX21" i="27"/>
  <c r="AW21" i="27"/>
  <c r="L24" i="27"/>
  <c r="N24" i="27"/>
  <c r="AK24" i="27"/>
  <c r="E24" i="27"/>
  <c r="BC24" i="27"/>
  <c r="AM24" i="27"/>
  <c r="AN24" i="27"/>
  <c r="AO24" i="27"/>
  <c r="AT24" i="27"/>
  <c r="AU24" i="27"/>
  <c r="AX24" i="27"/>
  <c r="AW24" i="27"/>
  <c r="L27" i="27"/>
  <c r="N27" i="27"/>
  <c r="AK27" i="27"/>
  <c r="E27" i="27"/>
  <c r="AM27" i="27"/>
  <c r="AN27" i="27"/>
  <c r="AO27" i="27"/>
  <c r="AT27" i="27"/>
  <c r="AU27" i="27"/>
  <c r="AW27" i="27"/>
  <c r="L30" i="27"/>
  <c r="N30" i="27"/>
  <c r="AK30" i="27"/>
  <c r="E30" i="27"/>
  <c r="AM30" i="27"/>
  <c r="AN30" i="27"/>
  <c r="AO30" i="27"/>
  <c r="AT30" i="27"/>
  <c r="AU30" i="27"/>
  <c r="AX30" i="27"/>
  <c r="AW30" i="27"/>
  <c r="L33" i="27"/>
  <c r="N33" i="27"/>
  <c r="AK33" i="27"/>
  <c r="E33" i="27"/>
  <c r="AM33" i="27"/>
  <c r="AN33" i="27"/>
  <c r="AO33" i="27"/>
  <c r="AT33" i="27"/>
  <c r="AU33" i="27"/>
  <c r="AW33" i="27"/>
  <c r="L36" i="27"/>
  <c r="N36" i="27"/>
  <c r="AK36" i="27"/>
  <c r="E36" i="27"/>
  <c r="AM36" i="27"/>
  <c r="AN36" i="27"/>
  <c r="AO36" i="27"/>
  <c r="AT36" i="27"/>
  <c r="AU36" i="27"/>
  <c r="AX36" i="27"/>
  <c r="AW36" i="27"/>
  <c r="L39" i="27"/>
  <c r="N39" i="27"/>
  <c r="AK39" i="27"/>
  <c r="E39" i="27"/>
  <c r="AL39" i="27"/>
  <c r="AM39" i="27"/>
  <c r="AN39" i="27"/>
  <c r="AO39" i="27"/>
  <c r="AT39" i="27"/>
  <c r="AU39" i="27"/>
  <c r="AX39" i="27"/>
  <c r="AW39" i="27"/>
  <c r="L42" i="27"/>
  <c r="N42" i="27"/>
  <c r="BC42" i="27"/>
  <c r="AK42" i="27"/>
  <c r="E42" i="27"/>
  <c r="AM42" i="27"/>
  <c r="AN42" i="27"/>
  <c r="AO42" i="27"/>
  <c r="AT42" i="27"/>
  <c r="AU42" i="27"/>
  <c r="AX42" i="27"/>
  <c r="AW42" i="27"/>
  <c r="L45" i="27"/>
  <c r="N45" i="27"/>
  <c r="AK45" i="27"/>
  <c r="E45" i="27"/>
  <c r="AL45" i="27"/>
  <c r="AP45" i="27"/>
  <c r="J45" i="27"/>
  <c r="AQ45" i="27"/>
  <c r="AM45" i="27"/>
  <c r="AN45" i="27"/>
  <c r="AO45" i="27"/>
  <c r="AT45" i="27"/>
  <c r="AU45" i="27"/>
  <c r="AW45" i="27"/>
  <c r="L48" i="27"/>
  <c r="N48" i="27"/>
  <c r="AK48" i="27"/>
  <c r="E48" i="27"/>
  <c r="AM48" i="27"/>
  <c r="AN48" i="27"/>
  <c r="AO48" i="27"/>
  <c r="AT48" i="27"/>
  <c r="AU48" i="27"/>
  <c r="AX48" i="27"/>
  <c r="AW48" i="27"/>
  <c r="L51" i="27"/>
  <c r="N51" i="27"/>
  <c r="AK51" i="27"/>
  <c r="E51" i="27"/>
  <c r="BC51" i="27"/>
  <c r="AM51" i="27"/>
  <c r="AN51" i="27"/>
  <c r="AO51" i="27"/>
  <c r="AT51" i="27"/>
  <c r="AU51" i="27"/>
  <c r="AW51" i="27"/>
  <c r="L18" i="26"/>
  <c r="N18" i="26"/>
  <c r="AK18" i="26"/>
  <c r="E18" i="26"/>
  <c r="BC18" i="26"/>
  <c r="AM18" i="26"/>
  <c r="AN18" i="26"/>
  <c r="AO18" i="26"/>
  <c r="AT18" i="26"/>
  <c r="AU18" i="26"/>
  <c r="AX18" i="26"/>
  <c r="AW18" i="26"/>
  <c r="L21" i="26"/>
  <c r="N21" i="26"/>
  <c r="AK21" i="26"/>
  <c r="E21" i="26"/>
  <c r="AM21" i="26"/>
  <c r="AN21" i="26"/>
  <c r="AO21" i="26"/>
  <c r="AT21" i="26"/>
  <c r="AU21" i="26"/>
  <c r="AX21" i="26"/>
  <c r="AW21" i="26"/>
  <c r="L24" i="26"/>
  <c r="N24" i="26"/>
  <c r="BC24" i="26"/>
  <c r="AK24" i="26"/>
  <c r="AM24" i="26"/>
  <c r="AN24" i="26"/>
  <c r="AO24" i="26"/>
  <c r="AT24" i="26"/>
  <c r="AU24" i="26"/>
  <c r="AX24" i="26"/>
  <c r="AW24" i="26"/>
  <c r="L27" i="26"/>
  <c r="N27" i="26"/>
  <c r="AK27" i="26"/>
  <c r="E27" i="26"/>
  <c r="BC27" i="26"/>
  <c r="AM27" i="26"/>
  <c r="AN27" i="26"/>
  <c r="AO27" i="26"/>
  <c r="AT27" i="26"/>
  <c r="AU27" i="26"/>
  <c r="AX27" i="26"/>
  <c r="AW27" i="26"/>
  <c r="L30" i="26"/>
  <c r="N30" i="26"/>
  <c r="BC30" i="26"/>
  <c r="AK30" i="26"/>
  <c r="AM30" i="26"/>
  <c r="AN30" i="26"/>
  <c r="AO30" i="26"/>
  <c r="AT30" i="26"/>
  <c r="AU30" i="26"/>
  <c r="AX30" i="26"/>
  <c r="AW30" i="26"/>
  <c r="L33" i="26"/>
  <c r="N33" i="26"/>
  <c r="BC33" i="26"/>
  <c r="AK33" i="26"/>
  <c r="E33" i="26"/>
  <c r="AM33" i="26"/>
  <c r="AN33" i="26"/>
  <c r="AO33" i="26"/>
  <c r="AT33" i="26"/>
  <c r="AU33" i="26"/>
  <c r="AX33" i="26"/>
  <c r="AW33" i="26"/>
  <c r="L36" i="26"/>
  <c r="N36" i="26"/>
  <c r="AK36" i="26"/>
  <c r="AM36" i="26"/>
  <c r="AN36" i="26"/>
  <c r="AO36" i="26"/>
  <c r="AT36" i="26"/>
  <c r="AU36" i="26"/>
  <c r="AW36" i="26"/>
  <c r="L39" i="26"/>
  <c r="N39" i="26"/>
  <c r="AK39" i="26"/>
  <c r="AM39" i="26"/>
  <c r="AN39" i="26"/>
  <c r="AO39" i="26"/>
  <c r="AT39" i="26"/>
  <c r="AU39" i="26"/>
  <c r="AX39" i="26"/>
  <c r="AW39" i="26"/>
  <c r="L42" i="26"/>
  <c r="N42" i="26"/>
  <c r="AK42" i="26"/>
  <c r="AM42" i="26"/>
  <c r="AN42" i="26"/>
  <c r="AO42" i="26"/>
  <c r="AT42" i="26"/>
  <c r="AU42" i="26"/>
  <c r="AW42" i="26"/>
  <c r="AX42" i="26"/>
  <c r="L45" i="26"/>
  <c r="N45" i="26"/>
  <c r="BC45" i="26"/>
  <c r="AK45" i="26"/>
  <c r="E45" i="26"/>
  <c r="AM45" i="26"/>
  <c r="AN45" i="26"/>
  <c r="AO45" i="26"/>
  <c r="AT45" i="26"/>
  <c r="AU45" i="26"/>
  <c r="AX45" i="26"/>
  <c r="AW45" i="26"/>
  <c r="L48" i="26"/>
  <c r="N48" i="26"/>
  <c r="AK48" i="26"/>
  <c r="AM48" i="26"/>
  <c r="AN48" i="26"/>
  <c r="AO48" i="26"/>
  <c r="AT48" i="26"/>
  <c r="AU48" i="26"/>
  <c r="AX48" i="26"/>
  <c r="AW48" i="26"/>
  <c r="L51" i="26"/>
  <c r="N51" i="26"/>
  <c r="AK51" i="26"/>
  <c r="AL51" i="26"/>
  <c r="E51" i="26"/>
  <c r="AM51" i="26"/>
  <c r="AN51" i="26"/>
  <c r="AO51" i="26"/>
  <c r="AT51" i="26"/>
  <c r="AU51" i="26"/>
  <c r="AX51" i="26"/>
  <c r="AW51" i="26"/>
  <c r="L18" i="24"/>
  <c r="N18" i="24"/>
  <c r="AK18" i="24"/>
  <c r="E18" i="24"/>
  <c r="AM18" i="24"/>
  <c r="AN18" i="24"/>
  <c r="AO18" i="24"/>
  <c r="AT18" i="24"/>
  <c r="AU18" i="24"/>
  <c r="AX18" i="24"/>
  <c r="AW18" i="24"/>
  <c r="L21" i="24"/>
  <c r="N21" i="24"/>
  <c r="AK21" i="24"/>
  <c r="E21" i="24"/>
  <c r="AM21" i="24"/>
  <c r="AN21" i="24"/>
  <c r="AO21" i="24"/>
  <c r="AT21" i="24"/>
  <c r="AU21" i="24"/>
  <c r="AX21" i="24"/>
  <c r="AW21" i="24"/>
  <c r="L24" i="24"/>
  <c r="N24" i="24"/>
  <c r="AK24" i="24"/>
  <c r="E24" i="24"/>
  <c r="AM24" i="24"/>
  <c r="AN24" i="24"/>
  <c r="AO24" i="24"/>
  <c r="AT24" i="24"/>
  <c r="AU24" i="24"/>
  <c r="AW24" i="24"/>
  <c r="AX24" i="24"/>
  <c r="L27" i="24"/>
  <c r="N27" i="24"/>
  <c r="AK27" i="24"/>
  <c r="AL27" i="24"/>
  <c r="E27" i="24"/>
  <c r="BC27" i="24"/>
  <c r="AM27" i="24"/>
  <c r="AN27" i="24"/>
  <c r="AO27" i="24"/>
  <c r="AT27" i="24"/>
  <c r="AU27" i="24"/>
  <c r="AW27" i="24"/>
  <c r="L30" i="24"/>
  <c r="N30" i="24"/>
  <c r="AK30" i="24"/>
  <c r="E30" i="24"/>
  <c r="AM30" i="24"/>
  <c r="AN30" i="24"/>
  <c r="AO30" i="24"/>
  <c r="AT30" i="24"/>
  <c r="AU30" i="24"/>
  <c r="AX30" i="24"/>
  <c r="AW30" i="24"/>
  <c r="L33" i="24"/>
  <c r="N33" i="24"/>
  <c r="AK33" i="24"/>
  <c r="E33" i="24"/>
  <c r="AM33" i="24"/>
  <c r="AN33" i="24"/>
  <c r="AO33" i="24"/>
  <c r="AT33" i="24"/>
  <c r="AU33" i="24"/>
  <c r="AW33" i="24"/>
  <c r="L36" i="24"/>
  <c r="N36" i="24"/>
  <c r="BC36" i="24"/>
  <c r="AK36" i="24"/>
  <c r="AL36" i="24"/>
  <c r="AP36" i="24"/>
  <c r="J36" i="24"/>
  <c r="AQ36" i="24"/>
  <c r="AM36" i="24"/>
  <c r="AN36" i="24"/>
  <c r="AO36" i="24"/>
  <c r="AT36" i="24"/>
  <c r="AU36" i="24"/>
  <c r="AW36" i="24"/>
  <c r="L39" i="24"/>
  <c r="N39" i="24"/>
  <c r="AK39" i="24"/>
  <c r="AL39" i="24"/>
  <c r="AM39" i="24"/>
  <c r="AN39" i="24"/>
  <c r="AO39" i="24"/>
  <c r="AT39" i="24"/>
  <c r="AU39" i="24"/>
  <c r="AX39" i="24"/>
  <c r="AW39" i="24"/>
  <c r="L42" i="24"/>
  <c r="N42" i="24"/>
  <c r="AK42" i="24"/>
  <c r="AL42" i="24"/>
  <c r="H42" i="24"/>
  <c r="AM42" i="24"/>
  <c r="AN42" i="24"/>
  <c r="AO42" i="24"/>
  <c r="AT42" i="24"/>
  <c r="AU42" i="24"/>
  <c r="AW42" i="24"/>
  <c r="L45" i="24"/>
  <c r="N45" i="24"/>
  <c r="BC45" i="24"/>
  <c r="AK45" i="24"/>
  <c r="AL45" i="24"/>
  <c r="AM45" i="24"/>
  <c r="AN45" i="24"/>
  <c r="AO45" i="24"/>
  <c r="AT45" i="24"/>
  <c r="AU45" i="24"/>
  <c r="AW45" i="24"/>
  <c r="L48" i="24"/>
  <c r="N48" i="24"/>
  <c r="AK48" i="24"/>
  <c r="E48" i="24"/>
  <c r="AL48" i="24"/>
  <c r="AM48" i="24"/>
  <c r="AN48" i="24"/>
  <c r="AO48" i="24"/>
  <c r="AT48" i="24"/>
  <c r="AU48" i="24"/>
  <c r="AW48" i="24"/>
  <c r="AX48" i="24"/>
  <c r="L51" i="24"/>
  <c r="N51" i="24"/>
  <c r="BC51" i="24"/>
  <c r="AK51" i="24"/>
  <c r="AL51" i="24"/>
  <c r="H51" i="24"/>
  <c r="AM51" i="24"/>
  <c r="AN51" i="24"/>
  <c r="AO51" i="24"/>
  <c r="AT51" i="24"/>
  <c r="AU51" i="24"/>
  <c r="AW51" i="24"/>
  <c r="L18" i="23"/>
  <c r="N18" i="23"/>
  <c r="AK18" i="23"/>
  <c r="E18" i="23"/>
  <c r="AM18" i="23"/>
  <c r="AN18" i="23"/>
  <c r="AO18" i="23"/>
  <c r="AT18" i="23"/>
  <c r="AU18" i="23"/>
  <c r="AX18" i="23"/>
  <c r="AW18" i="23"/>
  <c r="L21" i="23"/>
  <c r="N21" i="23"/>
  <c r="AK21" i="23"/>
  <c r="E21" i="23"/>
  <c r="AM21" i="23"/>
  <c r="AN21" i="23"/>
  <c r="AO21" i="23"/>
  <c r="AT21" i="23"/>
  <c r="AU21" i="23"/>
  <c r="AX21" i="23"/>
  <c r="AW21" i="23"/>
  <c r="L24" i="23"/>
  <c r="N24" i="23"/>
  <c r="AK24" i="23"/>
  <c r="E24" i="23"/>
  <c r="AM24" i="23"/>
  <c r="AN24" i="23"/>
  <c r="AO24" i="23"/>
  <c r="AT24" i="23"/>
  <c r="AU24" i="23"/>
  <c r="AW24" i="23"/>
  <c r="AX24" i="23"/>
  <c r="L27" i="23"/>
  <c r="N27" i="23"/>
  <c r="AK27" i="23"/>
  <c r="E27" i="23"/>
  <c r="AM27" i="23"/>
  <c r="AN27" i="23"/>
  <c r="AO27" i="23"/>
  <c r="AT27" i="23"/>
  <c r="AU27" i="23"/>
  <c r="AX27" i="23"/>
  <c r="AW27" i="23"/>
  <c r="L30" i="23"/>
  <c r="N30" i="23"/>
  <c r="BC30" i="23"/>
  <c r="AK30" i="23"/>
  <c r="E30" i="23"/>
  <c r="AM30" i="23"/>
  <c r="AN30" i="23"/>
  <c r="AO30" i="23"/>
  <c r="AT30" i="23"/>
  <c r="AU30" i="23"/>
  <c r="AX30" i="23"/>
  <c r="AW30" i="23"/>
  <c r="L33" i="23"/>
  <c r="N33" i="23"/>
  <c r="AK33" i="23"/>
  <c r="E33" i="23"/>
  <c r="BC33" i="23"/>
  <c r="AM33" i="23"/>
  <c r="AN33" i="23"/>
  <c r="AO33" i="23"/>
  <c r="AT33" i="23"/>
  <c r="AU33" i="23"/>
  <c r="AX33" i="23"/>
  <c r="AW33" i="23"/>
  <c r="L36" i="23"/>
  <c r="N36" i="23"/>
  <c r="AK36" i="23"/>
  <c r="E36" i="23"/>
  <c r="AL36" i="23"/>
  <c r="H36" i="23"/>
  <c r="AM36" i="23"/>
  <c r="AN36" i="23"/>
  <c r="AO36" i="23"/>
  <c r="AT36" i="23"/>
  <c r="AU36" i="23"/>
  <c r="AW36" i="23"/>
  <c r="AX36" i="23"/>
  <c r="L39" i="23"/>
  <c r="N39" i="23"/>
  <c r="AK39" i="23"/>
  <c r="E39" i="23"/>
  <c r="BC39" i="23"/>
  <c r="AM39" i="23"/>
  <c r="AN39" i="23"/>
  <c r="AO39" i="23"/>
  <c r="AT39" i="23"/>
  <c r="AU39" i="23"/>
  <c r="AX39" i="23"/>
  <c r="AW39" i="23"/>
  <c r="L42" i="23"/>
  <c r="N42" i="23"/>
  <c r="AK42" i="23"/>
  <c r="E42" i="23"/>
  <c r="BC42" i="23"/>
  <c r="AM42" i="23"/>
  <c r="AN42" i="23"/>
  <c r="AO42" i="23"/>
  <c r="AT42" i="23"/>
  <c r="AU42" i="23"/>
  <c r="AW42" i="23"/>
  <c r="AX42" i="23"/>
  <c r="L45" i="23"/>
  <c r="N45" i="23"/>
  <c r="AK45" i="23"/>
  <c r="E45" i="23"/>
  <c r="AM45" i="23"/>
  <c r="AN45" i="23"/>
  <c r="AO45" i="23"/>
  <c r="AT45" i="23"/>
  <c r="AU45" i="23"/>
  <c r="AX45" i="23"/>
  <c r="AW45" i="23"/>
  <c r="L48" i="23"/>
  <c r="N48" i="23"/>
  <c r="AK48" i="23"/>
  <c r="E48" i="23"/>
  <c r="BC48" i="23"/>
  <c r="AM48" i="23"/>
  <c r="AN48" i="23"/>
  <c r="AO48" i="23"/>
  <c r="AT48" i="23"/>
  <c r="AU48" i="23"/>
  <c r="AX48" i="23"/>
  <c r="AW48" i="23"/>
  <c r="L51" i="23"/>
  <c r="N51" i="23"/>
  <c r="AK51" i="23"/>
  <c r="E51" i="23"/>
  <c r="BC51" i="23"/>
  <c r="AL51" i="23"/>
  <c r="H51" i="23"/>
  <c r="AM51" i="23"/>
  <c r="AN51" i="23"/>
  <c r="AO51" i="23"/>
  <c r="AT51" i="23"/>
  <c r="AU51" i="23"/>
  <c r="AW51" i="23"/>
  <c r="AX51" i="23"/>
  <c r="L18" i="22"/>
  <c r="N18" i="22"/>
  <c r="AK18" i="22"/>
  <c r="E18" i="22"/>
  <c r="AM18" i="22"/>
  <c r="AN18" i="22"/>
  <c r="AO18" i="22"/>
  <c r="AT18" i="22"/>
  <c r="AU18" i="22"/>
  <c r="AW18" i="22"/>
  <c r="AX18" i="22"/>
  <c r="L21" i="22"/>
  <c r="N21" i="22"/>
  <c r="AK21" i="22"/>
  <c r="E21" i="22"/>
  <c r="AM21" i="22"/>
  <c r="AN21" i="22"/>
  <c r="AO21" i="22"/>
  <c r="AT21" i="22"/>
  <c r="AU21" i="22"/>
  <c r="AX21" i="22"/>
  <c r="AW21" i="22"/>
  <c r="L24" i="22"/>
  <c r="N24" i="22"/>
  <c r="AK24" i="22"/>
  <c r="E24" i="22"/>
  <c r="AM24" i="22"/>
  <c r="AN24" i="22"/>
  <c r="AO24" i="22"/>
  <c r="AT24" i="22"/>
  <c r="AU24" i="22"/>
  <c r="AX24" i="22"/>
  <c r="AW24" i="22"/>
  <c r="L27" i="22"/>
  <c r="N27" i="22"/>
  <c r="BC27" i="22"/>
  <c r="AK27" i="22"/>
  <c r="E27" i="22"/>
  <c r="AM27" i="22"/>
  <c r="AN27" i="22"/>
  <c r="AO27" i="22"/>
  <c r="AT27" i="22"/>
  <c r="AU27" i="22"/>
  <c r="AX27" i="22"/>
  <c r="AW27" i="22"/>
  <c r="L30" i="22"/>
  <c r="N30" i="22"/>
  <c r="AK30" i="22"/>
  <c r="E30" i="22"/>
  <c r="AM30" i="22"/>
  <c r="AN30" i="22"/>
  <c r="AO30" i="22"/>
  <c r="AT30" i="22"/>
  <c r="AU30" i="22"/>
  <c r="AX30" i="22"/>
  <c r="AW30" i="22"/>
  <c r="L33" i="22"/>
  <c r="N33" i="22"/>
  <c r="BC33" i="22"/>
  <c r="AK33" i="22"/>
  <c r="E33" i="22"/>
  <c r="AM33" i="22"/>
  <c r="AN33" i="22"/>
  <c r="AO33" i="22"/>
  <c r="AT33" i="22"/>
  <c r="AU33" i="22"/>
  <c r="AX33" i="22"/>
  <c r="AW33" i="22"/>
  <c r="L36" i="22"/>
  <c r="N36" i="22"/>
  <c r="AK36" i="22"/>
  <c r="E36" i="22"/>
  <c r="BC36" i="22"/>
  <c r="AM36" i="22"/>
  <c r="AN36" i="22"/>
  <c r="AO36" i="22"/>
  <c r="AT36" i="22"/>
  <c r="AU36" i="22"/>
  <c r="AX36" i="22"/>
  <c r="AW36" i="22"/>
  <c r="L39" i="22"/>
  <c r="N39" i="22"/>
  <c r="AK39" i="22"/>
  <c r="E39" i="22"/>
  <c r="AM39" i="22"/>
  <c r="AN39" i="22"/>
  <c r="AO39" i="22"/>
  <c r="AT39" i="22"/>
  <c r="AU39" i="22"/>
  <c r="AW39" i="22"/>
  <c r="AX39" i="22"/>
  <c r="L42" i="22"/>
  <c r="N42" i="22"/>
  <c r="AK42" i="22"/>
  <c r="E42" i="22"/>
  <c r="AM42" i="22"/>
  <c r="AN42" i="22"/>
  <c r="AO42" i="22"/>
  <c r="AT42" i="22"/>
  <c r="AU42" i="22"/>
  <c r="AX42" i="22"/>
  <c r="AW42" i="22"/>
  <c r="L45" i="22"/>
  <c r="N45" i="22"/>
  <c r="AK45" i="22"/>
  <c r="E45" i="22"/>
  <c r="BC45" i="22"/>
  <c r="AM45" i="22"/>
  <c r="AN45" i="22"/>
  <c r="AO45" i="22"/>
  <c r="AT45" i="22"/>
  <c r="AU45" i="22"/>
  <c r="AX45" i="22"/>
  <c r="AW45" i="22"/>
  <c r="L48" i="22"/>
  <c r="N48" i="22"/>
  <c r="AK48" i="22"/>
  <c r="E48" i="22"/>
  <c r="AM48" i="22"/>
  <c r="AN48" i="22"/>
  <c r="AO48" i="22"/>
  <c r="AT48" i="22"/>
  <c r="AU48" i="22"/>
  <c r="AW48" i="22"/>
  <c r="L51" i="22"/>
  <c r="N51" i="22"/>
  <c r="BC51" i="22"/>
  <c r="AK51" i="22"/>
  <c r="E51" i="22"/>
  <c r="AM51" i="22"/>
  <c r="AN51" i="22"/>
  <c r="AO51" i="22"/>
  <c r="AT51" i="22"/>
  <c r="AU51" i="22"/>
  <c r="AW51" i="22"/>
  <c r="L18" i="21"/>
  <c r="N18" i="21"/>
  <c r="AK18" i="21"/>
  <c r="E18" i="21"/>
  <c r="AM18" i="21"/>
  <c r="AN18" i="21"/>
  <c r="AO18" i="21"/>
  <c r="AT18" i="21"/>
  <c r="AU18" i="21"/>
  <c r="AX18" i="21"/>
  <c r="AW18" i="21"/>
  <c r="L21" i="21"/>
  <c r="N21" i="21"/>
  <c r="AK21" i="21"/>
  <c r="AL21" i="21"/>
  <c r="E21" i="21"/>
  <c r="AM21" i="21"/>
  <c r="AN21" i="21"/>
  <c r="AO21" i="21"/>
  <c r="AT21" i="21"/>
  <c r="AU21" i="21"/>
  <c r="AW21" i="21"/>
  <c r="AX21" i="21"/>
  <c r="L24" i="21"/>
  <c r="N24" i="21"/>
  <c r="BC24" i="21"/>
  <c r="AK24" i="21"/>
  <c r="E24" i="21"/>
  <c r="AM24" i="21"/>
  <c r="AN24" i="21"/>
  <c r="AO24" i="21"/>
  <c r="AT24" i="21"/>
  <c r="AU24" i="21"/>
  <c r="AX24" i="21"/>
  <c r="AW24" i="21"/>
  <c r="L27" i="21"/>
  <c r="AP27" i="21"/>
  <c r="J27" i="21"/>
  <c r="AQ27" i="21"/>
  <c r="N27" i="21"/>
  <c r="BC27" i="21"/>
  <c r="AK27" i="21"/>
  <c r="E27" i="21"/>
  <c r="AM27" i="21"/>
  <c r="AN27" i="21"/>
  <c r="AO27" i="21"/>
  <c r="AT27" i="21"/>
  <c r="AU27" i="21"/>
  <c r="AW27" i="21"/>
  <c r="L30" i="21"/>
  <c r="N30" i="21"/>
  <c r="AK30" i="21"/>
  <c r="AL30" i="21"/>
  <c r="E30" i="21"/>
  <c r="AM30" i="21"/>
  <c r="AN30" i="21"/>
  <c r="AO30" i="21"/>
  <c r="AT30" i="21"/>
  <c r="AU30" i="21"/>
  <c r="AX30" i="21"/>
  <c r="AW30" i="21"/>
  <c r="L33" i="21"/>
  <c r="N33" i="21"/>
  <c r="AK33" i="21"/>
  <c r="E33" i="21"/>
  <c r="AM33" i="21"/>
  <c r="AN33" i="21"/>
  <c r="AO33" i="21"/>
  <c r="AT33" i="21"/>
  <c r="AU33" i="21"/>
  <c r="AX33" i="21"/>
  <c r="AW33" i="21"/>
  <c r="L36" i="21"/>
  <c r="N36" i="21"/>
  <c r="BC36" i="21"/>
  <c r="AK36" i="21"/>
  <c r="E36" i="21"/>
  <c r="AM36" i="21"/>
  <c r="AN36" i="21"/>
  <c r="AO36" i="21"/>
  <c r="AT36" i="21"/>
  <c r="AU36" i="21"/>
  <c r="AW36" i="21"/>
  <c r="AX36" i="21"/>
  <c r="L39" i="21"/>
  <c r="N39" i="21"/>
  <c r="AK39" i="21"/>
  <c r="E39" i="21"/>
  <c r="AM39" i="21"/>
  <c r="AN39" i="21"/>
  <c r="AO39" i="21"/>
  <c r="AT39" i="21"/>
  <c r="AU39" i="21"/>
  <c r="AW39" i="21"/>
  <c r="L42" i="21"/>
  <c r="N42" i="21"/>
  <c r="BC42" i="21"/>
  <c r="AK42" i="21"/>
  <c r="E42" i="21"/>
  <c r="AM42" i="21"/>
  <c r="AN42" i="21"/>
  <c r="AO42" i="21"/>
  <c r="AT42" i="21"/>
  <c r="AU42" i="21"/>
  <c r="AX42" i="21"/>
  <c r="AW42" i="21"/>
  <c r="L45" i="21"/>
  <c r="AP45" i="21"/>
  <c r="J45" i="21"/>
  <c r="AQ45" i="21"/>
  <c r="N45" i="21"/>
  <c r="BC45" i="21"/>
  <c r="AK45" i="21"/>
  <c r="E45" i="21"/>
  <c r="AM45" i="21"/>
  <c r="AN45" i="21"/>
  <c r="AO45" i="21"/>
  <c r="AT45" i="21"/>
  <c r="AU45" i="21"/>
  <c r="AX45" i="21"/>
  <c r="AW45" i="21"/>
  <c r="L48" i="21"/>
  <c r="N48" i="21"/>
  <c r="AK48" i="21"/>
  <c r="E48" i="21"/>
  <c r="AM48" i="21"/>
  <c r="AN48" i="21"/>
  <c r="AO48" i="21"/>
  <c r="AT48" i="21"/>
  <c r="AU48" i="21"/>
  <c r="AX48" i="21"/>
  <c r="AW48" i="21"/>
  <c r="L51" i="21"/>
  <c r="N51" i="21"/>
  <c r="AK51" i="21"/>
  <c r="E51" i="21"/>
  <c r="BC51" i="21"/>
  <c r="AM51" i="21"/>
  <c r="AN51" i="21"/>
  <c r="AO51" i="21"/>
  <c r="AT51" i="21"/>
  <c r="AU51" i="21"/>
  <c r="AW51" i="21"/>
  <c r="AX51" i="21"/>
  <c r="L18" i="20"/>
  <c r="N18" i="20"/>
  <c r="AK18" i="20"/>
  <c r="E18" i="20"/>
  <c r="AL18" i="20"/>
  <c r="H18" i="20"/>
  <c r="AM18" i="20"/>
  <c r="AN18" i="20"/>
  <c r="AO18" i="20"/>
  <c r="AT18" i="20"/>
  <c r="AU18" i="20"/>
  <c r="AX18" i="20"/>
  <c r="AW18" i="20"/>
  <c r="L21" i="20"/>
  <c r="N21" i="20"/>
  <c r="AK21" i="20"/>
  <c r="AL21" i="20"/>
  <c r="AM21" i="20"/>
  <c r="AN21" i="20"/>
  <c r="AO21" i="20"/>
  <c r="AT21" i="20"/>
  <c r="AU21" i="20"/>
  <c r="AX21" i="20"/>
  <c r="AW21" i="20"/>
  <c r="L24" i="20"/>
  <c r="N24" i="20"/>
  <c r="BC24" i="20"/>
  <c r="AK24" i="20"/>
  <c r="E24" i="20"/>
  <c r="AM24" i="20"/>
  <c r="AN24" i="20"/>
  <c r="AO24" i="20"/>
  <c r="AT24" i="20"/>
  <c r="AU24" i="20"/>
  <c r="AX24" i="20"/>
  <c r="AW24" i="20"/>
  <c r="L27" i="20"/>
  <c r="N27" i="20"/>
  <c r="BC27" i="20"/>
  <c r="AK27" i="20"/>
  <c r="AM27" i="20"/>
  <c r="AN27" i="20"/>
  <c r="AO27" i="20"/>
  <c r="AT27" i="20"/>
  <c r="AU27" i="20"/>
  <c r="AX27" i="20"/>
  <c r="AW27" i="20"/>
  <c r="L30" i="20"/>
  <c r="N30" i="20"/>
  <c r="AK30" i="20"/>
  <c r="E30" i="20"/>
  <c r="BC30" i="20"/>
  <c r="AM30" i="20"/>
  <c r="AN30" i="20"/>
  <c r="AO30" i="20"/>
  <c r="AT30" i="20"/>
  <c r="AU30" i="20"/>
  <c r="AX30" i="20"/>
  <c r="AW30" i="20"/>
  <c r="L33" i="20"/>
  <c r="N33" i="20"/>
  <c r="AK33" i="20"/>
  <c r="AM33" i="20"/>
  <c r="AN33" i="20"/>
  <c r="AO33" i="20"/>
  <c r="AT33" i="20"/>
  <c r="AU33" i="20"/>
  <c r="AX33" i="20"/>
  <c r="AW33" i="20"/>
  <c r="L36" i="20"/>
  <c r="N36" i="20"/>
  <c r="AK36" i="20"/>
  <c r="E36" i="20"/>
  <c r="AM36" i="20"/>
  <c r="AN36" i="20"/>
  <c r="AO36" i="20"/>
  <c r="AT36" i="20"/>
  <c r="AU36" i="20"/>
  <c r="AX36" i="20"/>
  <c r="AW36" i="20"/>
  <c r="L39" i="20"/>
  <c r="N39" i="20"/>
  <c r="AK39" i="20"/>
  <c r="E39" i="20"/>
  <c r="AM39" i="20"/>
  <c r="AN39" i="20"/>
  <c r="AO39" i="20"/>
  <c r="AT39" i="20"/>
  <c r="AU39" i="20"/>
  <c r="AW39" i="20"/>
  <c r="L42" i="20"/>
  <c r="N42" i="20"/>
  <c r="AK42" i="20"/>
  <c r="E42" i="20"/>
  <c r="AM42" i="20"/>
  <c r="AN42" i="20"/>
  <c r="AO42" i="20"/>
  <c r="AT42" i="20"/>
  <c r="AU42" i="20"/>
  <c r="AX42" i="20"/>
  <c r="AW42" i="20"/>
  <c r="L45" i="20"/>
  <c r="N45" i="20"/>
  <c r="AK45" i="20"/>
  <c r="E45" i="20"/>
  <c r="AM45" i="20"/>
  <c r="AN45" i="20"/>
  <c r="AO45" i="20"/>
  <c r="AT45" i="20"/>
  <c r="AU45" i="20"/>
  <c r="AW45" i="20"/>
  <c r="AX45" i="20"/>
  <c r="L48" i="20"/>
  <c r="N48" i="20"/>
  <c r="AK48" i="20"/>
  <c r="E48" i="20"/>
  <c r="AM48" i="20"/>
  <c r="AN48" i="20"/>
  <c r="AO48" i="20"/>
  <c r="AT48" i="20"/>
  <c r="AU48" i="20"/>
  <c r="AX48" i="20"/>
  <c r="AW48" i="20"/>
  <c r="L51" i="20"/>
  <c r="N51" i="20"/>
  <c r="AK51" i="20"/>
  <c r="E51" i="20"/>
  <c r="AM51" i="20"/>
  <c r="AN51" i="20"/>
  <c r="AO51" i="20"/>
  <c r="AT51" i="20"/>
  <c r="AU51" i="20"/>
  <c r="AX51" i="20"/>
  <c r="AW51" i="20"/>
  <c r="L18" i="16"/>
  <c r="N18" i="16"/>
  <c r="AK18" i="16"/>
  <c r="AL18" i="16"/>
  <c r="E18" i="16"/>
  <c r="AM18" i="16"/>
  <c r="AN18" i="16"/>
  <c r="AO18" i="16"/>
  <c r="AT18" i="16"/>
  <c r="AU18" i="16"/>
  <c r="AX18" i="16"/>
  <c r="AW18" i="16"/>
  <c r="L21" i="16"/>
  <c r="N21" i="16"/>
  <c r="AK21" i="16"/>
  <c r="E21" i="16"/>
  <c r="AM21" i="16"/>
  <c r="AN21" i="16"/>
  <c r="AO21" i="16"/>
  <c r="AT21" i="16"/>
  <c r="AU21" i="16"/>
  <c r="AX21" i="16"/>
  <c r="AW21" i="16"/>
  <c r="L24" i="16"/>
  <c r="N24" i="16"/>
  <c r="AK24" i="16"/>
  <c r="E24" i="16"/>
  <c r="AL24" i="16"/>
  <c r="AM24" i="16"/>
  <c r="AN24" i="16"/>
  <c r="AO24" i="16"/>
  <c r="AT24" i="16"/>
  <c r="AU24" i="16"/>
  <c r="AW24" i="16"/>
  <c r="L27" i="16"/>
  <c r="N27" i="16"/>
  <c r="AK27" i="16"/>
  <c r="AL27" i="16"/>
  <c r="AM27" i="16"/>
  <c r="AN27" i="16"/>
  <c r="AO27" i="16"/>
  <c r="AT27" i="16"/>
  <c r="AU27" i="16"/>
  <c r="AW27" i="16"/>
  <c r="L30" i="16"/>
  <c r="N30" i="16"/>
  <c r="AK30" i="16"/>
  <c r="AL30" i="16"/>
  <c r="AP30" i="16"/>
  <c r="J30" i="16"/>
  <c r="AQ30" i="16"/>
  <c r="H30" i="16"/>
  <c r="E30" i="16"/>
  <c r="AM30" i="16"/>
  <c r="AN30" i="16"/>
  <c r="AO30" i="16"/>
  <c r="AT30" i="16"/>
  <c r="AU30" i="16"/>
  <c r="AW30" i="16"/>
  <c r="AX30" i="16"/>
  <c r="L33" i="16"/>
  <c r="N33" i="16"/>
  <c r="AK33" i="16"/>
  <c r="AL33" i="16"/>
  <c r="E33" i="16"/>
  <c r="AM33" i="16"/>
  <c r="AN33" i="16"/>
  <c r="AO33" i="16"/>
  <c r="AT33" i="16"/>
  <c r="AU33" i="16"/>
  <c r="AX33" i="16"/>
  <c r="AW33" i="16"/>
  <c r="L36" i="16"/>
  <c r="N36" i="16"/>
  <c r="AK36" i="16"/>
  <c r="AM36" i="16"/>
  <c r="AN36" i="16"/>
  <c r="AO36" i="16"/>
  <c r="AT36" i="16"/>
  <c r="AU36" i="16"/>
  <c r="AW36" i="16"/>
  <c r="L39" i="16"/>
  <c r="N39" i="16"/>
  <c r="AK39" i="16"/>
  <c r="E39" i="16"/>
  <c r="AM39" i="16"/>
  <c r="AN39" i="16"/>
  <c r="AO39" i="16"/>
  <c r="AT39" i="16"/>
  <c r="AU39" i="16"/>
  <c r="AX39" i="16"/>
  <c r="AW39" i="16"/>
  <c r="L42" i="16"/>
  <c r="AP42" i="16"/>
  <c r="J42" i="16"/>
  <c r="AQ42" i="16"/>
  <c r="AK42" i="16"/>
  <c r="AL42" i="16"/>
  <c r="H42" i="16"/>
  <c r="E42" i="16"/>
  <c r="AM42" i="16"/>
  <c r="AN42" i="16"/>
  <c r="AO42" i="16"/>
  <c r="AT42" i="16"/>
  <c r="AU42" i="16"/>
  <c r="AX42" i="16"/>
  <c r="AW42" i="16"/>
  <c r="L45" i="16"/>
  <c r="N45" i="16"/>
  <c r="AK45" i="16"/>
  <c r="AL45" i="16"/>
  <c r="E45" i="16"/>
  <c r="AM45" i="16"/>
  <c r="AN45" i="16"/>
  <c r="AO45" i="16"/>
  <c r="AT45" i="16"/>
  <c r="AU45" i="16"/>
  <c r="AW45" i="16"/>
  <c r="L48" i="16"/>
  <c r="N48" i="16"/>
  <c r="AK48" i="16"/>
  <c r="AM48" i="16"/>
  <c r="AN48" i="16"/>
  <c r="AO48" i="16"/>
  <c r="AT48" i="16"/>
  <c r="AU48" i="16"/>
  <c r="AW48" i="16"/>
  <c r="L51" i="16"/>
  <c r="N51" i="16"/>
  <c r="AK51" i="16"/>
  <c r="AL51" i="16"/>
  <c r="E51" i="16"/>
  <c r="BC51" i="16"/>
  <c r="AM51" i="16"/>
  <c r="AN51" i="16"/>
  <c r="AO51" i="16"/>
  <c r="AT51" i="16"/>
  <c r="AU51" i="16"/>
  <c r="AX51" i="16"/>
  <c r="AW51" i="16"/>
  <c r="L18" i="15"/>
  <c r="N18" i="15"/>
  <c r="AK18" i="15"/>
  <c r="AL18" i="15"/>
  <c r="E18" i="15"/>
  <c r="AM18" i="15"/>
  <c r="AN18" i="15"/>
  <c r="AO18" i="15"/>
  <c r="AT18" i="15"/>
  <c r="AU18" i="15"/>
  <c r="AX18" i="15"/>
  <c r="AW18" i="15"/>
  <c r="L21" i="15"/>
  <c r="N21" i="15"/>
  <c r="AK21" i="15"/>
  <c r="AL21" i="15"/>
  <c r="H21" i="15"/>
  <c r="AM21" i="15"/>
  <c r="AN21" i="15"/>
  <c r="AO21" i="15"/>
  <c r="AT21" i="15"/>
  <c r="AU21" i="15"/>
  <c r="AX21" i="15"/>
  <c r="AW21" i="15"/>
  <c r="L24" i="15"/>
  <c r="N24" i="15"/>
  <c r="BC24" i="15"/>
  <c r="AK24" i="15"/>
  <c r="E24" i="15"/>
  <c r="AL24" i="15"/>
  <c r="AP24" i="15"/>
  <c r="J24" i="15"/>
  <c r="AQ24" i="15"/>
  <c r="H24" i="15"/>
  <c r="AM24" i="15"/>
  <c r="AN24" i="15"/>
  <c r="AO24" i="15"/>
  <c r="AT24" i="15"/>
  <c r="AU24" i="15"/>
  <c r="AX24" i="15"/>
  <c r="AW24" i="15"/>
  <c r="L27" i="15"/>
  <c r="N27" i="15"/>
  <c r="AK27" i="15"/>
  <c r="AL27" i="15"/>
  <c r="E27" i="15"/>
  <c r="AM27" i="15"/>
  <c r="AN27" i="15"/>
  <c r="AO27" i="15"/>
  <c r="AT27" i="15"/>
  <c r="AU27" i="15"/>
  <c r="AX27" i="15"/>
  <c r="AW27" i="15"/>
  <c r="L30" i="15"/>
  <c r="N30" i="15"/>
  <c r="AK30" i="15"/>
  <c r="E30" i="15"/>
  <c r="AL30" i="15"/>
  <c r="AP30" i="15"/>
  <c r="J30" i="15"/>
  <c r="AQ30" i="15"/>
  <c r="AM30" i="15"/>
  <c r="AN30" i="15"/>
  <c r="AO30" i="15"/>
  <c r="AT30" i="15"/>
  <c r="AU30" i="15"/>
  <c r="AW30" i="15"/>
  <c r="AX30" i="15"/>
  <c r="L33" i="15"/>
  <c r="N33" i="15"/>
  <c r="AK33" i="15"/>
  <c r="E33" i="15"/>
  <c r="AL33" i="15"/>
  <c r="H33" i="15"/>
  <c r="AM33" i="15"/>
  <c r="AN33" i="15"/>
  <c r="AO33" i="15"/>
  <c r="AT33" i="15"/>
  <c r="AU33" i="15"/>
  <c r="AX33" i="15"/>
  <c r="AW33" i="15"/>
  <c r="L36" i="15"/>
  <c r="N36" i="15"/>
  <c r="BC36" i="15"/>
  <c r="AK36" i="15"/>
  <c r="E36" i="15"/>
  <c r="AL36" i="15"/>
  <c r="AP36" i="15"/>
  <c r="J36" i="15"/>
  <c r="AQ36" i="15"/>
  <c r="H36" i="15"/>
  <c r="AM36" i="15"/>
  <c r="AN36" i="15"/>
  <c r="AO36" i="15"/>
  <c r="AT36" i="15"/>
  <c r="AU36" i="15"/>
  <c r="AW36" i="15"/>
  <c r="L39" i="15"/>
  <c r="AK39" i="15"/>
  <c r="E39" i="15"/>
  <c r="AM39" i="15"/>
  <c r="AN39" i="15"/>
  <c r="AO39" i="15"/>
  <c r="AT39" i="15"/>
  <c r="AU39" i="15"/>
  <c r="AX39" i="15"/>
  <c r="AW39" i="15"/>
  <c r="L42" i="15"/>
  <c r="N42" i="15"/>
  <c r="AK42" i="15"/>
  <c r="E42" i="15"/>
  <c r="AM42" i="15"/>
  <c r="AN42" i="15"/>
  <c r="AO42" i="15"/>
  <c r="AT42" i="15"/>
  <c r="AU42" i="15"/>
  <c r="AW42" i="15"/>
  <c r="L45" i="15"/>
  <c r="N45" i="15"/>
  <c r="AK45" i="15"/>
  <c r="AL45" i="15"/>
  <c r="AM45" i="15"/>
  <c r="AN45" i="15"/>
  <c r="AO45" i="15"/>
  <c r="AT45" i="15"/>
  <c r="AU45" i="15"/>
  <c r="AX45" i="15"/>
  <c r="AW45" i="15"/>
  <c r="L48" i="15"/>
  <c r="N48" i="15"/>
  <c r="AK48" i="15"/>
  <c r="E48" i="15"/>
  <c r="AL48" i="15"/>
  <c r="AP48" i="15"/>
  <c r="J48" i="15"/>
  <c r="AQ48" i="15"/>
  <c r="AM48" i="15"/>
  <c r="AN48" i="15"/>
  <c r="AO48" i="15"/>
  <c r="AT48" i="15"/>
  <c r="AU48" i="15"/>
  <c r="AX48" i="15"/>
  <c r="AW48" i="15"/>
  <c r="L51" i="15"/>
  <c r="N51" i="15"/>
  <c r="AK51" i="15"/>
  <c r="AL51" i="15"/>
  <c r="E51" i="15"/>
  <c r="BC51" i="15"/>
  <c r="AM51" i="15"/>
  <c r="AN51" i="15"/>
  <c r="AO51" i="15"/>
  <c r="AT51" i="15"/>
  <c r="AU51" i="15"/>
  <c r="AW51" i="15"/>
  <c r="AX51" i="15"/>
  <c r="L18" i="14"/>
  <c r="N18" i="14"/>
  <c r="AK18" i="14"/>
  <c r="AL18" i="14"/>
  <c r="E18" i="14"/>
  <c r="BC18" i="14"/>
  <c r="AM18" i="14"/>
  <c r="AN18" i="14"/>
  <c r="AO18" i="14"/>
  <c r="AT18" i="14"/>
  <c r="AU18" i="14"/>
  <c r="AW18" i="14"/>
  <c r="L21" i="14"/>
  <c r="AP21" i="14"/>
  <c r="J21" i="14"/>
  <c r="AQ21" i="14"/>
  <c r="N21" i="14"/>
  <c r="AK21" i="14"/>
  <c r="E21" i="14"/>
  <c r="BC21" i="14"/>
  <c r="AM21" i="14"/>
  <c r="AN21" i="14"/>
  <c r="AO21" i="14"/>
  <c r="AT21" i="14"/>
  <c r="AU21" i="14"/>
  <c r="AX21" i="14"/>
  <c r="AW21" i="14"/>
  <c r="L24" i="14"/>
  <c r="N24" i="14"/>
  <c r="AK24" i="14"/>
  <c r="E24" i="14"/>
  <c r="AM24" i="14"/>
  <c r="AN24" i="14"/>
  <c r="AO24" i="14"/>
  <c r="AT24" i="14"/>
  <c r="AU24" i="14"/>
  <c r="AX24" i="14"/>
  <c r="AW24" i="14"/>
  <c r="L27" i="14"/>
  <c r="N27" i="14"/>
  <c r="AK27" i="14"/>
  <c r="E27" i="14"/>
  <c r="AM27" i="14"/>
  <c r="AN27" i="14"/>
  <c r="AO27" i="14"/>
  <c r="AT27" i="14"/>
  <c r="AU27" i="14"/>
  <c r="AX27" i="14"/>
  <c r="AW27" i="14"/>
  <c r="L30" i="14"/>
  <c r="N30" i="14"/>
  <c r="AK30" i="14"/>
  <c r="AL30" i="14"/>
  <c r="AM30" i="14"/>
  <c r="AN30" i="14"/>
  <c r="AO30" i="14"/>
  <c r="AT30" i="14"/>
  <c r="AU30" i="14"/>
  <c r="AX30" i="14"/>
  <c r="AW30" i="14"/>
  <c r="L33" i="14"/>
  <c r="N33" i="14"/>
  <c r="BC33" i="14"/>
  <c r="AK33" i="14"/>
  <c r="E33" i="14"/>
  <c r="AM33" i="14"/>
  <c r="AN33" i="14"/>
  <c r="AO33" i="14"/>
  <c r="AT33" i="14"/>
  <c r="AU33" i="14"/>
  <c r="AX33" i="14"/>
  <c r="AW33" i="14"/>
  <c r="L36" i="14"/>
  <c r="N36" i="14"/>
  <c r="BC36" i="14"/>
  <c r="AK36" i="14"/>
  <c r="E36" i="14"/>
  <c r="AM36" i="14"/>
  <c r="AN36" i="14"/>
  <c r="AO36" i="14"/>
  <c r="AT36" i="14"/>
  <c r="AU36" i="14"/>
  <c r="AX36" i="14"/>
  <c r="AW36" i="14"/>
  <c r="L39" i="14"/>
  <c r="N39" i="14"/>
  <c r="AK39" i="14"/>
  <c r="AL39" i="14"/>
  <c r="AM39" i="14"/>
  <c r="AN39" i="14"/>
  <c r="AO39" i="14"/>
  <c r="AT39" i="14"/>
  <c r="AU39" i="14"/>
  <c r="AX39" i="14"/>
  <c r="AW39" i="14"/>
  <c r="L42" i="14"/>
  <c r="N42" i="14"/>
  <c r="AK42" i="14"/>
  <c r="AL42" i="14"/>
  <c r="E42" i="14"/>
  <c r="BC42" i="14"/>
  <c r="AM42" i="14"/>
  <c r="AN42" i="14"/>
  <c r="AO42" i="14"/>
  <c r="AT42" i="14"/>
  <c r="AU42" i="14"/>
  <c r="AX42" i="14"/>
  <c r="AW42" i="14"/>
  <c r="L45" i="14"/>
  <c r="AP45" i="14"/>
  <c r="J45" i="14"/>
  <c r="AQ45" i="14"/>
  <c r="N45" i="14"/>
  <c r="BC45" i="14"/>
  <c r="AK45" i="14"/>
  <c r="AM45" i="14"/>
  <c r="AN45" i="14"/>
  <c r="AO45" i="14"/>
  <c r="AT45" i="14"/>
  <c r="AU45" i="14"/>
  <c r="AW45" i="14"/>
  <c r="AX45" i="14"/>
  <c r="L48" i="14"/>
  <c r="N48" i="14"/>
  <c r="AK48" i="14"/>
  <c r="AL48" i="14"/>
  <c r="E48" i="14"/>
  <c r="AM48" i="14"/>
  <c r="AN48" i="14"/>
  <c r="AO48" i="14"/>
  <c r="AT48" i="14"/>
  <c r="AU48" i="14"/>
  <c r="AW48" i="14"/>
  <c r="AX48" i="14"/>
  <c r="L51" i="14"/>
  <c r="N51" i="14"/>
  <c r="AK51" i="14"/>
  <c r="E51" i="14"/>
  <c r="AM51" i="14"/>
  <c r="AN51" i="14"/>
  <c r="AO51" i="14"/>
  <c r="AT51" i="14"/>
  <c r="AU51" i="14"/>
  <c r="AW51" i="14"/>
  <c r="L18" i="13"/>
  <c r="AK18" i="13"/>
  <c r="E18" i="13"/>
  <c r="AL18" i="13"/>
  <c r="AM18" i="13"/>
  <c r="AN18" i="13"/>
  <c r="AO18" i="13"/>
  <c r="AT18" i="13"/>
  <c r="AU18" i="13"/>
  <c r="AW18" i="13"/>
  <c r="L21" i="13"/>
  <c r="N21" i="13"/>
  <c r="AK21" i="13"/>
  <c r="AL21" i="13"/>
  <c r="H21" i="13"/>
  <c r="E21" i="13"/>
  <c r="AM21" i="13"/>
  <c r="AN21" i="13"/>
  <c r="AO21" i="13"/>
  <c r="AT21" i="13"/>
  <c r="AU21" i="13"/>
  <c r="AX21" i="13"/>
  <c r="AW21" i="13"/>
  <c r="L24" i="13"/>
  <c r="N24" i="13"/>
  <c r="AK24" i="13"/>
  <c r="E24" i="13"/>
  <c r="AM24" i="13"/>
  <c r="AN24" i="13"/>
  <c r="AO24" i="13"/>
  <c r="AT24" i="13"/>
  <c r="AU24" i="13"/>
  <c r="AX24" i="13"/>
  <c r="AW24" i="13"/>
  <c r="L27" i="13"/>
  <c r="N27" i="13"/>
  <c r="BC27" i="13"/>
  <c r="AK27" i="13"/>
  <c r="E27" i="13"/>
  <c r="AL27" i="13"/>
  <c r="H27" i="13"/>
  <c r="AM27" i="13"/>
  <c r="AN27" i="13"/>
  <c r="AO27" i="13"/>
  <c r="AT27" i="13"/>
  <c r="AU27" i="13"/>
  <c r="AX27" i="13"/>
  <c r="AW27" i="13"/>
  <c r="L30" i="13"/>
  <c r="N30" i="13"/>
  <c r="AK30" i="13"/>
  <c r="E30" i="13"/>
  <c r="BC30" i="13"/>
  <c r="AL30" i="13"/>
  <c r="AP30" i="13"/>
  <c r="J30" i="13"/>
  <c r="AQ30" i="13"/>
  <c r="H30" i="13"/>
  <c r="AM30" i="13"/>
  <c r="AN30" i="13"/>
  <c r="AO30" i="13"/>
  <c r="AT30" i="13"/>
  <c r="AU30" i="13"/>
  <c r="AW30" i="13"/>
  <c r="AX30" i="13"/>
  <c r="L33" i="13"/>
  <c r="N33" i="13"/>
  <c r="BC33" i="13"/>
  <c r="AK33" i="13"/>
  <c r="AL33" i="13"/>
  <c r="H33" i="13"/>
  <c r="E33" i="13"/>
  <c r="AM33" i="13"/>
  <c r="AN33" i="13"/>
  <c r="AO33" i="13"/>
  <c r="AT33" i="13"/>
  <c r="AU33" i="13"/>
  <c r="AX33" i="13"/>
  <c r="AW33" i="13"/>
  <c r="L36" i="13"/>
  <c r="N36" i="13"/>
  <c r="AK36" i="13"/>
  <c r="E36" i="13"/>
  <c r="AM36" i="13"/>
  <c r="AN36" i="13"/>
  <c r="AO36" i="13"/>
  <c r="AT36" i="13"/>
  <c r="AU36" i="13"/>
  <c r="AW36" i="13"/>
  <c r="AX36" i="13"/>
  <c r="L39" i="13"/>
  <c r="N39" i="13"/>
  <c r="AK39" i="13"/>
  <c r="AL39" i="13"/>
  <c r="AM39" i="13"/>
  <c r="AN39" i="13"/>
  <c r="AO39" i="13"/>
  <c r="AT39" i="13"/>
  <c r="AU39" i="13"/>
  <c r="AX39" i="13"/>
  <c r="AW39" i="13"/>
  <c r="L42" i="13"/>
  <c r="N42" i="13"/>
  <c r="AK42" i="13"/>
  <c r="AL42" i="13"/>
  <c r="H42" i="13"/>
  <c r="E42" i="13"/>
  <c r="BC42" i="13"/>
  <c r="AM42" i="13"/>
  <c r="AN42" i="13"/>
  <c r="AP42" i="13"/>
  <c r="J42" i="13"/>
  <c r="AQ42" i="13"/>
  <c r="AO42" i="13"/>
  <c r="AT42" i="13"/>
  <c r="AU42" i="13"/>
  <c r="AX42" i="13"/>
  <c r="AW42" i="13"/>
  <c r="L45" i="13"/>
  <c r="N45" i="13"/>
  <c r="AK45" i="13"/>
  <c r="AM45" i="13"/>
  <c r="AN45" i="13"/>
  <c r="AO45" i="13"/>
  <c r="AT45" i="13"/>
  <c r="AU45" i="13"/>
  <c r="AX45" i="13"/>
  <c r="AW45" i="13"/>
  <c r="L48" i="13"/>
  <c r="N48" i="13"/>
  <c r="AK48" i="13"/>
  <c r="E48" i="13"/>
  <c r="AM48" i="13"/>
  <c r="AN48" i="13"/>
  <c r="AO48" i="13"/>
  <c r="AT48" i="13"/>
  <c r="AU48" i="13"/>
  <c r="AX48" i="13"/>
  <c r="AW48" i="13"/>
  <c r="L51" i="13"/>
  <c r="AP51" i="13"/>
  <c r="J51" i="13"/>
  <c r="AQ51" i="13"/>
  <c r="N51" i="13"/>
  <c r="AK51" i="13"/>
  <c r="AL51" i="13"/>
  <c r="H51" i="13"/>
  <c r="E51" i="13"/>
  <c r="AM51" i="13"/>
  <c r="AN51" i="13"/>
  <c r="AO51" i="13"/>
  <c r="AT51" i="13"/>
  <c r="AU51" i="13"/>
  <c r="AW51" i="13"/>
  <c r="AX51" i="13"/>
  <c r="L18" i="12"/>
  <c r="N18" i="12"/>
  <c r="AO18" i="12"/>
  <c r="AP18" i="12"/>
  <c r="E18" i="12"/>
  <c r="AQ18" i="12"/>
  <c r="AR18" i="12"/>
  <c r="AS18" i="12"/>
  <c r="AX18" i="12"/>
  <c r="AY18" i="12"/>
  <c r="BA18" i="12"/>
  <c r="L21" i="12"/>
  <c r="AO21" i="12"/>
  <c r="E21" i="12"/>
  <c r="AQ21" i="12"/>
  <c r="AR21" i="12"/>
  <c r="AS21" i="12"/>
  <c r="AX21" i="12"/>
  <c r="AY21" i="12"/>
  <c r="BB21" i="12"/>
  <c r="BA21" i="12"/>
  <c r="L24" i="12"/>
  <c r="N24" i="12"/>
  <c r="AO24" i="12"/>
  <c r="AP24" i="12"/>
  <c r="E24" i="12"/>
  <c r="AQ24" i="12"/>
  <c r="AR24" i="12"/>
  <c r="AS24" i="12"/>
  <c r="AX24" i="12"/>
  <c r="AY24" i="12"/>
  <c r="BA24" i="12"/>
  <c r="L27" i="12"/>
  <c r="AT27" i="12"/>
  <c r="J27" i="12"/>
  <c r="N27" i="12"/>
  <c r="AO27" i="12"/>
  <c r="AQ27" i="12"/>
  <c r="AR27" i="12"/>
  <c r="AS27" i="12"/>
  <c r="AX27" i="12"/>
  <c r="AY27" i="12"/>
  <c r="BB27" i="12"/>
  <c r="BA27" i="12"/>
  <c r="L30" i="12"/>
  <c r="N30" i="12"/>
  <c r="AO30" i="12"/>
  <c r="AQ30" i="12"/>
  <c r="AR30" i="12"/>
  <c r="AS30" i="12"/>
  <c r="AX30" i="12"/>
  <c r="AY30" i="12"/>
  <c r="BB30" i="12"/>
  <c r="BA30" i="12"/>
  <c r="L33" i="12"/>
  <c r="N33" i="12"/>
  <c r="AO33" i="12"/>
  <c r="AQ33" i="12"/>
  <c r="AR33" i="12"/>
  <c r="AS33" i="12"/>
  <c r="AX33" i="12"/>
  <c r="AY33" i="12"/>
  <c r="BA33" i="12"/>
  <c r="L36" i="12"/>
  <c r="N36" i="12"/>
  <c r="BG36" i="12"/>
  <c r="AO36" i="12"/>
  <c r="E36" i="12"/>
  <c r="AP36" i="12"/>
  <c r="AT36" i="12"/>
  <c r="J36" i="12"/>
  <c r="AU36" i="12"/>
  <c r="AQ36" i="12"/>
  <c r="AR36" i="12"/>
  <c r="AS36" i="12"/>
  <c r="AX36" i="12"/>
  <c r="AY36" i="12"/>
  <c r="BB36" i="12"/>
  <c r="BA36" i="12"/>
  <c r="L39" i="12"/>
  <c r="N39" i="12"/>
  <c r="AO39" i="12"/>
  <c r="E39" i="12"/>
  <c r="BG39" i="12"/>
  <c r="AQ39" i="12"/>
  <c r="AR39" i="12"/>
  <c r="AS39" i="12"/>
  <c r="AX39" i="12"/>
  <c r="AY39" i="12"/>
  <c r="BB39" i="12"/>
  <c r="BA39" i="12"/>
  <c r="L42" i="12"/>
  <c r="N42" i="12"/>
  <c r="AO42" i="12"/>
  <c r="AQ42" i="12"/>
  <c r="AR42" i="12"/>
  <c r="AS42" i="12"/>
  <c r="AX42" i="12"/>
  <c r="AY42" i="12"/>
  <c r="BB42" i="12"/>
  <c r="BA42" i="12"/>
  <c r="L45" i="12"/>
  <c r="N45" i="12"/>
  <c r="AO45" i="12"/>
  <c r="AQ45" i="12"/>
  <c r="AR45" i="12"/>
  <c r="AS45" i="12"/>
  <c r="AX45" i="12"/>
  <c r="AY45" i="12"/>
  <c r="BB45" i="12"/>
  <c r="BA45" i="12"/>
  <c r="L48" i="12"/>
  <c r="N48" i="12"/>
  <c r="AO48" i="12"/>
  <c r="AQ48" i="12"/>
  <c r="AR48" i="12"/>
  <c r="AS48" i="12"/>
  <c r="AX48" i="12"/>
  <c r="AY48" i="12"/>
  <c r="BB48" i="12"/>
  <c r="BA48" i="12"/>
  <c r="L51" i="12"/>
  <c r="N51" i="12"/>
  <c r="AO51" i="12"/>
  <c r="AQ51" i="12"/>
  <c r="AR51" i="12"/>
  <c r="AS51" i="12"/>
  <c r="AX51" i="12"/>
  <c r="AY51" i="12"/>
  <c r="BA51" i="12"/>
  <c r="L18" i="11"/>
  <c r="N18" i="11"/>
  <c r="BG18" i="11"/>
  <c r="AO18" i="11"/>
  <c r="E18" i="11"/>
  <c r="AP18" i="11"/>
  <c r="H18" i="11"/>
  <c r="AQ18" i="11"/>
  <c r="AR18" i="11"/>
  <c r="AS18" i="11"/>
  <c r="AX18" i="11"/>
  <c r="AY18" i="11"/>
  <c r="BB18" i="11"/>
  <c r="BA18" i="11"/>
  <c r="L21" i="11"/>
  <c r="N21" i="11"/>
  <c r="BG21" i="11"/>
  <c r="AO21" i="11"/>
  <c r="E21" i="11"/>
  <c r="AQ21" i="11"/>
  <c r="AR21" i="11"/>
  <c r="AS21" i="11"/>
  <c r="AX21" i="11"/>
  <c r="AY21" i="11"/>
  <c r="BA21" i="11"/>
  <c r="L24" i="11"/>
  <c r="N24" i="11"/>
  <c r="BG24" i="11"/>
  <c r="AO24" i="11"/>
  <c r="E24" i="11"/>
  <c r="AQ24" i="11"/>
  <c r="AR24" i="11"/>
  <c r="AS24" i="11"/>
  <c r="AX24" i="11"/>
  <c r="AY24" i="11"/>
  <c r="BB24" i="11"/>
  <c r="BA24" i="11"/>
  <c r="L27" i="11"/>
  <c r="AO27" i="11"/>
  <c r="E27" i="11"/>
  <c r="AP27" i="11"/>
  <c r="H27" i="11"/>
  <c r="AQ27" i="11"/>
  <c r="AR27" i="11"/>
  <c r="AS27" i="11"/>
  <c r="AX27" i="11"/>
  <c r="AY27" i="11"/>
  <c r="BB27" i="11"/>
  <c r="BA27" i="11"/>
  <c r="L30" i="11"/>
  <c r="N30" i="11"/>
  <c r="AO30" i="11"/>
  <c r="E30" i="11"/>
  <c r="BG30" i="11"/>
  <c r="AQ30" i="11"/>
  <c r="AR30" i="11"/>
  <c r="AS30" i="11"/>
  <c r="AX30" i="11"/>
  <c r="AY30" i="11"/>
  <c r="BB30" i="11"/>
  <c r="BA30" i="11"/>
  <c r="L33" i="11"/>
  <c r="N33" i="11"/>
  <c r="AO33" i="11"/>
  <c r="E33" i="11"/>
  <c r="BG33" i="11"/>
  <c r="AQ33" i="11"/>
  <c r="AR33" i="11"/>
  <c r="AS33" i="11"/>
  <c r="AX33" i="11"/>
  <c r="AY33" i="11"/>
  <c r="BB33" i="11"/>
  <c r="BA33" i="11"/>
  <c r="L36" i="11"/>
  <c r="N36" i="11"/>
  <c r="AO36" i="11"/>
  <c r="AP36" i="11"/>
  <c r="E36" i="11"/>
  <c r="AQ36" i="11"/>
  <c r="AR36" i="11"/>
  <c r="AS36" i="11"/>
  <c r="AX36" i="11"/>
  <c r="AY36" i="11"/>
  <c r="BB36" i="11"/>
  <c r="BA36" i="11"/>
  <c r="L39" i="11"/>
  <c r="N39" i="11"/>
  <c r="BG39" i="11"/>
  <c r="AO39" i="11"/>
  <c r="AQ39" i="11"/>
  <c r="AR39" i="11"/>
  <c r="AS39" i="11"/>
  <c r="AX39" i="11"/>
  <c r="AY39" i="11"/>
  <c r="BA39" i="11"/>
  <c r="L42" i="11"/>
  <c r="N42" i="11"/>
  <c r="AO42" i="11"/>
  <c r="E42" i="11"/>
  <c r="AQ42" i="11"/>
  <c r="AR42" i="11"/>
  <c r="AS42" i="11"/>
  <c r="AX42" i="11"/>
  <c r="AY42" i="11"/>
  <c r="BA42" i="11"/>
  <c r="L45" i="11"/>
  <c r="N45" i="11"/>
  <c r="BG45" i="11"/>
  <c r="AO45" i="11"/>
  <c r="E45" i="11"/>
  <c r="AQ45" i="11"/>
  <c r="AR45" i="11"/>
  <c r="AS45" i="11"/>
  <c r="AT45" i="11"/>
  <c r="J45" i="11"/>
  <c r="AU45" i="11"/>
  <c r="AX45" i="11"/>
  <c r="AY45" i="11"/>
  <c r="BB45" i="11"/>
  <c r="BA45" i="11"/>
  <c r="L48" i="11"/>
  <c r="N48" i="11"/>
  <c r="AO48" i="11"/>
  <c r="AP48" i="11"/>
  <c r="E48" i="11"/>
  <c r="BG48" i="11"/>
  <c r="AQ48" i="11"/>
  <c r="AR48" i="11"/>
  <c r="AS48" i="11"/>
  <c r="AX48" i="11"/>
  <c r="AY48" i="11"/>
  <c r="BA48" i="11"/>
  <c r="BB48" i="11"/>
  <c r="L51" i="11"/>
  <c r="N51" i="11"/>
  <c r="BG51" i="11"/>
  <c r="AO51" i="11"/>
  <c r="E51" i="11"/>
  <c r="AP51" i="11"/>
  <c r="AT51" i="11"/>
  <c r="J51" i="11"/>
  <c r="AU51" i="11"/>
  <c r="AQ51" i="11"/>
  <c r="AR51" i="11"/>
  <c r="AS51" i="11"/>
  <c r="AX51" i="11"/>
  <c r="AY51" i="11"/>
  <c r="BA51" i="11"/>
  <c r="BB51" i="11"/>
  <c r="L18" i="10"/>
  <c r="N18" i="10"/>
  <c r="AO18" i="10"/>
  <c r="E18" i="10"/>
  <c r="AP18" i="10"/>
  <c r="H18" i="10"/>
  <c r="AQ18" i="10"/>
  <c r="AR18" i="10"/>
  <c r="AS18" i="10"/>
  <c r="AX18" i="10"/>
  <c r="AY18" i="10"/>
  <c r="BA18" i="10"/>
  <c r="BB18" i="10"/>
  <c r="L21" i="10"/>
  <c r="N21" i="10"/>
  <c r="AO21" i="10"/>
  <c r="AP21" i="10"/>
  <c r="E21" i="10"/>
  <c r="BG21" i="10"/>
  <c r="AQ21" i="10"/>
  <c r="AR21" i="10"/>
  <c r="AS21" i="10"/>
  <c r="AT21" i="10"/>
  <c r="J21" i="10"/>
  <c r="AU21" i="10"/>
  <c r="AX21" i="10"/>
  <c r="AY21" i="10"/>
  <c r="BA21" i="10"/>
  <c r="L24" i="10"/>
  <c r="N24" i="10"/>
  <c r="AO24" i="10"/>
  <c r="E24" i="10"/>
  <c r="BG24" i="10"/>
  <c r="AQ24" i="10"/>
  <c r="AR24" i="10"/>
  <c r="AS24" i="10"/>
  <c r="AX24" i="10"/>
  <c r="AY24" i="10"/>
  <c r="BB24" i="10"/>
  <c r="BA24" i="10"/>
  <c r="L27" i="10"/>
  <c r="N27" i="10"/>
  <c r="AO27" i="10"/>
  <c r="AP27" i="10"/>
  <c r="E27" i="10"/>
  <c r="BG27" i="10"/>
  <c r="AQ27" i="10"/>
  <c r="AR27" i="10"/>
  <c r="AS27" i="10"/>
  <c r="AX27" i="10"/>
  <c r="AY27" i="10"/>
  <c r="BB27" i="10"/>
  <c r="BA27" i="10"/>
  <c r="L30" i="10"/>
  <c r="N30" i="10"/>
  <c r="AO30" i="10"/>
  <c r="E30" i="10"/>
  <c r="BG30" i="10"/>
  <c r="AQ30" i="10"/>
  <c r="AR30" i="10"/>
  <c r="AS30" i="10"/>
  <c r="AX30" i="10"/>
  <c r="AY30" i="10"/>
  <c r="BB30" i="10"/>
  <c r="BA30" i="10"/>
  <c r="L33" i="10"/>
  <c r="N33" i="10"/>
  <c r="AO33" i="10"/>
  <c r="E33" i="10"/>
  <c r="BG33" i="10"/>
  <c r="AQ33" i="10"/>
  <c r="AR33" i="10"/>
  <c r="AS33" i="10"/>
  <c r="AX33" i="10"/>
  <c r="AY33" i="10"/>
  <c r="BA33" i="10"/>
  <c r="L36" i="10"/>
  <c r="N36" i="10"/>
  <c r="AO36" i="10"/>
  <c r="E36" i="10"/>
  <c r="AQ36" i="10"/>
  <c r="AR36" i="10"/>
  <c r="AS36" i="10"/>
  <c r="AX36" i="10"/>
  <c r="AY36" i="10"/>
  <c r="BB36" i="10"/>
  <c r="BA36" i="10"/>
  <c r="L39" i="10"/>
  <c r="N39" i="10"/>
  <c r="AO39" i="10"/>
  <c r="E39" i="10"/>
  <c r="AQ39" i="10"/>
  <c r="AR39" i="10"/>
  <c r="AS39" i="10"/>
  <c r="AX39" i="10"/>
  <c r="AY39" i="10"/>
  <c r="BB39" i="10"/>
  <c r="BA39" i="10"/>
  <c r="L42" i="10"/>
  <c r="N42" i="10"/>
  <c r="AO42" i="10"/>
  <c r="E42" i="10"/>
  <c r="AQ42" i="10"/>
  <c r="AR42" i="10"/>
  <c r="AS42" i="10"/>
  <c r="AX42" i="10"/>
  <c r="AY42" i="10"/>
  <c r="BB42" i="10"/>
  <c r="BA42" i="10"/>
  <c r="L45" i="10"/>
  <c r="N45" i="10"/>
  <c r="AO45" i="10"/>
  <c r="E45" i="10"/>
  <c r="BG45" i="10"/>
  <c r="AQ45" i="10"/>
  <c r="AR45" i="10"/>
  <c r="AS45" i="10"/>
  <c r="AX45" i="10"/>
  <c r="AY45" i="10"/>
  <c r="BB45" i="10"/>
  <c r="BA45" i="10"/>
  <c r="L48" i="10"/>
  <c r="N48" i="10"/>
  <c r="BG48" i="10"/>
  <c r="AO48" i="10"/>
  <c r="E48" i="10"/>
  <c r="AQ48" i="10"/>
  <c r="AR48" i="10"/>
  <c r="AS48" i="10"/>
  <c r="AX48" i="10"/>
  <c r="AY48" i="10"/>
  <c r="BA48" i="10"/>
  <c r="L51" i="10"/>
  <c r="AO51" i="10"/>
  <c r="E51" i="10"/>
  <c r="BG51" i="10"/>
  <c r="AQ51" i="10"/>
  <c r="AR51" i="10"/>
  <c r="AS51" i="10"/>
  <c r="AX51" i="10"/>
  <c r="AY51" i="10"/>
  <c r="BB51" i="10"/>
  <c r="BA51" i="10"/>
  <c r="L18" i="9"/>
  <c r="N18" i="9"/>
  <c r="AO18" i="9"/>
  <c r="AP18" i="9"/>
  <c r="H18" i="9"/>
  <c r="E18" i="9"/>
  <c r="AQ18" i="9"/>
  <c r="AR18" i="9"/>
  <c r="AS18" i="9"/>
  <c r="AX18" i="9"/>
  <c r="AY18" i="9"/>
  <c r="BA18" i="9"/>
  <c r="L21" i="9"/>
  <c r="N21" i="9"/>
  <c r="BG21" i="9"/>
  <c r="AO21" i="9"/>
  <c r="AQ21" i="9"/>
  <c r="AR21" i="9"/>
  <c r="AS21" i="9"/>
  <c r="AX21" i="9"/>
  <c r="AY21" i="9"/>
  <c r="BB21" i="9"/>
  <c r="BA21" i="9"/>
  <c r="L24" i="9"/>
  <c r="N24" i="9"/>
  <c r="AO24" i="9"/>
  <c r="AP24" i="9"/>
  <c r="AQ24" i="9"/>
  <c r="AR24" i="9"/>
  <c r="AS24" i="9"/>
  <c r="AX24" i="9"/>
  <c r="AY24" i="9"/>
  <c r="BA24" i="9"/>
  <c r="BB24" i="9"/>
  <c r="L27" i="9"/>
  <c r="N27" i="9"/>
  <c r="AO27" i="9"/>
  <c r="AP27" i="9"/>
  <c r="AT27" i="9"/>
  <c r="J27" i="9"/>
  <c r="AU27" i="9"/>
  <c r="H27" i="9"/>
  <c r="E27" i="9"/>
  <c r="BG27" i="9"/>
  <c r="AQ27" i="9"/>
  <c r="AR27" i="9"/>
  <c r="AS27" i="9"/>
  <c r="AX27" i="9"/>
  <c r="AY27" i="9"/>
  <c r="BB27" i="9"/>
  <c r="BA27" i="9"/>
  <c r="L30" i="9"/>
  <c r="N30" i="9"/>
  <c r="AO30" i="9"/>
  <c r="AP30" i="9"/>
  <c r="E30" i="9"/>
  <c r="BG30" i="9"/>
  <c r="AQ30" i="9"/>
  <c r="AR30" i="9"/>
  <c r="AS30" i="9"/>
  <c r="AX30" i="9"/>
  <c r="AY30" i="9"/>
  <c r="BB30" i="9"/>
  <c r="BA30" i="9"/>
  <c r="L33" i="9"/>
  <c r="N33" i="9"/>
  <c r="AO33" i="9"/>
  <c r="AP33" i="9"/>
  <c r="E33" i="9"/>
  <c r="BG33" i="9"/>
  <c r="AQ33" i="9"/>
  <c r="AR33" i="9"/>
  <c r="AS33" i="9"/>
  <c r="AX33" i="9"/>
  <c r="AY33" i="9"/>
  <c r="BB33" i="9"/>
  <c r="BA33" i="9"/>
  <c r="L36" i="9"/>
  <c r="N36" i="9"/>
  <c r="AO36" i="9"/>
  <c r="AQ36" i="9"/>
  <c r="AR36" i="9"/>
  <c r="AS36" i="9"/>
  <c r="AX36" i="9"/>
  <c r="AY36" i="9"/>
  <c r="BB36" i="9"/>
  <c r="BA36" i="9"/>
  <c r="L39" i="9"/>
  <c r="N39" i="9"/>
  <c r="AO39" i="9"/>
  <c r="E39" i="9"/>
  <c r="AQ39" i="9"/>
  <c r="AR39" i="9"/>
  <c r="AS39" i="9"/>
  <c r="AX39" i="9"/>
  <c r="AY39" i="9"/>
  <c r="BB39" i="9"/>
  <c r="BA39" i="9"/>
  <c r="L42" i="9"/>
  <c r="N42" i="9"/>
  <c r="AO42" i="9"/>
  <c r="AQ42" i="9"/>
  <c r="AR42" i="9"/>
  <c r="AS42" i="9"/>
  <c r="AX42" i="9"/>
  <c r="AY42" i="9"/>
  <c r="BA42" i="9"/>
  <c r="L45" i="9"/>
  <c r="N45" i="9"/>
  <c r="AO45" i="9"/>
  <c r="AP45" i="9"/>
  <c r="E45" i="9"/>
  <c r="AQ45" i="9"/>
  <c r="AR45" i="9"/>
  <c r="AS45" i="9"/>
  <c r="AX45" i="9"/>
  <c r="AY45" i="9"/>
  <c r="BA45" i="9"/>
  <c r="L48" i="9"/>
  <c r="N48" i="9"/>
  <c r="AO48" i="9"/>
  <c r="AP48" i="9"/>
  <c r="E48" i="9"/>
  <c r="AQ48" i="9"/>
  <c r="AR48" i="9"/>
  <c r="AS48" i="9"/>
  <c r="AX48" i="9"/>
  <c r="AY48" i="9"/>
  <c r="BB48" i="9"/>
  <c r="BA48" i="9"/>
  <c r="L51" i="9"/>
  <c r="N51" i="9"/>
  <c r="BG51" i="9"/>
  <c r="AO51" i="9"/>
  <c r="E51" i="9"/>
  <c r="AP51" i="9"/>
  <c r="AT51" i="9"/>
  <c r="J51" i="9"/>
  <c r="AU51" i="9"/>
  <c r="AQ51" i="9"/>
  <c r="AR51" i="9"/>
  <c r="AS51" i="9"/>
  <c r="AX51" i="9"/>
  <c r="AY51" i="9"/>
  <c r="BB51" i="9"/>
  <c r="BA51" i="9"/>
  <c r="L18" i="8"/>
  <c r="N18" i="8"/>
  <c r="AO18" i="8"/>
  <c r="E18" i="8"/>
  <c r="BG18" i="8"/>
  <c r="AQ18" i="8"/>
  <c r="AR18" i="8"/>
  <c r="AS18" i="8"/>
  <c r="AX18" i="8"/>
  <c r="AY18" i="8"/>
  <c r="BB18" i="8"/>
  <c r="BA18" i="8"/>
  <c r="L21" i="8"/>
  <c r="N21" i="8"/>
  <c r="AO21" i="8"/>
  <c r="E21" i="8"/>
  <c r="AQ21" i="8"/>
  <c r="AR21" i="8"/>
  <c r="AS21" i="8"/>
  <c r="AX21" i="8"/>
  <c r="AY21" i="8"/>
  <c r="BA21" i="8"/>
  <c r="L24" i="8"/>
  <c r="N24" i="8"/>
  <c r="AO24" i="8"/>
  <c r="E24" i="8"/>
  <c r="AQ24" i="8"/>
  <c r="AR24" i="8"/>
  <c r="AS24" i="8"/>
  <c r="AX24" i="8"/>
  <c r="AY24" i="8"/>
  <c r="BB24" i="8"/>
  <c r="BA24" i="8"/>
  <c r="L27" i="8"/>
  <c r="N27" i="8"/>
  <c r="AO27" i="8"/>
  <c r="E27" i="8"/>
  <c r="AQ27" i="8"/>
  <c r="AR27" i="8"/>
  <c r="AS27" i="8"/>
  <c r="AX27" i="8"/>
  <c r="AY27" i="8"/>
  <c r="BB27" i="8"/>
  <c r="BA27" i="8"/>
  <c r="L30" i="8"/>
  <c r="N30" i="8"/>
  <c r="AO30" i="8"/>
  <c r="AP30" i="8"/>
  <c r="E30" i="8"/>
  <c r="AQ30" i="8"/>
  <c r="AR30" i="8"/>
  <c r="AS30" i="8"/>
  <c r="AX30" i="8"/>
  <c r="AY30" i="8"/>
  <c r="BB30" i="8"/>
  <c r="BA30" i="8"/>
  <c r="L33" i="8"/>
  <c r="N33" i="8"/>
  <c r="AO33" i="8"/>
  <c r="AQ33" i="8"/>
  <c r="AR33" i="8"/>
  <c r="AS33" i="8"/>
  <c r="AX33" i="8"/>
  <c r="AY33" i="8"/>
  <c r="BA33" i="8"/>
  <c r="BB33" i="8"/>
  <c r="L36" i="8"/>
  <c r="N36" i="8"/>
  <c r="AO36" i="8"/>
  <c r="AP36" i="8"/>
  <c r="E36" i="8"/>
  <c r="AQ36" i="8"/>
  <c r="AR36" i="8"/>
  <c r="AS36" i="8"/>
  <c r="AX36" i="8"/>
  <c r="AY36" i="8"/>
  <c r="BB36" i="8"/>
  <c r="BA36" i="8"/>
  <c r="L39" i="8"/>
  <c r="N39" i="8"/>
  <c r="AO39" i="8"/>
  <c r="AP39" i="8"/>
  <c r="AQ39" i="8"/>
  <c r="AR39" i="8"/>
  <c r="AS39" i="8"/>
  <c r="AX39" i="8"/>
  <c r="AY39" i="8"/>
  <c r="BB39" i="8"/>
  <c r="BA39" i="8"/>
  <c r="L42" i="8"/>
  <c r="N42" i="8"/>
  <c r="AO42" i="8"/>
  <c r="E42" i="8"/>
  <c r="AQ42" i="8"/>
  <c r="AR42" i="8"/>
  <c r="AS42" i="8"/>
  <c r="AX42" i="8"/>
  <c r="AY42" i="8"/>
  <c r="BB42" i="8"/>
  <c r="BA42" i="8"/>
  <c r="L45" i="8"/>
  <c r="N45" i="8"/>
  <c r="AO45" i="8"/>
  <c r="E45" i="8"/>
  <c r="AQ45" i="8"/>
  <c r="AR45" i="8"/>
  <c r="AS45" i="8"/>
  <c r="AX45" i="8"/>
  <c r="AY45" i="8"/>
  <c r="BB45" i="8"/>
  <c r="BA45" i="8"/>
  <c r="L48" i="8"/>
  <c r="N48" i="8"/>
  <c r="AO48" i="8"/>
  <c r="AP48" i="8"/>
  <c r="AQ48" i="8"/>
  <c r="AR48" i="8"/>
  <c r="AS48" i="8"/>
  <c r="AX48" i="8"/>
  <c r="AY48" i="8"/>
  <c r="BA48" i="8"/>
  <c r="L51" i="8"/>
  <c r="N51" i="8"/>
  <c r="AO51" i="8"/>
  <c r="E51" i="8"/>
  <c r="AQ51" i="8"/>
  <c r="AR51" i="8"/>
  <c r="AS51" i="8"/>
  <c r="AX51" i="8"/>
  <c r="AY51" i="8"/>
  <c r="BB51" i="8"/>
  <c r="BA51" i="8"/>
  <c r="L18" i="7"/>
  <c r="N18" i="7"/>
  <c r="AO18" i="7"/>
  <c r="E18" i="7"/>
  <c r="AQ18" i="7"/>
  <c r="AR18" i="7"/>
  <c r="AS18" i="7"/>
  <c r="AX18" i="7"/>
  <c r="AY18" i="7"/>
  <c r="BA18" i="7"/>
  <c r="L21" i="7"/>
  <c r="N21" i="7"/>
  <c r="BG21" i="7"/>
  <c r="AO21" i="7"/>
  <c r="AP21" i="7"/>
  <c r="AQ21" i="7"/>
  <c r="AR21" i="7"/>
  <c r="AS21" i="7"/>
  <c r="AX21" i="7"/>
  <c r="AY21" i="7"/>
  <c r="BB21" i="7"/>
  <c r="BA21" i="7"/>
  <c r="L24" i="7"/>
  <c r="N24" i="7"/>
  <c r="BG24" i="7"/>
  <c r="AO24" i="7"/>
  <c r="AQ24" i="7"/>
  <c r="AR24" i="7"/>
  <c r="AS24" i="7"/>
  <c r="AX24" i="7"/>
  <c r="AY24" i="7"/>
  <c r="BB24" i="7"/>
  <c r="BA24" i="7"/>
  <c r="L27" i="7"/>
  <c r="N27" i="7"/>
  <c r="AO27" i="7"/>
  <c r="E27" i="7"/>
  <c r="AQ27" i="7"/>
  <c r="AR27" i="7"/>
  <c r="AS27" i="7"/>
  <c r="AX27" i="7"/>
  <c r="AY27" i="7"/>
  <c r="BB27" i="7"/>
  <c r="BA27" i="7"/>
  <c r="L30" i="7"/>
  <c r="N30" i="7"/>
  <c r="AO30" i="7"/>
  <c r="E30" i="7"/>
  <c r="AP30" i="7"/>
  <c r="H30" i="7"/>
  <c r="AQ30" i="7"/>
  <c r="AR30" i="7"/>
  <c r="AS30" i="7"/>
  <c r="AX30" i="7"/>
  <c r="AY30" i="7"/>
  <c r="BB30" i="7"/>
  <c r="BA30" i="7"/>
  <c r="L33" i="7"/>
  <c r="N33" i="7"/>
  <c r="AO33" i="7"/>
  <c r="E33" i="7"/>
  <c r="AP33" i="7"/>
  <c r="AT33" i="7"/>
  <c r="J33" i="7"/>
  <c r="AU33" i="7"/>
  <c r="AQ33" i="7"/>
  <c r="AR33" i="7"/>
  <c r="AS33" i="7"/>
  <c r="AX33" i="7"/>
  <c r="AY33" i="7"/>
  <c r="BB33" i="7"/>
  <c r="BA33" i="7"/>
  <c r="L36" i="7"/>
  <c r="N36" i="7"/>
  <c r="BG36" i="7"/>
  <c r="AO36" i="7"/>
  <c r="AQ36" i="7"/>
  <c r="AR36" i="7"/>
  <c r="AS36" i="7"/>
  <c r="AX36" i="7"/>
  <c r="AY36" i="7"/>
  <c r="BA36" i="7"/>
  <c r="BB36" i="7"/>
  <c r="L39" i="7"/>
  <c r="N39" i="7"/>
  <c r="AO39" i="7"/>
  <c r="AP39" i="7"/>
  <c r="E39" i="7"/>
  <c r="BG39" i="7"/>
  <c r="AQ39" i="7"/>
  <c r="AR39" i="7"/>
  <c r="AS39" i="7"/>
  <c r="AX39" i="7"/>
  <c r="AY39" i="7"/>
  <c r="BB39" i="7"/>
  <c r="BA39" i="7"/>
  <c r="L42" i="7"/>
  <c r="N42" i="7"/>
  <c r="AO42" i="7"/>
  <c r="E42" i="7"/>
  <c r="AQ42" i="7"/>
  <c r="AR42" i="7"/>
  <c r="AS42" i="7"/>
  <c r="AX42" i="7"/>
  <c r="AY42" i="7"/>
  <c r="BB42" i="7"/>
  <c r="BA42" i="7"/>
  <c r="L45" i="7"/>
  <c r="N45" i="7"/>
  <c r="AO45" i="7"/>
  <c r="AP45" i="7"/>
  <c r="E45" i="7"/>
  <c r="AQ45" i="7"/>
  <c r="AR45" i="7"/>
  <c r="AS45" i="7"/>
  <c r="AX45" i="7"/>
  <c r="AY45" i="7"/>
  <c r="BB45" i="7"/>
  <c r="BA45" i="7"/>
  <c r="L48" i="7"/>
  <c r="N48" i="7"/>
  <c r="AO48" i="7"/>
  <c r="E48" i="7"/>
  <c r="BG48" i="7"/>
  <c r="AQ48" i="7"/>
  <c r="AR48" i="7"/>
  <c r="AS48" i="7"/>
  <c r="AX48" i="7"/>
  <c r="AY48" i="7"/>
  <c r="BA48" i="7"/>
  <c r="BB48" i="7"/>
  <c r="L51" i="7"/>
  <c r="N51" i="7"/>
  <c r="AO51" i="7"/>
  <c r="E51" i="7"/>
  <c r="AQ51" i="7"/>
  <c r="AR51" i="7"/>
  <c r="AS51" i="7"/>
  <c r="AX51" i="7"/>
  <c r="AY51" i="7"/>
  <c r="BB51" i="7"/>
  <c r="BA51" i="7"/>
  <c r="L18" i="6"/>
  <c r="N18" i="6"/>
  <c r="AK18" i="6"/>
  <c r="AL18" i="6"/>
  <c r="AM18" i="6"/>
  <c r="AN18" i="6"/>
  <c r="AO18" i="6"/>
  <c r="AT18" i="6"/>
  <c r="AU18" i="6"/>
  <c r="AX18" i="6"/>
  <c r="AW18" i="6"/>
  <c r="L21" i="6"/>
  <c r="N21" i="6"/>
  <c r="AK21" i="6"/>
  <c r="AM21" i="6"/>
  <c r="AN21" i="6"/>
  <c r="AO21" i="6"/>
  <c r="AT21" i="6"/>
  <c r="AU21" i="6"/>
  <c r="AX21" i="6"/>
  <c r="AW21" i="6"/>
  <c r="L24" i="6"/>
  <c r="N24" i="6"/>
  <c r="AK24" i="6"/>
  <c r="E24" i="6"/>
  <c r="AM24" i="6"/>
  <c r="AN24" i="6"/>
  <c r="AO24" i="6"/>
  <c r="AT24" i="6"/>
  <c r="AU24" i="6"/>
  <c r="AX24" i="6"/>
  <c r="AW24" i="6"/>
  <c r="L27" i="6"/>
  <c r="N27" i="6"/>
  <c r="BC27" i="6"/>
  <c r="AK27" i="6"/>
  <c r="AL27" i="6"/>
  <c r="AM27" i="6"/>
  <c r="AN27" i="6"/>
  <c r="AO27" i="6"/>
  <c r="AT27" i="6"/>
  <c r="AU27" i="6"/>
  <c r="AX27" i="6"/>
  <c r="AW27" i="6"/>
  <c r="L30" i="6"/>
  <c r="N30" i="6"/>
  <c r="BC30" i="6"/>
  <c r="AK30" i="6"/>
  <c r="AM30" i="6"/>
  <c r="AN30" i="6"/>
  <c r="AO30" i="6"/>
  <c r="AT30" i="6"/>
  <c r="AU30" i="6"/>
  <c r="AX30" i="6"/>
  <c r="AW30" i="6"/>
  <c r="L33" i="6"/>
  <c r="N33" i="6"/>
  <c r="AK33" i="6"/>
  <c r="AL33" i="6"/>
  <c r="AM33" i="6"/>
  <c r="AN33" i="6"/>
  <c r="AO33" i="6"/>
  <c r="AT33" i="6"/>
  <c r="AU33" i="6"/>
  <c r="AX33" i="6"/>
  <c r="AW33" i="6"/>
  <c r="L36" i="6"/>
  <c r="N36" i="6"/>
  <c r="AK36" i="6"/>
  <c r="AL36" i="6"/>
  <c r="AM36" i="6"/>
  <c r="AN36" i="6"/>
  <c r="AO36" i="6"/>
  <c r="AT36" i="6"/>
  <c r="AU36" i="6"/>
  <c r="AX36" i="6"/>
  <c r="AW36" i="6"/>
  <c r="L39" i="6"/>
  <c r="N39" i="6"/>
  <c r="AK39" i="6"/>
  <c r="E39" i="6"/>
  <c r="AM39" i="6"/>
  <c r="AN39" i="6"/>
  <c r="AO39" i="6"/>
  <c r="AT39" i="6"/>
  <c r="AU39" i="6"/>
  <c r="AX39" i="6"/>
  <c r="AW39" i="6"/>
  <c r="L42" i="6"/>
  <c r="N42" i="6"/>
  <c r="BC42" i="6"/>
  <c r="AK42" i="6"/>
  <c r="AL42" i="6"/>
  <c r="AM42" i="6"/>
  <c r="AN42" i="6"/>
  <c r="AO42" i="6"/>
  <c r="AT42" i="6"/>
  <c r="AU42" i="6"/>
  <c r="AW42" i="6"/>
  <c r="L45" i="6"/>
  <c r="N45" i="6"/>
  <c r="AK45" i="6"/>
  <c r="AL45" i="6"/>
  <c r="AM45" i="6"/>
  <c r="AN45" i="6"/>
  <c r="AO45" i="6"/>
  <c r="AT45" i="6"/>
  <c r="AU45" i="6"/>
  <c r="AX45" i="6"/>
  <c r="AW45" i="6"/>
  <c r="L48" i="6"/>
  <c r="N48" i="6"/>
  <c r="AK48" i="6"/>
  <c r="AL48" i="6"/>
  <c r="AM48" i="6"/>
  <c r="AN48" i="6"/>
  <c r="AO48" i="6"/>
  <c r="AT48" i="6"/>
  <c r="AU48" i="6"/>
  <c r="AX48" i="6"/>
  <c r="AW48" i="6"/>
  <c r="L51" i="6"/>
  <c r="AK51" i="6"/>
  <c r="AL51" i="6"/>
  <c r="AM51" i="6"/>
  <c r="AN51" i="6"/>
  <c r="AO51" i="6"/>
  <c r="AT51" i="6"/>
  <c r="AU51" i="6"/>
  <c r="AX51" i="6"/>
  <c r="AW51" i="6"/>
  <c r="L18" i="5"/>
  <c r="N18" i="5"/>
  <c r="BC18" i="5"/>
  <c r="AK18" i="5"/>
  <c r="E18" i="5"/>
  <c r="AL18" i="5"/>
  <c r="AM18" i="5"/>
  <c r="AN18" i="5"/>
  <c r="AO18" i="5"/>
  <c r="AT18" i="5"/>
  <c r="AU18" i="5"/>
  <c r="AW18" i="5"/>
  <c r="L21" i="5"/>
  <c r="N21" i="5"/>
  <c r="AK21" i="5"/>
  <c r="AL21" i="5"/>
  <c r="AM21" i="5"/>
  <c r="AN21" i="5"/>
  <c r="AO21" i="5"/>
  <c r="AT21" i="5"/>
  <c r="AU21" i="5"/>
  <c r="AX21" i="5"/>
  <c r="AW21" i="5"/>
  <c r="L24" i="5"/>
  <c r="N24" i="5"/>
  <c r="AK24" i="5"/>
  <c r="AL24" i="5"/>
  <c r="AM24" i="5"/>
  <c r="AN24" i="5"/>
  <c r="AO24" i="5"/>
  <c r="AT24" i="5"/>
  <c r="AU24" i="5"/>
  <c r="AX24" i="5"/>
  <c r="AW24" i="5"/>
  <c r="L27" i="5"/>
  <c r="N27" i="5"/>
  <c r="AK27" i="5"/>
  <c r="E27" i="5"/>
  <c r="AL27" i="5"/>
  <c r="H27" i="5"/>
  <c r="AM27" i="5"/>
  <c r="AN27" i="5"/>
  <c r="AO27" i="5"/>
  <c r="AT27" i="5"/>
  <c r="AU27" i="5"/>
  <c r="AX27" i="5"/>
  <c r="AW27" i="5"/>
  <c r="L30" i="5"/>
  <c r="N30" i="5"/>
  <c r="AK30" i="5"/>
  <c r="AL30" i="5"/>
  <c r="AM30" i="5"/>
  <c r="AN30" i="5"/>
  <c r="AO30" i="5"/>
  <c r="AT30" i="5"/>
  <c r="AU30" i="5"/>
  <c r="AX30" i="5"/>
  <c r="AW30" i="5"/>
  <c r="L33" i="5"/>
  <c r="N33" i="5"/>
  <c r="BC33" i="5"/>
  <c r="AK33" i="5"/>
  <c r="E33" i="5"/>
  <c r="AL33" i="5"/>
  <c r="AM33" i="5"/>
  <c r="AN33" i="5"/>
  <c r="AO33" i="5"/>
  <c r="AP33" i="5"/>
  <c r="J33" i="5"/>
  <c r="AQ33" i="5"/>
  <c r="AR33" i="5"/>
  <c r="AT33" i="5"/>
  <c r="AU33" i="5"/>
  <c r="AW33" i="5"/>
  <c r="L36" i="5"/>
  <c r="N36" i="5"/>
  <c r="AK36" i="5"/>
  <c r="AL36" i="5"/>
  <c r="AM36" i="5"/>
  <c r="AN36" i="5"/>
  <c r="AO36" i="5"/>
  <c r="AT36" i="5"/>
  <c r="AU36" i="5"/>
  <c r="AW36" i="5"/>
  <c r="L39" i="5"/>
  <c r="N39" i="5"/>
  <c r="AK39" i="5"/>
  <c r="AM39" i="5"/>
  <c r="AN39" i="5"/>
  <c r="AO39" i="5"/>
  <c r="AT39" i="5"/>
  <c r="AU39" i="5"/>
  <c r="AX39" i="5"/>
  <c r="AW39" i="5"/>
  <c r="L42" i="5"/>
  <c r="N42" i="5"/>
  <c r="AK42" i="5"/>
  <c r="AL42" i="5"/>
  <c r="H42" i="5"/>
  <c r="E42" i="5"/>
  <c r="AM42" i="5"/>
  <c r="AN42" i="5"/>
  <c r="AO42" i="5"/>
  <c r="AT42" i="5"/>
  <c r="AU42" i="5"/>
  <c r="AX42" i="5"/>
  <c r="AW42" i="5"/>
  <c r="L45" i="5"/>
  <c r="AP45" i="5"/>
  <c r="J45" i="5"/>
  <c r="AQ45" i="5"/>
  <c r="N45" i="5"/>
  <c r="AK45" i="5"/>
  <c r="AM45" i="5"/>
  <c r="AN45" i="5"/>
  <c r="AO45" i="5"/>
  <c r="AT45" i="5"/>
  <c r="AU45" i="5"/>
  <c r="AW45" i="5"/>
  <c r="L48" i="5"/>
  <c r="N48" i="5"/>
  <c r="AK48" i="5"/>
  <c r="AL48" i="5"/>
  <c r="AM48" i="5"/>
  <c r="AN48" i="5"/>
  <c r="AO48" i="5"/>
  <c r="AT48" i="5"/>
  <c r="AU48" i="5"/>
  <c r="AX48" i="5"/>
  <c r="AW48" i="5"/>
  <c r="L51" i="5"/>
  <c r="N51" i="5"/>
  <c r="BC51" i="5"/>
  <c r="AK51" i="5"/>
  <c r="AL51" i="5"/>
  <c r="AM51" i="5"/>
  <c r="AN51" i="5"/>
  <c r="AO51" i="5"/>
  <c r="AT51" i="5"/>
  <c r="AU51" i="5"/>
  <c r="AX51" i="5"/>
  <c r="AW51" i="5"/>
  <c r="L18" i="4"/>
  <c r="N18" i="4"/>
  <c r="AK18" i="4"/>
  <c r="AM18" i="4"/>
  <c r="AN18" i="4"/>
  <c r="AO18" i="4"/>
  <c r="AT18" i="4"/>
  <c r="AU18" i="4"/>
  <c r="AW18" i="4"/>
  <c r="L21" i="4"/>
  <c r="N21" i="4"/>
  <c r="AK21" i="4"/>
  <c r="E21" i="4"/>
  <c r="AL21" i="4"/>
  <c r="AM21" i="4"/>
  <c r="AN21" i="4"/>
  <c r="AO21" i="4"/>
  <c r="AT21" i="4"/>
  <c r="AU21" i="4"/>
  <c r="AW21" i="4"/>
  <c r="AX21" i="4"/>
  <c r="L24" i="4"/>
  <c r="N24" i="4"/>
  <c r="AK24" i="4"/>
  <c r="AM24" i="4"/>
  <c r="AN24" i="4"/>
  <c r="AO24" i="4"/>
  <c r="AT24" i="4"/>
  <c r="AU24" i="4"/>
  <c r="AX24" i="4"/>
  <c r="AW24" i="4"/>
  <c r="L27" i="4"/>
  <c r="N27" i="4"/>
  <c r="AK27" i="4"/>
  <c r="AL27" i="4"/>
  <c r="E27" i="4"/>
  <c r="AM27" i="4"/>
  <c r="AN27" i="4"/>
  <c r="AO27" i="4"/>
  <c r="AT27" i="4"/>
  <c r="AU27" i="4"/>
  <c r="AX27" i="4"/>
  <c r="AW27" i="4"/>
  <c r="L30" i="4"/>
  <c r="N30" i="4"/>
  <c r="AK30" i="4"/>
  <c r="E30" i="4"/>
  <c r="BC30" i="4"/>
  <c r="AL30" i="4"/>
  <c r="AM30" i="4"/>
  <c r="AN30" i="4"/>
  <c r="AO30" i="4"/>
  <c r="AT30" i="4"/>
  <c r="AU30" i="4"/>
  <c r="AX30" i="4"/>
  <c r="AW30" i="4"/>
  <c r="L33" i="4"/>
  <c r="N33" i="4"/>
  <c r="AK33" i="4"/>
  <c r="AL33" i="4"/>
  <c r="E33" i="4"/>
  <c r="BC33" i="4"/>
  <c r="AM33" i="4"/>
  <c r="AN33" i="4"/>
  <c r="AO33" i="4"/>
  <c r="AT33" i="4"/>
  <c r="AU33" i="4"/>
  <c r="AW33" i="4"/>
  <c r="L36" i="4"/>
  <c r="AK36" i="4"/>
  <c r="AM36" i="4"/>
  <c r="AN36" i="4"/>
  <c r="AO36" i="4"/>
  <c r="AT36" i="4"/>
  <c r="AU36" i="4"/>
  <c r="AX36" i="4"/>
  <c r="AW36" i="4"/>
  <c r="L39" i="4"/>
  <c r="N39" i="4"/>
  <c r="AK39" i="4"/>
  <c r="E39" i="4"/>
  <c r="AM39" i="4"/>
  <c r="AP39" i="4"/>
  <c r="J39" i="4"/>
  <c r="AQ39" i="4"/>
  <c r="AN39" i="4"/>
  <c r="AO39" i="4"/>
  <c r="AT39" i="4"/>
  <c r="AU39" i="4"/>
  <c r="AX39" i="4"/>
  <c r="AW39" i="4"/>
  <c r="L42" i="4"/>
  <c r="N42" i="4"/>
  <c r="AK42" i="4"/>
  <c r="E42" i="4"/>
  <c r="AM42" i="4"/>
  <c r="AN42" i="4"/>
  <c r="AO42" i="4"/>
  <c r="AT42" i="4"/>
  <c r="AU42" i="4"/>
  <c r="AX42" i="4"/>
  <c r="AW42" i="4"/>
  <c r="L45" i="4"/>
  <c r="N45" i="4"/>
  <c r="AK45" i="4"/>
  <c r="E45" i="4"/>
  <c r="AM45" i="4"/>
  <c r="AN45" i="4"/>
  <c r="AO45" i="4"/>
  <c r="AT45" i="4"/>
  <c r="AU45" i="4"/>
  <c r="AX45" i="4"/>
  <c r="AW45" i="4"/>
  <c r="L48" i="4"/>
  <c r="N48" i="4"/>
  <c r="AK48" i="4"/>
  <c r="E48" i="4"/>
  <c r="BC48" i="4"/>
  <c r="AM48" i="4"/>
  <c r="AN48" i="4"/>
  <c r="AO48" i="4"/>
  <c r="AT48" i="4"/>
  <c r="AU48" i="4"/>
  <c r="AX48" i="4"/>
  <c r="AW48" i="4"/>
  <c r="L51" i="4"/>
  <c r="N51" i="4"/>
  <c r="BC51" i="4"/>
  <c r="AK51" i="4"/>
  <c r="E51" i="4"/>
  <c r="AM51" i="4"/>
  <c r="AN51" i="4"/>
  <c r="AO51" i="4"/>
  <c r="AT51" i="4"/>
  <c r="AU51" i="4"/>
  <c r="AX51" i="4"/>
  <c r="AW51" i="4"/>
  <c r="L18" i="3"/>
  <c r="N18" i="3"/>
  <c r="AK18" i="3"/>
  <c r="E18" i="3"/>
  <c r="AM18" i="3"/>
  <c r="AN18" i="3"/>
  <c r="AO18" i="3"/>
  <c r="AT18" i="3"/>
  <c r="AU18" i="3"/>
  <c r="AW18" i="3"/>
  <c r="AX18" i="3"/>
  <c r="L21" i="3"/>
  <c r="N21" i="3"/>
  <c r="AK21" i="3"/>
  <c r="E21" i="3"/>
  <c r="AL21" i="3"/>
  <c r="AP21" i="3"/>
  <c r="J21" i="3"/>
  <c r="AQ21" i="3"/>
  <c r="H21" i="3"/>
  <c r="AM21" i="3"/>
  <c r="AN21" i="3"/>
  <c r="AO21" i="3"/>
  <c r="AT21" i="3"/>
  <c r="AU21" i="3"/>
  <c r="AW21" i="3"/>
  <c r="L24" i="3"/>
  <c r="N24" i="3"/>
  <c r="AK24" i="3"/>
  <c r="E24" i="3"/>
  <c r="AM24" i="3"/>
  <c r="AN24" i="3"/>
  <c r="AO24" i="3"/>
  <c r="AT24" i="3"/>
  <c r="AU24" i="3"/>
  <c r="AX24" i="3"/>
  <c r="AW24" i="3"/>
  <c r="L27" i="3"/>
  <c r="N27" i="3"/>
  <c r="AK27" i="3"/>
  <c r="E27" i="3"/>
  <c r="AM27" i="3"/>
  <c r="AN27" i="3"/>
  <c r="AO27" i="3"/>
  <c r="AT27" i="3"/>
  <c r="AU27" i="3"/>
  <c r="AX27" i="3"/>
  <c r="AW27" i="3"/>
  <c r="L30" i="3"/>
  <c r="N30" i="3"/>
  <c r="AK30" i="3"/>
  <c r="E30" i="3"/>
  <c r="AM30" i="3"/>
  <c r="AN30" i="3"/>
  <c r="AO30" i="3"/>
  <c r="AT30" i="3"/>
  <c r="AU30" i="3"/>
  <c r="AX30" i="3"/>
  <c r="AW30" i="3"/>
  <c r="L33" i="3"/>
  <c r="N33" i="3"/>
  <c r="AK33" i="3"/>
  <c r="AM33" i="3"/>
  <c r="AN33" i="3"/>
  <c r="AO33" i="3"/>
  <c r="AT33" i="3"/>
  <c r="AU33" i="3"/>
  <c r="AW33" i="3"/>
  <c r="L36" i="3"/>
  <c r="N36" i="3"/>
  <c r="AK36" i="3"/>
  <c r="AL36" i="3"/>
  <c r="E36" i="3"/>
  <c r="AM36" i="3"/>
  <c r="AN36" i="3"/>
  <c r="AO36" i="3"/>
  <c r="AT36" i="3"/>
  <c r="AU36" i="3"/>
  <c r="AX36" i="3"/>
  <c r="AW36" i="3"/>
  <c r="L39" i="3"/>
  <c r="N39" i="3"/>
  <c r="BC39" i="3"/>
  <c r="AK39" i="3"/>
  <c r="E39" i="3"/>
  <c r="AM39" i="3"/>
  <c r="AN39" i="3"/>
  <c r="AO39" i="3"/>
  <c r="AT39" i="3"/>
  <c r="AU39" i="3"/>
  <c r="AX39" i="3"/>
  <c r="AW39" i="3"/>
  <c r="L42" i="3"/>
  <c r="N42" i="3"/>
  <c r="AK42" i="3"/>
  <c r="AM42" i="3"/>
  <c r="AN42" i="3"/>
  <c r="AO42" i="3"/>
  <c r="AT42" i="3"/>
  <c r="AU42" i="3"/>
  <c r="AX42" i="3"/>
  <c r="AW42" i="3"/>
  <c r="L45" i="3"/>
  <c r="N45" i="3"/>
  <c r="BC45" i="3"/>
  <c r="AK45" i="3"/>
  <c r="AL45" i="3"/>
  <c r="AM45" i="3"/>
  <c r="AN45" i="3"/>
  <c r="AO45" i="3"/>
  <c r="AT45" i="3"/>
  <c r="AU45" i="3"/>
  <c r="AX45" i="3"/>
  <c r="AW45" i="3"/>
  <c r="L48" i="3"/>
  <c r="N48" i="3"/>
  <c r="AK48" i="3"/>
  <c r="E48" i="3"/>
  <c r="AM48" i="3"/>
  <c r="AN48" i="3"/>
  <c r="AO48" i="3"/>
  <c r="AT48" i="3"/>
  <c r="AU48" i="3"/>
  <c r="AX48" i="3"/>
  <c r="AW48" i="3"/>
  <c r="L51" i="3"/>
  <c r="N51" i="3"/>
  <c r="AK51" i="3"/>
  <c r="E51" i="3"/>
  <c r="AM51" i="3"/>
  <c r="AN51" i="3"/>
  <c r="AO51" i="3"/>
  <c r="AT51" i="3"/>
  <c r="AU51" i="3"/>
  <c r="AX51" i="3"/>
  <c r="AW51" i="3"/>
  <c r="L18" i="2"/>
  <c r="N18" i="2"/>
  <c r="BC18" i="2"/>
  <c r="AK18" i="2"/>
  <c r="AM18" i="2"/>
  <c r="AN18" i="2"/>
  <c r="AO18" i="2"/>
  <c r="AT18" i="2"/>
  <c r="AU18" i="2"/>
  <c r="AW18" i="2"/>
  <c r="AX18" i="2"/>
  <c r="L21" i="2"/>
  <c r="N21" i="2"/>
  <c r="AK21" i="2"/>
  <c r="AL21" i="2"/>
  <c r="AM21" i="2"/>
  <c r="AN21" i="2"/>
  <c r="AO21" i="2"/>
  <c r="AT21" i="2"/>
  <c r="AU21" i="2"/>
  <c r="AX21" i="2"/>
  <c r="AW21" i="2"/>
  <c r="L24" i="2"/>
  <c r="N24" i="2"/>
  <c r="BC24" i="2"/>
  <c r="AK24" i="2"/>
  <c r="AL24" i="2"/>
  <c r="AM24" i="2"/>
  <c r="AN24" i="2"/>
  <c r="AO24" i="2"/>
  <c r="AT24" i="2"/>
  <c r="AU24" i="2"/>
  <c r="AX24" i="2"/>
  <c r="AW24" i="2"/>
  <c r="L27" i="2"/>
  <c r="N27" i="2"/>
  <c r="AK27" i="2"/>
  <c r="AL27" i="2"/>
  <c r="AM27" i="2"/>
  <c r="AN27" i="2"/>
  <c r="AO27" i="2"/>
  <c r="AT27" i="2"/>
  <c r="AU27" i="2"/>
  <c r="AX27" i="2"/>
  <c r="AW27" i="2"/>
  <c r="L30" i="2"/>
  <c r="N30" i="2"/>
  <c r="BC30" i="2"/>
  <c r="AK30" i="2"/>
  <c r="AL30" i="2"/>
  <c r="AM30" i="2"/>
  <c r="AN30" i="2"/>
  <c r="AO30" i="2"/>
  <c r="AT30" i="2"/>
  <c r="AU30" i="2"/>
  <c r="AW30" i="2"/>
  <c r="AX30" i="2"/>
  <c r="L33" i="2"/>
  <c r="N33" i="2"/>
  <c r="AK33" i="2"/>
  <c r="AM33" i="2"/>
  <c r="AN33" i="2"/>
  <c r="AO33" i="2"/>
  <c r="AT33" i="2"/>
  <c r="AU33" i="2"/>
  <c r="AW33" i="2"/>
  <c r="AX33" i="2"/>
  <c r="L36" i="2"/>
  <c r="N36" i="2"/>
  <c r="AK36" i="2"/>
  <c r="E36" i="2"/>
  <c r="BC36" i="2"/>
  <c r="AM36" i="2"/>
  <c r="AN36" i="2"/>
  <c r="AO36" i="2"/>
  <c r="AT36" i="2"/>
  <c r="AU36" i="2"/>
  <c r="AX36" i="2"/>
  <c r="AW36" i="2"/>
  <c r="L39" i="2"/>
  <c r="AK39" i="2"/>
  <c r="AL39" i="2"/>
  <c r="AM39" i="2"/>
  <c r="AN39" i="2"/>
  <c r="AO39" i="2"/>
  <c r="AT39" i="2"/>
  <c r="AU39" i="2"/>
  <c r="AX39" i="2"/>
  <c r="AW39" i="2"/>
  <c r="L42" i="2"/>
  <c r="N42" i="2"/>
  <c r="AK42" i="2"/>
  <c r="AL42" i="2"/>
  <c r="AP42" i="2"/>
  <c r="J42" i="2"/>
  <c r="AQ42" i="2"/>
  <c r="AM42" i="2"/>
  <c r="AN42" i="2"/>
  <c r="AO42" i="2"/>
  <c r="AT42" i="2"/>
  <c r="AU42" i="2"/>
  <c r="AX42" i="2"/>
  <c r="AW42" i="2"/>
  <c r="L45" i="2"/>
  <c r="N45" i="2"/>
  <c r="BC45" i="2"/>
  <c r="AK45" i="2"/>
  <c r="AM45" i="2"/>
  <c r="AN45" i="2"/>
  <c r="AO45" i="2"/>
  <c r="AT45" i="2"/>
  <c r="AU45" i="2"/>
  <c r="AW45" i="2"/>
  <c r="AX45" i="2"/>
  <c r="L48" i="2"/>
  <c r="N48" i="2"/>
  <c r="BC48" i="2"/>
  <c r="AK48" i="2"/>
  <c r="AL48" i="2"/>
  <c r="AM48" i="2"/>
  <c r="AN48" i="2"/>
  <c r="AO48" i="2"/>
  <c r="AT48" i="2"/>
  <c r="AU48" i="2"/>
  <c r="AX48" i="2"/>
  <c r="AW48" i="2"/>
  <c r="L51" i="2"/>
  <c r="N51" i="2"/>
  <c r="AK51" i="2"/>
  <c r="E51" i="2"/>
  <c r="AM51" i="2"/>
  <c r="AN51" i="2"/>
  <c r="AO51" i="2"/>
  <c r="AT51" i="2"/>
  <c r="AU51" i="2"/>
  <c r="AW51" i="2"/>
  <c r="AX51" i="2"/>
  <c r="L19" i="1"/>
  <c r="N19" i="1"/>
  <c r="AK19" i="1"/>
  <c r="E19" i="1"/>
  <c r="AM19" i="1"/>
  <c r="AN19" i="1"/>
  <c r="AO19" i="1"/>
  <c r="AT19" i="1"/>
  <c r="AU19" i="1"/>
  <c r="AW19" i="1"/>
  <c r="AX19" i="1"/>
  <c r="L22" i="1"/>
  <c r="N22" i="1"/>
  <c r="BC22" i="1"/>
  <c r="AK22" i="1"/>
  <c r="AM22" i="1"/>
  <c r="AN22" i="1"/>
  <c r="AO22" i="1"/>
  <c r="AT22" i="1"/>
  <c r="AU22" i="1"/>
  <c r="AW22" i="1"/>
  <c r="AX22" i="1"/>
  <c r="L25" i="1"/>
  <c r="N25" i="1"/>
  <c r="AK25" i="1"/>
  <c r="AM25" i="1"/>
  <c r="AN25" i="1"/>
  <c r="AO25" i="1"/>
  <c r="AT25" i="1"/>
  <c r="AU25" i="1"/>
  <c r="AW25" i="1"/>
  <c r="AX25" i="1"/>
  <c r="L28" i="1"/>
  <c r="N28" i="1"/>
  <c r="AK28" i="1"/>
  <c r="AL28" i="1"/>
  <c r="AM28" i="1"/>
  <c r="AN28" i="1"/>
  <c r="AO28" i="1"/>
  <c r="AT28" i="1"/>
  <c r="AU28" i="1"/>
  <c r="AX28" i="1"/>
  <c r="AW28" i="1"/>
  <c r="L31" i="1"/>
  <c r="N31" i="1"/>
  <c r="AK31" i="1"/>
  <c r="AL31" i="1"/>
  <c r="AM31" i="1"/>
  <c r="AN31" i="1"/>
  <c r="AO31" i="1"/>
  <c r="AT31" i="1"/>
  <c r="AU31" i="1"/>
  <c r="AW31" i="1"/>
  <c r="L34" i="1"/>
  <c r="N34" i="1"/>
  <c r="AK34" i="1"/>
  <c r="AL34" i="1"/>
  <c r="AM34" i="1"/>
  <c r="AN34" i="1"/>
  <c r="AO34" i="1"/>
  <c r="AT34" i="1"/>
  <c r="AU34" i="1"/>
  <c r="AW34" i="1"/>
  <c r="AX34" i="1"/>
  <c r="L37" i="1"/>
  <c r="N37" i="1"/>
  <c r="AK37" i="1"/>
  <c r="AM37" i="1"/>
  <c r="AN37" i="1"/>
  <c r="AO37" i="1"/>
  <c r="AT37" i="1"/>
  <c r="AU37" i="1"/>
  <c r="AX37" i="1"/>
  <c r="AW37" i="1"/>
  <c r="L40" i="1"/>
  <c r="N40" i="1"/>
  <c r="AK40" i="1"/>
  <c r="E40" i="1"/>
  <c r="AM40" i="1"/>
  <c r="AN40" i="1"/>
  <c r="AO40" i="1"/>
  <c r="AT40" i="1"/>
  <c r="AU40" i="1"/>
  <c r="AX40" i="1"/>
  <c r="AW40" i="1"/>
  <c r="L43" i="1"/>
  <c r="N43" i="1"/>
  <c r="BC43" i="1"/>
  <c r="AK43" i="1"/>
  <c r="AL43" i="1"/>
  <c r="AP43" i="1"/>
  <c r="J43" i="1"/>
  <c r="AQ43" i="1"/>
  <c r="AM43" i="1"/>
  <c r="AN43" i="1"/>
  <c r="AO43" i="1"/>
  <c r="AT43" i="1"/>
  <c r="AU43" i="1"/>
  <c r="AX43" i="1"/>
  <c r="AW43" i="1"/>
  <c r="L46" i="1"/>
  <c r="N46" i="1"/>
  <c r="BC46" i="1"/>
  <c r="AK46" i="1"/>
  <c r="AM46" i="1"/>
  <c r="AN46" i="1"/>
  <c r="AO46" i="1"/>
  <c r="AT46" i="1"/>
  <c r="AU46" i="1"/>
  <c r="AW46" i="1"/>
  <c r="AX46" i="1"/>
  <c r="L49" i="1"/>
  <c r="N49" i="1"/>
  <c r="AK49" i="1"/>
  <c r="AL49" i="1"/>
  <c r="AM49" i="1"/>
  <c r="AN49" i="1"/>
  <c r="AO49" i="1"/>
  <c r="AT49" i="1"/>
  <c r="AU49" i="1"/>
  <c r="AX49" i="1"/>
  <c r="AW49" i="1"/>
  <c r="L52" i="1"/>
  <c r="N52" i="1"/>
  <c r="AK52" i="1"/>
  <c r="AL52" i="1"/>
  <c r="H52" i="1"/>
  <c r="AM52" i="1"/>
  <c r="AN52" i="1"/>
  <c r="AO52" i="1"/>
  <c r="AT52" i="1"/>
  <c r="AU52" i="1"/>
  <c r="AX52" i="1"/>
  <c r="AW52" i="1"/>
  <c r="AL51" i="14"/>
  <c r="AL36" i="14"/>
  <c r="AP36" i="14"/>
  <c r="J36" i="14"/>
  <c r="AQ36" i="14"/>
  <c r="H36" i="14"/>
  <c r="AL33" i="14"/>
  <c r="H33" i="14"/>
  <c r="AL24" i="14"/>
  <c r="AP24" i="14"/>
  <c r="J24" i="14"/>
  <c r="AQ24" i="14"/>
  <c r="AL21" i="14"/>
  <c r="H21" i="14"/>
  <c r="AP45" i="11"/>
  <c r="H45" i="11"/>
  <c r="AP33" i="11"/>
  <c r="AT33" i="11"/>
  <c r="J33" i="11"/>
  <c r="AU33" i="11"/>
  <c r="AP30" i="11"/>
  <c r="H30" i="11"/>
  <c r="AP51" i="10"/>
  <c r="AT51" i="10"/>
  <c r="J51" i="10"/>
  <c r="AU51" i="10"/>
  <c r="H51" i="10"/>
  <c r="AP48" i="10"/>
  <c r="AP45" i="10"/>
  <c r="AP42" i="10"/>
  <c r="H42" i="10"/>
  <c r="AP39" i="10"/>
  <c r="H39" i="10"/>
  <c r="AP33" i="10"/>
  <c r="AP30" i="10"/>
  <c r="H30" i="10"/>
  <c r="AP24" i="10"/>
  <c r="AT24" i="10"/>
  <c r="J24" i="10"/>
  <c r="AU24" i="10"/>
  <c r="AP51" i="8"/>
  <c r="AT51" i="8"/>
  <c r="J51" i="8"/>
  <c r="AU51" i="8"/>
  <c r="AP42" i="8"/>
  <c r="AT42" i="8"/>
  <c r="J42" i="8"/>
  <c r="AU42" i="8"/>
  <c r="AP27" i="8"/>
  <c r="AP24" i="8"/>
  <c r="H24" i="8"/>
  <c r="AP18" i="8"/>
  <c r="H18" i="8"/>
  <c r="E48" i="5"/>
  <c r="E51" i="5"/>
  <c r="AX45" i="5"/>
  <c r="E21" i="5"/>
  <c r="BC21" i="5"/>
  <c r="AX36" i="5"/>
  <c r="H36" i="5"/>
  <c r="AX18" i="5"/>
  <c r="AL51" i="3"/>
  <c r="AP51" i="3"/>
  <c r="J51" i="3"/>
  <c r="AQ51" i="3"/>
  <c r="AL48" i="3"/>
  <c r="AL39" i="3"/>
  <c r="AL30" i="3"/>
  <c r="H30" i="3"/>
  <c r="H24" i="14"/>
  <c r="H51" i="14"/>
  <c r="H33" i="10"/>
  <c r="H24" i="10"/>
  <c r="H48" i="10"/>
  <c r="AT30" i="10"/>
  <c r="J30" i="10"/>
  <c r="AU30" i="10"/>
  <c r="H39" i="3"/>
  <c r="E27" i="16"/>
  <c r="BC27" i="16"/>
  <c r="H27" i="15"/>
  <c r="AP27" i="15"/>
  <c r="J27" i="15"/>
  <c r="AQ27" i="15"/>
  <c r="H48" i="15"/>
  <c r="E21" i="15"/>
  <c r="BC18" i="15"/>
  <c r="AL27" i="14"/>
  <c r="AP27" i="14"/>
  <c r="J27" i="14"/>
  <c r="AQ27" i="14"/>
  <c r="AP27" i="13"/>
  <c r="J27" i="13"/>
  <c r="AQ27" i="13"/>
  <c r="H24" i="12"/>
  <c r="AP21" i="12"/>
  <c r="H18" i="12"/>
  <c r="AT48" i="11"/>
  <c r="J48" i="11"/>
  <c r="AU48" i="11"/>
  <c r="H51" i="11"/>
  <c r="AP24" i="11"/>
  <c r="H24" i="11"/>
  <c r="AP21" i="11"/>
  <c r="H21" i="11"/>
  <c r="BG42" i="10"/>
  <c r="H21" i="10"/>
  <c r="AT48" i="10"/>
  <c r="J48" i="10"/>
  <c r="AU48" i="10"/>
  <c r="H45" i="10"/>
  <c r="H48" i="9"/>
  <c r="H51" i="9"/>
  <c r="E33" i="8"/>
  <c r="AP33" i="8"/>
  <c r="AP21" i="8"/>
  <c r="H27" i="8"/>
  <c r="E48" i="8"/>
  <c r="BG48" i="8"/>
  <c r="AP18" i="7"/>
  <c r="AT18" i="7"/>
  <c r="J18" i="7"/>
  <c r="AU18" i="7"/>
  <c r="E45" i="6"/>
  <c r="BC45" i="6"/>
  <c r="H33" i="7"/>
  <c r="AP51" i="7"/>
  <c r="H51" i="7"/>
  <c r="AP48" i="7"/>
  <c r="AP27" i="7"/>
  <c r="H27" i="7"/>
  <c r="H18" i="7"/>
  <c r="E42" i="6"/>
  <c r="AL24" i="6"/>
  <c r="AP24" i="6"/>
  <c r="J24" i="6"/>
  <c r="AQ24" i="6"/>
  <c r="AL39" i="6"/>
  <c r="AP39" i="6"/>
  <c r="J39" i="6"/>
  <c r="AQ39" i="6"/>
  <c r="AP27" i="5"/>
  <c r="J27" i="5"/>
  <c r="AQ27" i="5"/>
  <c r="AR27" i="5"/>
  <c r="AS27" i="5"/>
  <c r="AP24" i="5"/>
  <c r="J24" i="5"/>
  <c r="AQ24" i="5"/>
  <c r="AP33" i="4"/>
  <c r="J33" i="4"/>
  <c r="AQ33" i="4"/>
  <c r="I33" i="4"/>
  <c r="H33" i="4"/>
  <c r="AP21" i="4"/>
  <c r="J21" i="4"/>
  <c r="AQ21" i="4"/>
  <c r="AL51" i="4"/>
  <c r="H51" i="4"/>
  <c r="AL48" i="4"/>
  <c r="H48" i="4"/>
  <c r="AL45" i="4"/>
  <c r="AL42" i="4"/>
  <c r="AP42" i="4"/>
  <c r="J42" i="4"/>
  <c r="AL39" i="4"/>
  <c r="H21" i="4"/>
  <c r="AP39" i="3"/>
  <c r="J39" i="3"/>
  <c r="AQ39" i="3"/>
  <c r="AL27" i="3"/>
  <c r="AP27" i="3"/>
  <c r="J27" i="3"/>
  <c r="AQ27" i="3"/>
  <c r="E21" i="2"/>
  <c r="BC21" i="2"/>
  <c r="E52" i="1"/>
  <c r="BC52" i="1"/>
  <c r="E34" i="1"/>
  <c r="BC34" i="1"/>
  <c r="AP24" i="2"/>
  <c r="J24" i="2"/>
  <c r="AQ24" i="2"/>
  <c r="H24" i="2"/>
  <c r="H27" i="2"/>
  <c r="E24" i="2"/>
  <c r="H42" i="2"/>
  <c r="E39" i="2"/>
  <c r="E27" i="2"/>
  <c r="BC27" i="2"/>
  <c r="E48" i="2"/>
  <c r="E42" i="2"/>
  <c r="BC42" i="2"/>
  <c r="E30" i="2"/>
  <c r="E28" i="1"/>
  <c r="BC28" i="1"/>
  <c r="E43" i="1"/>
  <c r="E31" i="1"/>
  <c r="BC31" i="1"/>
  <c r="H27" i="14"/>
  <c r="AT21" i="8"/>
  <c r="J21" i="8"/>
  <c r="AU21" i="8"/>
  <c r="H21" i="8"/>
  <c r="H33" i="8"/>
  <c r="BG33" i="8"/>
  <c r="AT48" i="7"/>
  <c r="J48" i="7"/>
  <c r="AU48" i="7"/>
  <c r="I48" i="7"/>
  <c r="H39" i="6"/>
  <c r="AP51" i="4"/>
  <c r="J51" i="4"/>
  <c r="AQ51" i="4"/>
  <c r="AQ42" i="4"/>
  <c r="AT24" i="41"/>
  <c r="J24" i="41"/>
  <c r="AU24" i="41"/>
  <c r="AT42" i="41"/>
  <c r="J42" i="41"/>
  <c r="AU42" i="41"/>
  <c r="AP36" i="41"/>
  <c r="AT36" i="41"/>
  <c r="J36" i="41"/>
  <c r="AU36" i="41"/>
  <c r="H36" i="41"/>
  <c r="AP24" i="41"/>
  <c r="H24" i="41"/>
  <c r="AP18" i="41"/>
  <c r="H18" i="41"/>
  <c r="BG24" i="40"/>
  <c r="AT24" i="39"/>
  <c r="J24" i="39"/>
  <c r="AU24" i="39"/>
  <c r="AP45" i="39"/>
  <c r="H45" i="39"/>
  <c r="AP33" i="39"/>
  <c r="H33" i="39"/>
  <c r="AP21" i="39"/>
  <c r="H21" i="39"/>
  <c r="AT18" i="39"/>
  <c r="J18" i="39"/>
  <c r="AU18" i="39"/>
  <c r="BG42" i="38"/>
  <c r="AT51" i="42"/>
  <c r="J51" i="42"/>
  <c r="AU51" i="42"/>
  <c r="AP24" i="42"/>
  <c r="H24" i="42"/>
  <c r="AP18" i="42"/>
  <c r="H18" i="42"/>
  <c r="AL42" i="27"/>
  <c r="AP42" i="27"/>
  <c r="J42" i="27"/>
  <c r="AQ42" i="27"/>
  <c r="AP39" i="27"/>
  <c r="J39" i="27"/>
  <c r="AQ39" i="27"/>
  <c r="AL33" i="27"/>
  <c r="H33" i="27"/>
  <c r="AL24" i="27"/>
  <c r="H24" i="27"/>
  <c r="AL48" i="27"/>
  <c r="AP48" i="27"/>
  <c r="J48" i="27"/>
  <c r="AQ48" i="27"/>
  <c r="AL36" i="27"/>
  <c r="H36" i="27"/>
  <c r="AL27" i="27"/>
  <c r="H27" i="27"/>
  <c r="AL18" i="27"/>
  <c r="H18" i="27"/>
  <c r="AL45" i="26"/>
  <c r="AP45" i="26"/>
  <c r="J45" i="26"/>
  <c r="AQ45" i="26"/>
  <c r="H45" i="26"/>
  <c r="AL33" i="26"/>
  <c r="H33" i="26"/>
  <c r="AL27" i="26"/>
  <c r="H27" i="26"/>
  <c r="AL51" i="36"/>
  <c r="AP51" i="36"/>
  <c r="J51" i="36"/>
  <c r="AQ51" i="36"/>
  <c r="H51" i="36"/>
  <c r="AL27" i="36"/>
  <c r="H27" i="36"/>
  <c r="AL42" i="36"/>
  <c r="H42" i="36"/>
  <c r="AL30" i="36"/>
  <c r="AP30" i="36"/>
  <c r="J30" i="36"/>
  <c r="AQ30" i="36"/>
  <c r="H30" i="36"/>
  <c r="AL48" i="36"/>
  <c r="H48" i="36"/>
  <c r="AL36" i="36"/>
  <c r="H36" i="36"/>
  <c r="AL24" i="36"/>
  <c r="AP24" i="36"/>
  <c r="J24" i="36"/>
  <c r="AQ24" i="36"/>
  <c r="AL18" i="36"/>
  <c r="H18" i="36"/>
  <c r="AP51" i="34"/>
  <c r="J51" i="34"/>
  <c r="AQ51" i="34"/>
  <c r="AL48" i="34"/>
  <c r="H48" i="34"/>
  <c r="AL36" i="34"/>
  <c r="AP36" i="34"/>
  <c r="J36" i="34"/>
  <c r="AQ36" i="34"/>
  <c r="AL24" i="34"/>
  <c r="H24" i="34"/>
  <c r="AL39" i="33"/>
  <c r="H39" i="33"/>
  <c r="AL33" i="33"/>
  <c r="AP33" i="33"/>
  <c r="J33" i="33"/>
  <c r="AQ33" i="33"/>
  <c r="H33" i="33"/>
  <c r="AL27" i="33"/>
  <c r="H27" i="33"/>
  <c r="AL21" i="33"/>
  <c r="H21" i="33"/>
  <c r="AL42" i="33"/>
  <c r="H42" i="33"/>
  <c r="AL51" i="32"/>
  <c r="H51" i="32"/>
  <c r="AL48" i="32"/>
  <c r="H48" i="32"/>
  <c r="AL45" i="32"/>
  <c r="H45" i="32"/>
  <c r="AP33" i="32"/>
  <c r="J33" i="32"/>
  <c r="AQ33" i="32"/>
  <c r="AL18" i="32"/>
  <c r="H18" i="32"/>
  <c r="AP51" i="46"/>
  <c r="H51" i="46"/>
  <c r="AP39" i="46"/>
  <c r="H39" i="46"/>
  <c r="AP36" i="46"/>
  <c r="AT36" i="46"/>
  <c r="J36" i="46"/>
  <c r="AU36" i="46"/>
  <c r="H36" i="46"/>
  <c r="AP33" i="46"/>
  <c r="H33" i="46"/>
  <c r="AP42" i="46"/>
  <c r="H42" i="46"/>
  <c r="AT39" i="46"/>
  <c r="J39" i="46"/>
  <c r="AU39" i="46"/>
  <c r="AT33" i="46"/>
  <c r="J33" i="46"/>
  <c r="AU33" i="46"/>
  <c r="AP27" i="46"/>
  <c r="H27" i="46"/>
  <c r="AP24" i="46"/>
  <c r="H24" i="46"/>
  <c r="AP21" i="46"/>
  <c r="H21" i="46"/>
  <c r="BG33" i="45"/>
  <c r="AP39" i="45"/>
  <c r="H39" i="45"/>
  <c r="AT33" i="45"/>
  <c r="J33" i="45"/>
  <c r="AU33" i="45"/>
  <c r="AP27" i="45"/>
  <c r="AT27" i="45"/>
  <c r="J27" i="45"/>
  <c r="AU27" i="45"/>
  <c r="AP24" i="45"/>
  <c r="H24" i="45"/>
  <c r="AP21" i="45"/>
  <c r="H21" i="45"/>
  <c r="AP42" i="45"/>
  <c r="H42" i="45"/>
  <c r="AP30" i="45"/>
  <c r="H30" i="45"/>
  <c r="BG24" i="45"/>
  <c r="AP18" i="45"/>
  <c r="H18" i="45"/>
  <c r="AP30" i="43"/>
  <c r="AT30" i="43"/>
  <c r="J30" i="43"/>
  <c r="AU30" i="43"/>
  <c r="H30" i="43"/>
  <c r="AP48" i="43"/>
  <c r="H48" i="43"/>
  <c r="AP45" i="43"/>
  <c r="H45" i="43"/>
  <c r="AP27" i="43"/>
  <c r="H27" i="43"/>
  <c r="AP24" i="43"/>
  <c r="H24" i="43"/>
  <c r="AT45" i="43"/>
  <c r="J45" i="43"/>
  <c r="AU45" i="43"/>
  <c r="AP39" i="43"/>
  <c r="AT39" i="43"/>
  <c r="J39" i="43"/>
  <c r="AU39" i="43"/>
  <c r="H39" i="43"/>
  <c r="AP18" i="43"/>
  <c r="H18" i="43"/>
  <c r="AT18" i="43"/>
  <c r="J18" i="43"/>
  <c r="AU18" i="43"/>
  <c r="AL30" i="23"/>
  <c r="AP30" i="23"/>
  <c r="J30" i="23"/>
  <c r="AQ30" i="23"/>
  <c r="BC24" i="23"/>
  <c r="AL42" i="23"/>
  <c r="H42" i="23"/>
  <c r="BC36" i="23"/>
  <c r="AP36" i="23"/>
  <c r="J36" i="23"/>
  <c r="AQ36" i="23"/>
  <c r="AL27" i="23"/>
  <c r="H27" i="23"/>
  <c r="AL24" i="23"/>
  <c r="H24" i="23"/>
  <c r="AL21" i="23"/>
  <c r="H21" i="23"/>
  <c r="BC48" i="22"/>
  <c r="AL48" i="20"/>
  <c r="H48" i="20"/>
  <c r="BC48" i="20"/>
  <c r="AL36" i="20"/>
  <c r="H36" i="20"/>
  <c r="AL30" i="20"/>
  <c r="AP30" i="20"/>
  <c r="J30" i="20"/>
  <c r="AQ30" i="20"/>
  <c r="AL24" i="20"/>
  <c r="H24" i="20"/>
  <c r="AP18" i="20"/>
  <c r="J18" i="20"/>
  <c r="AQ18" i="20"/>
  <c r="BG39" i="43"/>
  <c r="BG27" i="42"/>
  <c r="BG21" i="41"/>
  <c r="AP51" i="40"/>
  <c r="H51" i="40"/>
  <c r="AP48" i="40"/>
  <c r="AP45" i="40"/>
  <c r="AT45" i="40"/>
  <c r="J45" i="40"/>
  <c r="AU45" i="40"/>
  <c r="AP39" i="40"/>
  <c r="AP36" i="40"/>
  <c r="AT36" i="40"/>
  <c r="J36" i="40"/>
  <c r="AU36" i="40"/>
  <c r="AP33" i="40"/>
  <c r="AT33" i="40"/>
  <c r="J33" i="40"/>
  <c r="AU33" i="40"/>
  <c r="AP30" i="40"/>
  <c r="AT30" i="40"/>
  <c r="J30" i="40"/>
  <c r="AU30" i="40"/>
  <c r="AP27" i="40"/>
  <c r="H27" i="40"/>
  <c r="AP24" i="40"/>
  <c r="AP21" i="40"/>
  <c r="AT21" i="40"/>
  <c r="J21" i="40"/>
  <c r="AU21" i="40"/>
  <c r="BG24" i="39"/>
  <c r="BG30" i="38"/>
  <c r="BG18" i="38"/>
  <c r="BG48" i="38"/>
  <c r="BG36" i="38"/>
  <c r="BG24" i="38"/>
  <c r="AP51" i="38"/>
  <c r="AT51" i="38"/>
  <c r="J51" i="38"/>
  <c r="AU51" i="38"/>
  <c r="AP48" i="38"/>
  <c r="AP45" i="38"/>
  <c r="AP42" i="38"/>
  <c r="AT42" i="38"/>
  <c r="J42" i="38"/>
  <c r="AU42" i="38"/>
  <c r="AP39" i="38"/>
  <c r="AT39" i="38"/>
  <c r="J39" i="38"/>
  <c r="AU39" i="38"/>
  <c r="AP36" i="38"/>
  <c r="AP33" i="38"/>
  <c r="AP30" i="38"/>
  <c r="AP27" i="38"/>
  <c r="AP24" i="38"/>
  <c r="H24" i="38"/>
  <c r="AP21" i="38"/>
  <c r="AT21" i="38"/>
  <c r="J21" i="38"/>
  <c r="AU21" i="38"/>
  <c r="AP18" i="38"/>
  <c r="AT18" i="38"/>
  <c r="J18" i="38"/>
  <c r="AU18" i="38"/>
  <c r="BG33" i="37"/>
  <c r="BG27" i="37"/>
  <c r="AP51" i="37"/>
  <c r="AT51" i="37"/>
  <c r="J51" i="37"/>
  <c r="AU51" i="37"/>
  <c r="AP48" i="37"/>
  <c r="AT48" i="37"/>
  <c r="J48" i="37"/>
  <c r="AU48" i="37"/>
  <c r="AP45" i="37"/>
  <c r="AT45" i="37"/>
  <c r="J45" i="37"/>
  <c r="AU45" i="37"/>
  <c r="AP42" i="37"/>
  <c r="AT42" i="37"/>
  <c r="J42" i="37"/>
  <c r="AU42" i="37"/>
  <c r="AP39" i="37"/>
  <c r="H39" i="37"/>
  <c r="AP36" i="37"/>
  <c r="AP33" i="37"/>
  <c r="H33" i="37"/>
  <c r="AP27" i="37"/>
  <c r="AT27" i="37"/>
  <c r="J27" i="37"/>
  <c r="AU27" i="37"/>
  <c r="AP24" i="37"/>
  <c r="AT24" i="37"/>
  <c r="J24" i="37"/>
  <c r="AU24" i="37"/>
  <c r="AP18" i="37"/>
  <c r="AT18" i="37"/>
  <c r="J18" i="37"/>
  <c r="AU18" i="37"/>
  <c r="AL51" i="35"/>
  <c r="AL48" i="35"/>
  <c r="H48" i="35"/>
  <c r="AL45" i="35"/>
  <c r="AP45" i="35"/>
  <c r="J45" i="35"/>
  <c r="AQ45" i="35"/>
  <c r="AL42" i="35"/>
  <c r="AP42" i="35"/>
  <c r="J42" i="35"/>
  <c r="AQ42" i="35"/>
  <c r="AL33" i="35"/>
  <c r="AP33" i="35"/>
  <c r="J33" i="35"/>
  <c r="AQ33" i="35"/>
  <c r="AL30" i="35"/>
  <c r="AL21" i="35"/>
  <c r="H21" i="35"/>
  <c r="AL18" i="35"/>
  <c r="AL18" i="34"/>
  <c r="BC51" i="32"/>
  <c r="BC48" i="31"/>
  <c r="AP36" i="27"/>
  <c r="J36" i="27"/>
  <c r="AQ36" i="27"/>
  <c r="AP24" i="27"/>
  <c r="J24" i="27"/>
  <c r="AQ24" i="27"/>
  <c r="H39" i="27"/>
  <c r="AL21" i="26"/>
  <c r="H21" i="26"/>
  <c r="AL18" i="26"/>
  <c r="AP18" i="26"/>
  <c r="J18" i="26"/>
  <c r="AQ18" i="26"/>
  <c r="E42" i="24"/>
  <c r="AX36" i="24"/>
  <c r="AX33" i="24"/>
  <c r="AX51" i="24"/>
  <c r="E51" i="24"/>
  <c r="AX45" i="24"/>
  <c r="E45" i="24"/>
  <c r="AX42" i="24"/>
  <c r="E36" i="24"/>
  <c r="AL30" i="24"/>
  <c r="AP30" i="24"/>
  <c r="J30" i="24"/>
  <c r="AQ30" i="24"/>
  <c r="AL18" i="24"/>
  <c r="AP18" i="24"/>
  <c r="J18" i="24"/>
  <c r="AQ18" i="24"/>
  <c r="AL51" i="22"/>
  <c r="AP51" i="22"/>
  <c r="J51" i="22"/>
  <c r="AQ51" i="22"/>
  <c r="AL48" i="22"/>
  <c r="AP48" i="22"/>
  <c r="J48" i="22"/>
  <c r="AQ48" i="22"/>
  <c r="AL45" i="22"/>
  <c r="AP45" i="22"/>
  <c r="J45" i="22"/>
  <c r="AQ45" i="22"/>
  <c r="AL36" i="22"/>
  <c r="H36" i="22"/>
  <c r="AL33" i="22"/>
  <c r="AP33" i="22"/>
  <c r="J33" i="22"/>
  <c r="AQ33" i="22"/>
  <c r="AL30" i="22"/>
  <c r="H30" i="22"/>
  <c r="AL27" i="22"/>
  <c r="AP27" i="22"/>
  <c r="J27" i="22"/>
  <c r="AQ27" i="22"/>
  <c r="AL24" i="22"/>
  <c r="BC30" i="21"/>
  <c r="BC21" i="21"/>
  <c r="AL45" i="21"/>
  <c r="AL42" i="21"/>
  <c r="AP42" i="21"/>
  <c r="J42" i="21"/>
  <c r="AQ42" i="21"/>
  <c r="AL36" i="21"/>
  <c r="AP36" i="21"/>
  <c r="J36" i="21"/>
  <c r="AQ36" i="21"/>
  <c r="AL33" i="21"/>
  <c r="AL27" i="21"/>
  <c r="AL24" i="21"/>
  <c r="AT45" i="39"/>
  <c r="J45" i="39"/>
  <c r="AU45" i="39"/>
  <c r="AT18" i="42"/>
  <c r="J18" i="42"/>
  <c r="AU18" i="42"/>
  <c r="H48" i="27"/>
  <c r="AP18" i="27"/>
  <c r="J18" i="27"/>
  <c r="AQ18" i="27"/>
  <c r="AP27" i="26"/>
  <c r="J27" i="26"/>
  <c r="AQ27" i="26"/>
  <c r="AP36" i="36"/>
  <c r="J36" i="36"/>
  <c r="AQ36" i="36"/>
  <c r="AP18" i="36"/>
  <c r="J18" i="36"/>
  <c r="AQ18" i="36"/>
  <c r="AP24" i="34"/>
  <c r="J24" i="34"/>
  <c r="AQ24" i="34"/>
  <c r="AP48" i="34"/>
  <c r="J48" i="34"/>
  <c r="AQ48" i="34"/>
  <c r="AT42" i="46"/>
  <c r="J42" i="46"/>
  <c r="AU42" i="46"/>
  <c r="AT27" i="46"/>
  <c r="J27" i="46"/>
  <c r="AU27" i="46"/>
  <c r="AT30" i="45"/>
  <c r="J30" i="45"/>
  <c r="AU30" i="45"/>
  <c r="AT24" i="45"/>
  <c r="J24" i="45"/>
  <c r="AU24" i="45"/>
  <c r="AT42" i="45"/>
  <c r="J42" i="45"/>
  <c r="AU42" i="45"/>
  <c r="AT39" i="45"/>
  <c r="J39" i="45"/>
  <c r="AU39" i="45"/>
  <c r="AT21" i="45"/>
  <c r="J21" i="45"/>
  <c r="AU21" i="45"/>
  <c r="AT18" i="45"/>
  <c r="J18" i="45"/>
  <c r="AU18" i="45"/>
  <c r="AP42" i="23"/>
  <c r="J42" i="23"/>
  <c r="AQ42" i="23"/>
  <c r="AP24" i="23"/>
  <c r="J24" i="23"/>
  <c r="AQ24" i="23"/>
  <c r="H48" i="40"/>
  <c r="H39" i="40"/>
  <c r="AT39" i="40"/>
  <c r="J39" i="40"/>
  <c r="AU39" i="40"/>
  <c r="H24" i="40"/>
  <c r="H21" i="40"/>
  <c r="H45" i="40"/>
  <c r="AT24" i="40"/>
  <c r="J24" i="40"/>
  <c r="AU24" i="40"/>
  <c r="AT48" i="40"/>
  <c r="J48" i="40"/>
  <c r="AU48" i="40"/>
  <c r="H36" i="38"/>
  <c r="H48" i="38"/>
  <c r="H21" i="38"/>
  <c r="H33" i="38"/>
  <c r="H45" i="38"/>
  <c r="AT33" i="38"/>
  <c r="J33" i="38"/>
  <c r="AU33" i="38"/>
  <c r="H39" i="38"/>
  <c r="H51" i="38"/>
  <c r="AT36" i="38"/>
  <c r="J36" i="38"/>
  <c r="AU36" i="38"/>
  <c r="H18" i="38"/>
  <c r="H30" i="38"/>
  <c r="H42" i="38"/>
  <c r="AT30" i="38"/>
  <c r="J30" i="38"/>
  <c r="AU30" i="38"/>
  <c r="AT45" i="38"/>
  <c r="J45" i="38"/>
  <c r="AU45" i="38"/>
  <c r="AT48" i="38"/>
  <c r="J48" i="38"/>
  <c r="AU48" i="38"/>
  <c r="H51" i="37"/>
  <c r="H18" i="37"/>
  <c r="H42" i="37"/>
  <c r="H45" i="37"/>
  <c r="AT33" i="37"/>
  <c r="J33" i="37"/>
  <c r="AU33" i="37"/>
  <c r="H24" i="37"/>
  <c r="H36" i="37"/>
  <c r="H48" i="37"/>
  <c r="H51" i="35"/>
  <c r="H18" i="35"/>
  <c r="H30" i="35"/>
  <c r="H33" i="35"/>
  <c r="AP51" i="35"/>
  <c r="J51" i="35"/>
  <c r="AQ51" i="35"/>
  <c r="AP48" i="35"/>
  <c r="J48" i="35"/>
  <c r="AQ48" i="35"/>
  <c r="AP18" i="34"/>
  <c r="J18" i="34"/>
  <c r="AQ18" i="34"/>
  <c r="AR18" i="26"/>
  <c r="AS18" i="26"/>
  <c r="AV18" i="26"/>
  <c r="F18" i="26"/>
  <c r="AY18" i="26"/>
  <c r="G18" i="26"/>
  <c r="BA18" i="26"/>
  <c r="H18" i="26"/>
  <c r="H30" i="24"/>
  <c r="H18" i="24"/>
  <c r="H33" i="22"/>
  <c r="H45" i="22"/>
  <c r="H24" i="22"/>
  <c r="AP36" i="22"/>
  <c r="J36" i="22"/>
  <c r="AQ36" i="22"/>
  <c r="H27" i="22"/>
  <c r="H45" i="21"/>
  <c r="H36" i="21"/>
  <c r="H33" i="21"/>
  <c r="H27" i="21"/>
  <c r="H24" i="21"/>
  <c r="H42" i="21"/>
  <c r="AP33" i="21"/>
  <c r="J33" i="21"/>
  <c r="AQ33" i="21"/>
  <c r="AL48" i="63"/>
  <c r="H48" i="63"/>
  <c r="AL45" i="63"/>
  <c r="H45" i="63"/>
  <c r="AL51" i="63"/>
  <c r="H51" i="63"/>
  <c r="AL36" i="63"/>
  <c r="H36" i="63"/>
  <c r="AL45" i="64"/>
  <c r="H45" i="64"/>
  <c r="AL42" i="66"/>
  <c r="H42" i="66"/>
  <c r="AL30" i="66"/>
  <c r="AP30" i="66"/>
  <c r="J30" i="66"/>
  <c r="AQ30" i="66"/>
  <c r="H30" i="66"/>
  <c r="AL48" i="66"/>
  <c r="H48" i="66"/>
  <c r="AL36" i="66"/>
  <c r="H36" i="66"/>
  <c r="AL24" i="66"/>
  <c r="H24" i="66"/>
  <c r="AL18" i="66"/>
  <c r="H18" i="66"/>
  <c r="AL21" i="61"/>
  <c r="H21" i="61"/>
  <c r="AL45" i="61"/>
  <c r="H45" i="61"/>
  <c r="AL18" i="61"/>
  <c r="H18" i="61"/>
  <c r="AL51" i="65"/>
  <c r="H51" i="65"/>
  <c r="BC48" i="65"/>
  <c r="AL42" i="65"/>
  <c r="H42" i="65"/>
  <c r="AL24" i="65"/>
  <c r="AP51" i="65"/>
  <c r="J51" i="65"/>
  <c r="AQ51" i="65"/>
  <c r="J42" i="65"/>
  <c r="AQ42" i="65"/>
  <c r="AL33" i="65"/>
  <c r="AP33" i="65"/>
  <c r="J33" i="65"/>
  <c r="AQ33" i="65"/>
  <c r="AP24" i="65"/>
  <c r="J24" i="65"/>
  <c r="AQ24" i="65"/>
  <c r="AL21" i="65"/>
  <c r="H21" i="65"/>
  <c r="BC24" i="62"/>
  <c r="BC42" i="62"/>
  <c r="AL51" i="61"/>
  <c r="H51" i="61"/>
  <c r="BC48" i="61"/>
  <c r="AL42" i="61"/>
  <c r="H42" i="61"/>
  <c r="AP39" i="61"/>
  <c r="J39" i="61"/>
  <c r="AQ39" i="61"/>
  <c r="AL30" i="61"/>
  <c r="AL24" i="61"/>
  <c r="H24" i="61"/>
  <c r="AL51" i="54"/>
  <c r="AP51" i="54"/>
  <c r="J51" i="54"/>
  <c r="AQ51" i="54"/>
  <c r="H51" i="54"/>
  <c r="BC30" i="54"/>
  <c r="AP21" i="54"/>
  <c r="J21" i="54"/>
  <c r="AQ21" i="54"/>
  <c r="AL42" i="54"/>
  <c r="BC33" i="54"/>
  <c r="AP21" i="53"/>
  <c r="J21" i="53"/>
  <c r="AQ21" i="53"/>
  <c r="AL45" i="53"/>
  <c r="AP45" i="53"/>
  <c r="J45" i="53"/>
  <c r="H45" i="53"/>
  <c r="AL24" i="52"/>
  <c r="H24" i="52"/>
  <c r="AL51" i="52"/>
  <c r="H51" i="52"/>
  <c r="AL39" i="52"/>
  <c r="H39" i="52"/>
  <c r="AP33" i="52"/>
  <c r="J33" i="52"/>
  <c r="AQ33" i="52"/>
  <c r="AL27" i="52"/>
  <c r="AP27" i="52"/>
  <c r="J27" i="52"/>
  <c r="AQ27" i="52"/>
  <c r="H27" i="52"/>
  <c r="AP21" i="52"/>
  <c r="J21" i="52"/>
  <c r="AQ21" i="52"/>
  <c r="AL42" i="52"/>
  <c r="H42" i="52"/>
  <c r="AL51" i="51"/>
  <c r="H51" i="51"/>
  <c r="AP45" i="50"/>
  <c r="J45" i="50"/>
  <c r="AQ45" i="50"/>
  <c r="AL36" i="50"/>
  <c r="AP36" i="50"/>
  <c r="J36" i="50"/>
  <c r="AQ36" i="50"/>
  <c r="AP27" i="50"/>
  <c r="J27" i="50"/>
  <c r="AQ27" i="50"/>
  <c r="AP24" i="49"/>
  <c r="J24" i="49"/>
  <c r="AQ24" i="49"/>
  <c r="H21" i="49"/>
  <c r="AP51" i="73"/>
  <c r="H51" i="73"/>
  <c r="AP45" i="73"/>
  <c r="H45" i="73"/>
  <c r="AP39" i="73"/>
  <c r="AT39" i="73"/>
  <c r="J39" i="73"/>
  <c r="AU39" i="73"/>
  <c r="H39" i="73"/>
  <c r="AP33" i="73"/>
  <c r="H33" i="73"/>
  <c r="AP21" i="73"/>
  <c r="H21" i="73"/>
  <c r="AT51" i="73"/>
  <c r="J51" i="73"/>
  <c r="AU51" i="73"/>
  <c r="AP42" i="73"/>
  <c r="H42" i="73"/>
  <c r="AP30" i="73"/>
  <c r="H30" i="73"/>
  <c r="AP24" i="73"/>
  <c r="H24" i="73"/>
  <c r="AP18" i="73"/>
  <c r="H18" i="73"/>
  <c r="AP51" i="84"/>
  <c r="AP48" i="84"/>
  <c r="H48" i="84"/>
  <c r="AP45" i="84"/>
  <c r="AT45" i="84"/>
  <c r="J45" i="84"/>
  <c r="AU45" i="84"/>
  <c r="AP39" i="84"/>
  <c r="AP33" i="84"/>
  <c r="AT33" i="84"/>
  <c r="J33" i="84"/>
  <c r="AU33" i="84"/>
  <c r="AP30" i="84"/>
  <c r="AT30" i="84"/>
  <c r="J30" i="84"/>
  <c r="AU30" i="84"/>
  <c r="AP27" i="84"/>
  <c r="H27" i="84"/>
  <c r="AP24" i="84"/>
  <c r="H24" i="84"/>
  <c r="AP18" i="84"/>
  <c r="H18" i="84"/>
  <c r="AP51" i="79"/>
  <c r="AT51" i="79"/>
  <c r="J51" i="79"/>
  <c r="AU51" i="79"/>
  <c r="AP48" i="79"/>
  <c r="H48" i="79"/>
  <c r="AP45" i="79"/>
  <c r="AT45" i="79"/>
  <c r="J45" i="79"/>
  <c r="AU45" i="79"/>
  <c r="AP42" i="79"/>
  <c r="H42" i="79"/>
  <c r="AP33" i="79"/>
  <c r="AP24" i="79"/>
  <c r="AP21" i="79"/>
  <c r="H21" i="79"/>
  <c r="AP18" i="79"/>
  <c r="AT48" i="78"/>
  <c r="J48" i="78"/>
  <c r="AU48" i="78"/>
  <c r="BG36" i="76"/>
  <c r="AP18" i="76"/>
  <c r="H18" i="76"/>
  <c r="AP39" i="74"/>
  <c r="H39" i="74"/>
  <c r="AP36" i="74"/>
  <c r="AP21" i="74"/>
  <c r="AP18" i="74"/>
  <c r="H18" i="74"/>
  <c r="AL45" i="71"/>
  <c r="H45" i="71"/>
  <c r="AL18" i="71"/>
  <c r="AP18" i="71"/>
  <c r="J18" i="71"/>
  <c r="AQ18" i="71"/>
  <c r="AL51" i="70"/>
  <c r="AP51" i="70"/>
  <c r="J51" i="70"/>
  <c r="AQ51" i="70"/>
  <c r="AL36" i="70"/>
  <c r="H36" i="70"/>
  <c r="BC48" i="66"/>
  <c r="BC33" i="65"/>
  <c r="AL51" i="62"/>
  <c r="H51" i="62"/>
  <c r="AL48" i="62"/>
  <c r="AL45" i="62"/>
  <c r="AP45" i="62"/>
  <c r="J45" i="62"/>
  <c r="AQ45" i="62"/>
  <c r="AL42" i="62"/>
  <c r="AP42" i="62"/>
  <c r="J42" i="62"/>
  <c r="AQ42" i="62"/>
  <c r="AL36" i="62"/>
  <c r="AP36" i="62"/>
  <c r="J36" i="62"/>
  <c r="AQ36" i="62"/>
  <c r="AL33" i="62"/>
  <c r="AP33" i="62"/>
  <c r="J33" i="62"/>
  <c r="AQ33" i="62"/>
  <c r="AL30" i="62"/>
  <c r="AL27" i="62"/>
  <c r="AP27" i="62"/>
  <c r="J27" i="62"/>
  <c r="AQ27" i="62"/>
  <c r="AL24" i="62"/>
  <c r="AL21" i="62"/>
  <c r="AP21" i="62"/>
  <c r="J21" i="62"/>
  <c r="AQ21" i="62"/>
  <c r="AL18" i="62"/>
  <c r="AP18" i="62"/>
  <c r="J18" i="62"/>
  <c r="AQ18" i="62"/>
  <c r="BC30" i="61"/>
  <c r="AR39" i="54"/>
  <c r="AS39" i="54"/>
  <c r="AV39" i="54"/>
  <c r="F39" i="54"/>
  <c r="AY39" i="54"/>
  <c r="G39" i="54"/>
  <c r="BA39" i="54"/>
  <c r="BC27" i="53"/>
  <c r="BC45" i="53"/>
  <c r="BC42" i="50"/>
  <c r="I24" i="49"/>
  <c r="AR24" i="49"/>
  <c r="AS24" i="49"/>
  <c r="AV24" i="49"/>
  <c r="F24" i="49"/>
  <c r="AP51" i="63"/>
  <c r="J51" i="63"/>
  <c r="AQ51" i="63"/>
  <c r="I51" i="63"/>
  <c r="J48" i="63"/>
  <c r="AQ48" i="63"/>
  <c r="I48" i="63"/>
  <c r="AP36" i="66"/>
  <c r="J36" i="66"/>
  <c r="AQ36" i="66"/>
  <c r="AP24" i="66"/>
  <c r="J24" i="66"/>
  <c r="AQ24" i="66"/>
  <c r="AP48" i="66"/>
  <c r="J48" i="66"/>
  <c r="AQ48" i="66"/>
  <c r="AP39" i="65"/>
  <c r="J39" i="65"/>
  <c r="AQ39" i="65"/>
  <c r="I39" i="65"/>
  <c r="AP27" i="65"/>
  <c r="J27" i="65"/>
  <c r="AQ27" i="65"/>
  <c r="AR27" i="65"/>
  <c r="AQ45" i="53"/>
  <c r="AP42" i="52"/>
  <c r="J42" i="52"/>
  <c r="AQ42" i="52"/>
  <c r="AR42" i="52"/>
  <c r="AS42" i="52"/>
  <c r="AV42" i="52"/>
  <c r="F42" i="52"/>
  <c r="AQ21" i="49"/>
  <c r="I21" i="49"/>
  <c r="AT45" i="73"/>
  <c r="J45" i="73"/>
  <c r="AU45" i="73"/>
  <c r="H51" i="84"/>
  <c r="AT18" i="84"/>
  <c r="J18" i="84"/>
  <c r="AU18" i="84"/>
  <c r="H45" i="84"/>
  <c r="H24" i="79"/>
  <c r="H33" i="79"/>
  <c r="H21" i="74"/>
  <c r="AT39" i="74"/>
  <c r="J39" i="74"/>
  <c r="AU39" i="74"/>
  <c r="I39" i="74"/>
  <c r="H36" i="74"/>
  <c r="H45" i="74"/>
  <c r="H51" i="70"/>
  <c r="H24" i="62"/>
  <c r="H48" i="62"/>
  <c r="H18" i="62"/>
  <c r="H30" i="62"/>
  <c r="H42" i="62"/>
  <c r="AP24" i="62"/>
  <c r="J24" i="62"/>
  <c r="AQ24" i="62"/>
  <c r="AP48" i="62"/>
  <c r="J48" i="62"/>
  <c r="AQ48" i="62"/>
  <c r="H36" i="62"/>
  <c r="H27" i="62"/>
  <c r="H21" i="62"/>
  <c r="H33" i="62"/>
  <c r="H45" i="62"/>
  <c r="AP51" i="62"/>
  <c r="J51" i="62"/>
  <c r="AQ51" i="62"/>
  <c r="AP30" i="62"/>
  <c r="J30" i="62"/>
  <c r="AQ30" i="62"/>
  <c r="H51" i="79"/>
  <c r="BG45" i="84"/>
  <c r="AT48" i="84"/>
  <c r="J48" i="84"/>
  <c r="AU48" i="84"/>
  <c r="H30" i="84"/>
  <c r="H33" i="84"/>
  <c r="AP30" i="83"/>
  <c r="AT30" i="83"/>
  <c r="J30" i="83"/>
  <c r="E51" i="83"/>
  <c r="BG51" i="83"/>
  <c r="H21" i="83"/>
  <c r="AT21" i="83"/>
  <c r="J21" i="83"/>
  <c r="AU21" i="83"/>
  <c r="E36" i="83"/>
  <c r="AP36" i="83"/>
  <c r="AT36" i="83"/>
  <c r="J36" i="83"/>
  <c r="E27" i="83"/>
  <c r="AP27" i="83"/>
  <c r="E48" i="83"/>
  <c r="AP48" i="83"/>
  <c r="E42" i="83"/>
  <c r="AP42" i="83"/>
  <c r="H33" i="83"/>
  <c r="AT33" i="83"/>
  <c r="J33" i="83"/>
  <c r="AU33" i="83"/>
  <c r="H24" i="83"/>
  <c r="E51" i="82"/>
  <c r="AP51" i="82"/>
  <c r="H39" i="82"/>
  <c r="AP36" i="82"/>
  <c r="AT36" i="82"/>
  <c r="J36" i="82"/>
  <c r="AU36" i="82"/>
  <c r="AP30" i="82"/>
  <c r="AP45" i="82"/>
  <c r="AP27" i="82"/>
  <c r="AT27" i="82"/>
  <c r="J27" i="82"/>
  <c r="AU27" i="82"/>
  <c r="AT18" i="82"/>
  <c r="J18" i="82"/>
  <c r="AU18" i="82"/>
  <c r="BG45" i="86"/>
  <c r="BG39" i="86"/>
  <c r="AP51" i="86"/>
  <c r="AP42" i="86"/>
  <c r="AT36" i="86"/>
  <c r="J36" i="86"/>
  <c r="AU36" i="86"/>
  <c r="H36" i="86"/>
  <c r="AP39" i="86"/>
  <c r="H18" i="85"/>
  <c r="AP24" i="57"/>
  <c r="J24" i="57"/>
  <c r="AQ24" i="57"/>
  <c r="H24" i="57"/>
  <c r="AP18" i="57"/>
  <c r="J18" i="57"/>
  <c r="AQ18" i="57"/>
  <c r="BC45" i="60"/>
  <c r="AP27" i="60"/>
  <c r="J27" i="60"/>
  <c r="AQ27" i="60"/>
  <c r="I27" i="60"/>
  <c r="H21" i="60"/>
  <c r="H45" i="60"/>
  <c r="H36" i="60"/>
  <c r="AP18" i="60"/>
  <c r="J18" i="60"/>
  <c r="AQ18" i="60"/>
  <c r="E27" i="59"/>
  <c r="AL27" i="59"/>
  <c r="AP27" i="59"/>
  <c r="J27" i="59"/>
  <c r="AQ27" i="59"/>
  <c r="E51" i="59"/>
  <c r="AL51" i="59"/>
  <c r="AP42" i="59"/>
  <c r="J42" i="59"/>
  <c r="AQ42" i="59"/>
  <c r="H30" i="59"/>
  <c r="AP30" i="59"/>
  <c r="J30" i="59"/>
  <c r="AQ30" i="59"/>
  <c r="E39" i="59"/>
  <c r="AP51" i="72"/>
  <c r="J51" i="72"/>
  <c r="AQ51" i="72"/>
  <c r="AR51" i="72"/>
  <c r="AS51" i="72"/>
  <c r="AL18" i="72"/>
  <c r="H30" i="71"/>
  <c r="AL39" i="71"/>
  <c r="AP45" i="71"/>
  <c r="J45" i="71"/>
  <c r="AQ45" i="71"/>
  <c r="AL51" i="69"/>
  <c r="H51" i="69"/>
  <c r="AL27" i="69"/>
  <c r="H27" i="69"/>
  <c r="AL18" i="69"/>
  <c r="AP18" i="69"/>
  <c r="J18" i="69"/>
  <c r="AQ18" i="69"/>
  <c r="BC51" i="70"/>
  <c r="E45" i="70"/>
  <c r="AL33" i="68"/>
  <c r="E42" i="68"/>
  <c r="BC42" i="68"/>
  <c r="E39" i="68"/>
  <c r="E24" i="68"/>
  <c r="BC24" i="68"/>
  <c r="AL18" i="68"/>
  <c r="AP18" i="68"/>
  <c r="J18" i="68"/>
  <c r="AQ18" i="68"/>
  <c r="H18" i="68"/>
  <c r="AP30" i="69"/>
  <c r="J30" i="69"/>
  <c r="AQ30" i="69"/>
  <c r="AP24" i="69"/>
  <c r="J24" i="69"/>
  <c r="AQ24" i="69"/>
  <c r="H45" i="70"/>
  <c r="AL30" i="70"/>
  <c r="AL27" i="70"/>
  <c r="AP27" i="70"/>
  <c r="J27" i="70"/>
  <c r="AQ27" i="70"/>
  <c r="AL24" i="70"/>
  <c r="H24" i="70"/>
  <c r="AL21" i="70"/>
  <c r="AP21" i="70"/>
  <c r="J21" i="70"/>
  <c r="AQ21" i="70"/>
  <c r="AL42" i="70"/>
  <c r="AP42" i="70"/>
  <c r="J42" i="70"/>
  <c r="AQ42" i="70"/>
  <c r="E45" i="68"/>
  <c r="AL45" i="68"/>
  <c r="H24" i="68"/>
  <c r="AP33" i="68"/>
  <c r="J33" i="68"/>
  <c r="AQ33" i="68"/>
  <c r="AR33" i="68"/>
  <c r="AS33" i="68"/>
  <c r="AV33" i="68"/>
  <c r="F33" i="68"/>
  <c r="AY33" i="68"/>
  <c r="G33" i="68"/>
  <c r="AL30" i="68"/>
  <c r="H30" i="68"/>
  <c r="E39" i="67"/>
  <c r="AL39" i="67"/>
  <c r="H39" i="67"/>
  <c r="E27" i="67"/>
  <c r="AL27" i="67"/>
  <c r="AL45" i="67"/>
  <c r="E33" i="67"/>
  <c r="AL33" i="67"/>
  <c r="E21" i="67"/>
  <c r="AL21" i="67"/>
  <c r="AL18" i="67"/>
  <c r="AP18" i="87"/>
  <c r="H39" i="76"/>
  <c r="E51" i="75"/>
  <c r="AP51" i="75"/>
  <c r="AP45" i="75"/>
  <c r="H48" i="75"/>
  <c r="E27" i="75"/>
  <c r="AP27" i="75"/>
  <c r="AT48" i="77"/>
  <c r="J48" i="77"/>
  <c r="AU48" i="77"/>
  <c r="I48" i="77"/>
  <c r="E51" i="77"/>
  <c r="BG51" i="77"/>
  <c r="AP51" i="77"/>
  <c r="AT30" i="77"/>
  <c r="J30" i="77"/>
  <c r="AU30" i="77"/>
  <c r="H21" i="77"/>
  <c r="H48" i="77"/>
  <c r="AT24" i="77"/>
  <c r="J24" i="77"/>
  <c r="AU24" i="77"/>
  <c r="AV24" i="77"/>
  <c r="AW24" i="77"/>
  <c r="AZ24" i="77"/>
  <c r="F24" i="77"/>
  <c r="BC24" i="77"/>
  <c r="G24" i="77"/>
  <c r="BG24" i="77"/>
  <c r="H45" i="78"/>
  <c r="BG24" i="78"/>
  <c r="AP24" i="78"/>
  <c r="AT24" i="78"/>
  <c r="J24" i="78"/>
  <c r="AU24" i="78"/>
  <c r="AT18" i="78"/>
  <c r="J18" i="78"/>
  <c r="AU18" i="78"/>
  <c r="E30" i="74"/>
  <c r="AP30" i="74"/>
  <c r="H30" i="74"/>
  <c r="BG39" i="74"/>
  <c r="AT45" i="74"/>
  <c r="J45" i="74"/>
  <c r="AU45" i="74"/>
  <c r="AV45" i="74"/>
  <c r="AW45" i="74"/>
  <c r="AZ45" i="74"/>
  <c r="F45" i="74"/>
  <c r="BC45" i="74"/>
  <c r="G45" i="74"/>
  <c r="H42" i="83"/>
  <c r="AT42" i="83"/>
  <c r="J42" i="83"/>
  <c r="AU42" i="83"/>
  <c r="H27" i="83"/>
  <c r="AT51" i="83"/>
  <c r="J51" i="83"/>
  <c r="AU51" i="83"/>
  <c r="BG36" i="83"/>
  <c r="BG42" i="83"/>
  <c r="BG48" i="83"/>
  <c r="H30" i="83"/>
  <c r="AU30" i="83"/>
  <c r="I30" i="83"/>
  <c r="AT48" i="83"/>
  <c r="J48" i="83"/>
  <c r="AU48" i="83"/>
  <c r="H48" i="83"/>
  <c r="H36" i="83"/>
  <c r="AU36" i="83"/>
  <c r="H27" i="82"/>
  <c r="H30" i="82"/>
  <c r="AT51" i="82"/>
  <c r="J51" i="82"/>
  <c r="AU51" i="82"/>
  <c r="H51" i="82"/>
  <c r="H45" i="82"/>
  <c r="H36" i="82"/>
  <c r="H51" i="86"/>
  <c r="AT51" i="86"/>
  <c r="J51" i="86"/>
  <c r="AU51" i="86"/>
  <c r="H39" i="86"/>
  <c r="AT39" i="86"/>
  <c r="J39" i="86"/>
  <c r="AU39" i="86"/>
  <c r="H42" i="86"/>
  <c r="AT42" i="86"/>
  <c r="J42" i="86"/>
  <c r="AU42" i="86"/>
  <c r="H51" i="59"/>
  <c r="AP51" i="59"/>
  <c r="J51" i="59"/>
  <c r="AQ51" i="59"/>
  <c r="H27" i="59"/>
  <c r="AV51" i="72"/>
  <c r="F51" i="72"/>
  <c r="AY51" i="72"/>
  <c r="G51" i="72"/>
  <c r="BA51" i="72"/>
  <c r="H18" i="72"/>
  <c r="H39" i="71"/>
  <c r="H18" i="69"/>
  <c r="H21" i="70"/>
  <c r="H30" i="70"/>
  <c r="AP30" i="70"/>
  <c r="J30" i="70"/>
  <c r="AQ30" i="70"/>
  <c r="AP24" i="70"/>
  <c r="J24" i="70"/>
  <c r="AQ24" i="70"/>
  <c r="H42" i="70"/>
  <c r="H27" i="70"/>
  <c r="H45" i="68"/>
  <c r="BC51" i="68"/>
  <c r="AR18" i="68"/>
  <c r="AS18" i="68"/>
  <c r="AV18" i="68"/>
  <c r="F18" i="68"/>
  <c r="AY18" i="68"/>
  <c r="G18" i="68"/>
  <c r="I18" i="68"/>
  <c r="H21" i="67"/>
  <c r="H45" i="67"/>
  <c r="AP45" i="67"/>
  <c r="J45" i="67"/>
  <c r="AQ45" i="67"/>
  <c r="I45" i="67"/>
  <c r="H33" i="67"/>
  <c r="AP33" i="67"/>
  <c r="J33" i="67"/>
  <c r="AQ33" i="67"/>
  <c r="AT18" i="87"/>
  <c r="J18" i="87"/>
  <c r="AU18" i="87"/>
  <c r="H27" i="75"/>
  <c r="AT51" i="75"/>
  <c r="J51" i="75"/>
  <c r="AU51" i="75"/>
  <c r="H51" i="75"/>
  <c r="BG27" i="75"/>
  <c r="H24" i="78"/>
  <c r="I45" i="74"/>
  <c r="AT30" i="74"/>
  <c r="J30" i="74"/>
  <c r="AU30" i="74"/>
  <c r="AV30" i="74"/>
  <c r="AW30" i="74"/>
  <c r="AZ30" i="74"/>
  <c r="F30" i="74"/>
  <c r="BC30" i="74"/>
  <c r="G30" i="74"/>
  <c r="AV30" i="83"/>
  <c r="AW30" i="83"/>
  <c r="AZ30" i="83"/>
  <c r="F30" i="83"/>
  <c r="AV36" i="83"/>
  <c r="AW36" i="83"/>
  <c r="AZ36" i="83"/>
  <c r="F36" i="83"/>
  <c r="BC36" i="83"/>
  <c r="G36" i="83"/>
  <c r="I36" i="83"/>
  <c r="I30" i="82"/>
  <c r="AR45" i="67"/>
  <c r="AS45" i="67"/>
  <c r="AV45" i="67"/>
  <c r="F45" i="67"/>
  <c r="BB45" i="67"/>
  <c r="H45" i="79"/>
  <c r="AT33" i="79"/>
  <c r="J33" i="79"/>
  <c r="AU33" i="79"/>
  <c r="AT48" i="79"/>
  <c r="J48" i="79"/>
  <c r="AU48" i="79"/>
  <c r="AP27" i="79"/>
  <c r="AT27" i="79"/>
  <c r="J27" i="79"/>
  <c r="AU27" i="79"/>
  <c r="AP39" i="79"/>
  <c r="BG18" i="79"/>
  <c r="BG24" i="101"/>
  <c r="AT30" i="100"/>
  <c r="J30" i="100"/>
  <c r="AU30" i="100"/>
  <c r="AP51" i="100"/>
  <c r="H51" i="100"/>
  <c r="AT51" i="100"/>
  <c r="J51" i="100"/>
  <c r="AU51" i="100"/>
  <c r="AP39" i="100"/>
  <c r="AT39" i="100"/>
  <c r="J39" i="100"/>
  <c r="AU39" i="100"/>
  <c r="H39" i="100"/>
  <c r="AP24" i="100"/>
  <c r="AT24" i="100"/>
  <c r="J24" i="100"/>
  <c r="AU24" i="100"/>
  <c r="AP18" i="100"/>
  <c r="H18" i="100"/>
  <c r="BG48" i="99"/>
  <c r="AT39" i="99"/>
  <c r="J39" i="99"/>
  <c r="AU39" i="99"/>
  <c r="I39" i="99"/>
  <c r="BG21" i="99"/>
  <c r="AP48" i="99"/>
  <c r="AU42" i="99"/>
  <c r="AP36" i="99"/>
  <c r="H36" i="99"/>
  <c r="AP33" i="99"/>
  <c r="AT33" i="99"/>
  <c r="J33" i="99"/>
  <c r="H33" i="99"/>
  <c r="AP30" i="99"/>
  <c r="H30" i="99"/>
  <c r="AT24" i="99"/>
  <c r="J24" i="99"/>
  <c r="AU24" i="99"/>
  <c r="AV24" i="99"/>
  <c r="AW24" i="99"/>
  <c r="AZ24" i="99"/>
  <c r="AT21" i="99"/>
  <c r="J21" i="99"/>
  <c r="AU21" i="99"/>
  <c r="AV21" i="99"/>
  <c r="AW21" i="99"/>
  <c r="AZ21" i="99"/>
  <c r="AP51" i="98"/>
  <c r="AP48" i="98"/>
  <c r="H48" i="98"/>
  <c r="AP45" i="98"/>
  <c r="H45" i="98"/>
  <c r="AP36" i="98"/>
  <c r="H36" i="98"/>
  <c r="AT36" i="98"/>
  <c r="J36" i="98"/>
  <c r="AU36" i="98"/>
  <c r="AP48" i="97"/>
  <c r="H48" i="97"/>
  <c r="AT45" i="97"/>
  <c r="J45" i="97"/>
  <c r="AU45" i="97"/>
  <c r="AP42" i="97"/>
  <c r="AT39" i="97"/>
  <c r="J39" i="97"/>
  <c r="AU39" i="97"/>
  <c r="AP36" i="97"/>
  <c r="H36" i="97"/>
  <c r="AT33" i="97"/>
  <c r="J33" i="97"/>
  <c r="AU33" i="97"/>
  <c r="AP30" i="97"/>
  <c r="H30" i="97"/>
  <c r="AP24" i="97"/>
  <c r="AP36" i="107"/>
  <c r="H36" i="107"/>
  <c r="AP30" i="107"/>
  <c r="H30" i="107"/>
  <c r="AP24" i="107"/>
  <c r="AT24" i="107"/>
  <c r="J24" i="107"/>
  <c r="AU24" i="107"/>
  <c r="H24" i="107"/>
  <c r="AT21" i="107"/>
  <c r="J21" i="107"/>
  <c r="AU21" i="107"/>
  <c r="BG48" i="106"/>
  <c r="AT51" i="104"/>
  <c r="J51" i="104"/>
  <c r="AU51" i="104"/>
  <c r="AT39" i="104"/>
  <c r="J39" i="104"/>
  <c r="AU39" i="104"/>
  <c r="AP48" i="104"/>
  <c r="H48" i="104"/>
  <c r="AP30" i="104"/>
  <c r="H30" i="104"/>
  <c r="AP51" i="105"/>
  <c r="AT51" i="105"/>
  <c r="J51" i="105"/>
  <c r="AU51" i="105"/>
  <c r="AT39" i="105"/>
  <c r="J39" i="105"/>
  <c r="AU39" i="105"/>
  <c r="AP33" i="105"/>
  <c r="H33" i="105"/>
  <c r="AT27" i="105"/>
  <c r="J27" i="105"/>
  <c r="AU27" i="105"/>
  <c r="AT42" i="103"/>
  <c r="J42" i="103"/>
  <c r="AU42" i="103"/>
  <c r="AT45" i="103"/>
  <c r="J45" i="103"/>
  <c r="AU45" i="103"/>
  <c r="AP39" i="103"/>
  <c r="H39" i="103"/>
  <c r="AP33" i="103"/>
  <c r="AT33" i="103"/>
  <c r="H33" i="103"/>
  <c r="AL51" i="94"/>
  <c r="AL39" i="94"/>
  <c r="H39" i="94"/>
  <c r="AP33" i="94"/>
  <c r="J33" i="94"/>
  <c r="AQ33" i="94"/>
  <c r="AL51" i="92"/>
  <c r="H51" i="92"/>
  <c r="AL45" i="92"/>
  <c r="H45" i="92"/>
  <c r="AL39" i="92"/>
  <c r="AP39" i="92"/>
  <c r="J39" i="92"/>
  <c r="H39" i="92"/>
  <c r="AL27" i="92"/>
  <c r="H27" i="92"/>
  <c r="AL18" i="92"/>
  <c r="AP18" i="92"/>
  <c r="J18" i="92"/>
  <c r="AP21" i="91"/>
  <c r="J21" i="91"/>
  <c r="AQ21" i="91"/>
  <c r="AL51" i="91"/>
  <c r="AP51" i="91"/>
  <c r="H51" i="91"/>
  <c r="AL45" i="91"/>
  <c r="H45" i="91"/>
  <c r="AL39" i="91"/>
  <c r="AP39" i="91"/>
  <c r="J39" i="91"/>
  <c r="AQ39" i="91"/>
  <c r="AP36" i="91"/>
  <c r="J36" i="91"/>
  <c r="AQ36" i="91"/>
  <c r="I36" i="91"/>
  <c r="AL33" i="91"/>
  <c r="H33" i="91"/>
  <c r="AP30" i="91"/>
  <c r="J30" i="91"/>
  <c r="AQ30" i="91"/>
  <c r="AL27" i="91"/>
  <c r="AL21" i="91"/>
  <c r="H21" i="91"/>
  <c r="AL18" i="91"/>
  <c r="AP51" i="90"/>
  <c r="J51" i="90"/>
  <c r="AQ51" i="90"/>
  <c r="AL45" i="90"/>
  <c r="H45" i="90"/>
  <c r="AL33" i="90"/>
  <c r="H33" i="90"/>
  <c r="AP27" i="90"/>
  <c r="J27" i="90"/>
  <c r="AQ27" i="90"/>
  <c r="AP33" i="90"/>
  <c r="J33" i="90"/>
  <c r="AQ33" i="90"/>
  <c r="AL48" i="90"/>
  <c r="H48" i="90"/>
  <c r="AL36" i="90"/>
  <c r="AP36" i="90"/>
  <c r="J36" i="90"/>
  <c r="AQ36" i="90"/>
  <c r="AL24" i="90"/>
  <c r="H24" i="90"/>
  <c r="BC33" i="89"/>
  <c r="BG30" i="107"/>
  <c r="AP51" i="107"/>
  <c r="H51" i="107"/>
  <c r="AP39" i="107"/>
  <c r="AP18" i="107"/>
  <c r="H18" i="107"/>
  <c r="AT18" i="107"/>
  <c r="J18" i="107"/>
  <c r="AU18" i="107"/>
  <c r="BG27" i="106"/>
  <c r="AP48" i="106"/>
  <c r="AP45" i="106"/>
  <c r="AP42" i="106"/>
  <c r="AP39" i="106"/>
  <c r="AP33" i="106"/>
  <c r="AP30" i="106"/>
  <c r="AP27" i="106"/>
  <c r="AP21" i="106"/>
  <c r="H21" i="106"/>
  <c r="BG30" i="103"/>
  <c r="AP51" i="101"/>
  <c r="AP48" i="101"/>
  <c r="AP45" i="101"/>
  <c r="AT45" i="101"/>
  <c r="J45" i="101"/>
  <c r="AU45" i="101"/>
  <c r="AV45" i="101"/>
  <c r="AW45" i="101"/>
  <c r="I45" i="101"/>
  <c r="AP42" i="101"/>
  <c r="AP36" i="101"/>
  <c r="AP33" i="101"/>
  <c r="AU33" i="101"/>
  <c r="AP30" i="101"/>
  <c r="AU30" i="101"/>
  <c r="AP27" i="101"/>
  <c r="AP21" i="101"/>
  <c r="AP18" i="99"/>
  <c r="H18" i="99"/>
  <c r="BG30" i="98"/>
  <c r="BG24" i="97"/>
  <c r="BG33" i="97"/>
  <c r="AV18" i="97"/>
  <c r="AW18" i="97"/>
  <c r="AZ18" i="97"/>
  <c r="F18" i="97"/>
  <c r="BC18" i="97"/>
  <c r="G18" i="97"/>
  <c r="BE18" i="97"/>
  <c r="AP51" i="96"/>
  <c r="H51" i="96"/>
  <c r="AP45" i="96"/>
  <c r="AT45" i="96"/>
  <c r="J45" i="96"/>
  <c r="AU45" i="96"/>
  <c r="AP42" i="96"/>
  <c r="H42" i="96"/>
  <c r="AT42" i="96"/>
  <c r="J42" i="96"/>
  <c r="AU42" i="96"/>
  <c r="AP39" i="96"/>
  <c r="H39" i="96"/>
  <c r="AT39" i="96"/>
  <c r="J39" i="96"/>
  <c r="AU39" i="96"/>
  <c r="AP36" i="96"/>
  <c r="H36" i="96"/>
  <c r="AP33" i="96"/>
  <c r="AP30" i="96"/>
  <c r="AP27" i="96"/>
  <c r="AT27" i="96"/>
  <c r="J27" i="96"/>
  <c r="AU27" i="96"/>
  <c r="AP21" i="96"/>
  <c r="AT21" i="96"/>
  <c r="J21" i="96"/>
  <c r="AU21" i="96"/>
  <c r="AP18" i="96"/>
  <c r="H18" i="96"/>
  <c r="BC51" i="94"/>
  <c r="BC39" i="92"/>
  <c r="BC45" i="91"/>
  <c r="BC21" i="91"/>
  <c r="AL18" i="90"/>
  <c r="H18" i="90"/>
  <c r="BC48" i="89"/>
  <c r="BC42" i="89"/>
  <c r="BC24" i="89"/>
  <c r="AL51" i="89"/>
  <c r="AL48" i="89"/>
  <c r="AL45" i="89"/>
  <c r="AL42" i="89"/>
  <c r="H42" i="89"/>
  <c r="AP42" i="89"/>
  <c r="J42" i="89"/>
  <c r="AQ42" i="89"/>
  <c r="AL39" i="89"/>
  <c r="H39" i="89"/>
  <c r="AL36" i="89"/>
  <c r="AL33" i="89"/>
  <c r="H33" i="89"/>
  <c r="AL30" i="89"/>
  <c r="AP30" i="89"/>
  <c r="J30" i="89"/>
  <c r="AQ30" i="89"/>
  <c r="AL27" i="89"/>
  <c r="AP27" i="89"/>
  <c r="J27" i="89"/>
  <c r="AQ27" i="89"/>
  <c r="AL24" i="89"/>
  <c r="AP24" i="89"/>
  <c r="J24" i="89"/>
  <c r="AQ24" i="89"/>
  <c r="AL21" i="89"/>
  <c r="AL18" i="89"/>
  <c r="AP18" i="89"/>
  <c r="J18" i="89"/>
  <c r="AQ18" i="89"/>
  <c r="AT18" i="100"/>
  <c r="J18" i="100"/>
  <c r="AU18" i="100"/>
  <c r="AU33" i="99"/>
  <c r="AT30" i="107"/>
  <c r="J30" i="107"/>
  <c r="AU30" i="107"/>
  <c r="J33" i="103"/>
  <c r="AU33" i="103"/>
  <c r="AR39" i="94"/>
  <c r="AS39" i="94"/>
  <c r="AV39" i="94"/>
  <c r="F39" i="94"/>
  <c r="AY39" i="94"/>
  <c r="G39" i="94"/>
  <c r="AQ39" i="92"/>
  <c r="AR39" i="92"/>
  <c r="AQ18" i="92"/>
  <c r="AR18" i="92"/>
  <c r="AS18" i="92"/>
  <c r="AV18" i="92"/>
  <c r="F18" i="92"/>
  <c r="J51" i="91"/>
  <c r="AQ51" i="91"/>
  <c r="AP48" i="90"/>
  <c r="J48" i="90"/>
  <c r="AQ48" i="90"/>
  <c r="H39" i="107"/>
  <c r="AT39" i="107"/>
  <c r="J39" i="107"/>
  <c r="AU39" i="107"/>
  <c r="H33" i="106"/>
  <c r="AT33" i="106"/>
  <c r="J33" i="106"/>
  <c r="AU33" i="106"/>
  <c r="AZ45" i="101"/>
  <c r="F45" i="101"/>
  <c r="BC45" i="101"/>
  <c r="G45" i="101"/>
  <c r="H48" i="101"/>
  <c r="H27" i="101"/>
  <c r="AT39" i="101"/>
  <c r="J39" i="101"/>
  <c r="AU39" i="101"/>
  <c r="H30" i="101"/>
  <c r="H42" i="101"/>
  <c r="AT48" i="101"/>
  <c r="J48" i="101"/>
  <c r="AU48" i="101"/>
  <c r="H33" i="101"/>
  <c r="H45" i="101"/>
  <c r="AT18" i="99"/>
  <c r="J18" i="99"/>
  <c r="AU18" i="99"/>
  <c r="H30" i="96"/>
  <c r="H21" i="96"/>
  <c r="H45" i="96"/>
  <c r="AT30" i="96"/>
  <c r="J30" i="96"/>
  <c r="AU30" i="96"/>
  <c r="H21" i="89"/>
  <c r="H45" i="89"/>
  <c r="H24" i="89"/>
  <c r="H48" i="89"/>
  <c r="AP33" i="89"/>
  <c r="J33" i="89"/>
  <c r="AQ33" i="89"/>
  <c r="H27" i="89"/>
  <c r="H51" i="89"/>
  <c r="AP45" i="89"/>
  <c r="J45" i="89"/>
  <c r="AQ45" i="89"/>
  <c r="AP21" i="89"/>
  <c r="J21" i="89"/>
  <c r="AQ21" i="89"/>
  <c r="H18" i="89"/>
  <c r="H30" i="89"/>
  <c r="AP51" i="89"/>
  <c r="J51" i="89"/>
  <c r="AQ51" i="89"/>
  <c r="AP48" i="89"/>
  <c r="J48" i="89"/>
  <c r="AQ48" i="89"/>
  <c r="AS39" i="92"/>
  <c r="AV39" i="92"/>
  <c r="F39" i="92"/>
  <c r="I39" i="92"/>
  <c r="AT51" i="116"/>
  <c r="J51" i="116"/>
  <c r="AU51" i="116"/>
  <c r="AP48" i="116"/>
  <c r="H48" i="116"/>
  <c r="AT45" i="116"/>
  <c r="J45" i="116"/>
  <c r="AU45" i="116"/>
  <c r="AP42" i="116"/>
  <c r="H42" i="116"/>
  <c r="AT39" i="116"/>
  <c r="J39" i="116"/>
  <c r="AU39" i="116"/>
  <c r="AP36" i="116"/>
  <c r="H36" i="116"/>
  <c r="AP30" i="116"/>
  <c r="AT30" i="116"/>
  <c r="J30" i="116"/>
  <c r="AU30" i="116"/>
  <c r="H30" i="116"/>
  <c r="AT27" i="116"/>
  <c r="J27" i="116"/>
  <c r="AU27" i="116"/>
  <c r="AP24" i="116"/>
  <c r="H24" i="116"/>
  <c r="AT21" i="116"/>
  <c r="J21" i="116"/>
  <c r="AU21" i="116"/>
  <c r="AP18" i="116"/>
  <c r="BG51" i="115"/>
  <c r="AP18" i="115"/>
  <c r="H18" i="115"/>
  <c r="AP51" i="112"/>
  <c r="H51" i="112"/>
  <c r="AP33" i="112"/>
  <c r="H33" i="112"/>
  <c r="AP42" i="112"/>
  <c r="H42" i="112"/>
  <c r="AP39" i="112"/>
  <c r="AT39" i="112"/>
  <c r="J39" i="112"/>
  <c r="AU39" i="112"/>
  <c r="H39" i="112"/>
  <c r="AP36" i="112"/>
  <c r="H36" i="112"/>
  <c r="AT30" i="112"/>
  <c r="J30" i="112"/>
  <c r="AU30" i="112"/>
  <c r="AV30" i="112"/>
  <c r="AW30" i="112"/>
  <c r="AZ30" i="112"/>
  <c r="F30" i="112"/>
  <c r="BC30" i="112"/>
  <c r="G30" i="112"/>
  <c r="BC45" i="111"/>
  <c r="AQ42" i="113"/>
  <c r="AL51" i="113"/>
  <c r="H51" i="113"/>
  <c r="AL39" i="113"/>
  <c r="AP21" i="113"/>
  <c r="J21" i="113"/>
  <c r="AQ21" i="113"/>
  <c r="AR21" i="113"/>
  <c r="AS21" i="113"/>
  <c r="AV21" i="113"/>
  <c r="F21" i="113"/>
  <c r="AY21" i="113"/>
  <c r="G21" i="113"/>
  <c r="AQ48" i="113"/>
  <c r="AL42" i="113"/>
  <c r="AP42" i="113"/>
  <c r="J42" i="113"/>
  <c r="AP36" i="113"/>
  <c r="J36" i="113"/>
  <c r="AQ36" i="113"/>
  <c r="I36" i="113"/>
  <c r="AL30" i="113"/>
  <c r="H30" i="113"/>
  <c r="AP24" i="113"/>
  <c r="J24" i="113"/>
  <c r="AQ24" i="113"/>
  <c r="AP24" i="109"/>
  <c r="J24" i="109"/>
  <c r="AQ24" i="109"/>
  <c r="AL51" i="109"/>
  <c r="AL45" i="109"/>
  <c r="H45" i="109"/>
  <c r="AL39" i="109"/>
  <c r="AL21" i="109"/>
  <c r="H21" i="109"/>
  <c r="AP36" i="108"/>
  <c r="J36" i="108"/>
  <c r="AQ36" i="108"/>
  <c r="BG36" i="116"/>
  <c r="BG27" i="116"/>
  <c r="BG21" i="116"/>
  <c r="BG18" i="115"/>
  <c r="AP51" i="115"/>
  <c r="AP48" i="115"/>
  <c r="AP42" i="115"/>
  <c r="J42" i="115"/>
  <c r="AU42" i="115"/>
  <c r="AP33" i="115"/>
  <c r="H33" i="115"/>
  <c r="AP30" i="115"/>
  <c r="AT30" i="115"/>
  <c r="J30" i="115"/>
  <c r="AU30" i="115"/>
  <c r="AP24" i="115"/>
  <c r="BC36" i="113"/>
  <c r="BC27" i="113"/>
  <c r="BG42" i="112"/>
  <c r="BC30" i="111"/>
  <c r="AL48" i="111"/>
  <c r="AP48" i="111"/>
  <c r="J48" i="111"/>
  <c r="AQ48" i="111"/>
  <c r="AL45" i="111"/>
  <c r="H45" i="111"/>
  <c r="AL36" i="111"/>
  <c r="AP36" i="111"/>
  <c r="J36" i="111"/>
  <c r="AQ36" i="111"/>
  <c r="AL33" i="111"/>
  <c r="AL30" i="111"/>
  <c r="AL27" i="111"/>
  <c r="AL24" i="111"/>
  <c r="AP24" i="111"/>
  <c r="J24" i="111"/>
  <c r="AQ24" i="111"/>
  <c r="AL21" i="111"/>
  <c r="AP21" i="111"/>
  <c r="J21" i="111"/>
  <c r="AQ21" i="111"/>
  <c r="AL18" i="111"/>
  <c r="AP18" i="111"/>
  <c r="J18" i="111"/>
  <c r="AQ18" i="111"/>
  <c r="BC24" i="109"/>
  <c r="BC39" i="109"/>
  <c r="AL18" i="109"/>
  <c r="AP18" i="109"/>
  <c r="J18" i="109"/>
  <c r="AQ18" i="109"/>
  <c r="AL18" i="108"/>
  <c r="H18" i="108"/>
  <c r="AT36" i="116"/>
  <c r="J36" i="116"/>
  <c r="AU36" i="116"/>
  <c r="AT42" i="116"/>
  <c r="J42" i="116"/>
  <c r="AU42" i="116"/>
  <c r="AT24" i="116"/>
  <c r="J24" i="116"/>
  <c r="AU24" i="116"/>
  <c r="AT48" i="116"/>
  <c r="J48" i="116"/>
  <c r="AU48" i="116"/>
  <c r="AT18" i="115"/>
  <c r="J18" i="115"/>
  <c r="AU18" i="115"/>
  <c r="I18" i="115"/>
  <c r="AU36" i="112"/>
  <c r="AT42" i="112"/>
  <c r="J42" i="112"/>
  <c r="AU42" i="112"/>
  <c r="I42" i="112"/>
  <c r="AP51" i="113"/>
  <c r="J51" i="113"/>
  <c r="AQ51" i="113"/>
  <c r="AP51" i="109"/>
  <c r="J51" i="109"/>
  <c r="AQ51" i="109"/>
  <c r="AR51" i="109"/>
  <c r="H48" i="115"/>
  <c r="H24" i="115"/>
  <c r="AT48" i="115"/>
  <c r="J48" i="115"/>
  <c r="AU48" i="115"/>
  <c r="H39" i="115"/>
  <c r="H30" i="115"/>
  <c r="H42" i="115"/>
  <c r="J39" i="115"/>
  <c r="AU39" i="115"/>
  <c r="I39" i="115"/>
  <c r="H24" i="111"/>
  <c r="H36" i="111"/>
  <c r="H48" i="111"/>
  <c r="H18" i="111"/>
  <c r="H30" i="111"/>
  <c r="AV24" i="116"/>
  <c r="AW24" i="116"/>
  <c r="AZ24" i="116"/>
  <c r="F24" i="116"/>
  <c r="BC24" i="116"/>
  <c r="G24" i="116"/>
  <c r="I24" i="116"/>
  <c r="AS51" i="109"/>
  <c r="AV51" i="109"/>
  <c r="F51" i="109"/>
  <c r="AY51" i="109"/>
  <c r="G51" i="109"/>
  <c r="I51" i="113"/>
  <c r="I42" i="115"/>
  <c r="AV42" i="115"/>
  <c r="AW42" i="115"/>
  <c r="AZ42" i="115"/>
  <c r="F42" i="115"/>
  <c r="AR24" i="109"/>
  <c r="AS24" i="109"/>
  <c r="AV24" i="109"/>
  <c r="F24" i="109"/>
  <c r="AY24" i="109"/>
  <c r="G24" i="109"/>
  <c r="I21" i="113"/>
  <c r="H48" i="99"/>
  <c r="I18" i="92"/>
  <c r="AP33" i="91"/>
  <c r="J33" i="91"/>
  <c r="AQ33" i="91"/>
  <c r="H42" i="97"/>
  <c r="I24" i="99"/>
  <c r="F24" i="99"/>
  <c r="AT18" i="116"/>
  <c r="J18" i="116"/>
  <c r="AU18" i="116"/>
  <c r="H18" i="116"/>
  <c r="AT51" i="101"/>
  <c r="J51" i="101"/>
  <c r="AU51" i="101"/>
  <c r="AV51" i="101"/>
  <c r="AW51" i="101"/>
  <c r="AZ51" i="101"/>
  <c r="F51" i="101"/>
  <c r="H21" i="111"/>
  <c r="BF45" i="101"/>
  <c r="BH45" i="101"/>
  <c r="AP36" i="89"/>
  <c r="J36" i="89"/>
  <c r="AQ36" i="89"/>
  <c r="H36" i="89"/>
  <c r="AP18" i="90"/>
  <c r="J18" i="90"/>
  <c r="AQ18" i="90"/>
  <c r="AR36" i="91"/>
  <c r="AS36" i="91"/>
  <c r="AV36" i="91"/>
  <c r="F36" i="91"/>
  <c r="AY36" i="91"/>
  <c r="G36" i="91"/>
  <c r="I21" i="99"/>
  <c r="F21" i="99"/>
  <c r="BC21" i="99"/>
  <c r="G21" i="99"/>
  <c r="AV51" i="75"/>
  <c r="AW51" i="75"/>
  <c r="AZ51" i="75"/>
  <c r="F51" i="75"/>
  <c r="BC51" i="75"/>
  <c r="G51" i="75"/>
  <c r="AV27" i="82"/>
  <c r="AW27" i="82"/>
  <c r="AZ27" i="82"/>
  <c r="F27" i="82"/>
  <c r="BC27" i="82"/>
  <c r="G27" i="82"/>
  <c r="I27" i="82"/>
  <c r="I24" i="77"/>
  <c r="AW36" i="76"/>
  <c r="AZ36" i="76"/>
  <c r="F36" i="76"/>
  <c r="BC36" i="76"/>
  <c r="G36" i="76"/>
  <c r="BE36" i="76"/>
  <c r="I36" i="76"/>
  <c r="I33" i="68"/>
  <c r="I21" i="83"/>
  <c r="AV21" i="83"/>
  <c r="AW21" i="83"/>
  <c r="AZ21" i="83"/>
  <c r="F21" i="83"/>
  <c r="BC21" i="83"/>
  <c r="G21" i="83"/>
  <c r="AR21" i="49"/>
  <c r="AS21" i="49"/>
  <c r="AV21" i="49"/>
  <c r="F21" i="49"/>
  <c r="AY24" i="49"/>
  <c r="G24" i="49"/>
  <c r="AZ24" i="49"/>
  <c r="H51" i="101"/>
  <c r="I33" i="101"/>
  <c r="AT21" i="106"/>
  <c r="J21" i="106"/>
  <c r="AU21" i="106"/>
  <c r="H33" i="96"/>
  <c r="H30" i="106"/>
  <c r="H42" i="106"/>
  <c r="AT42" i="106"/>
  <c r="J42" i="106"/>
  <c r="AU42" i="106"/>
  <c r="AV33" i="97"/>
  <c r="AW33" i="97"/>
  <c r="AZ33" i="97"/>
  <c r="F33" i="97"/>
  <c r="I33" i="97"/>
  <c r="AV39" i="99"/>
  <c r="AW39" i="99"/>
  <c r="AZ39" i="99"/>
  <c r="AY45" i="67"/>
  <c r="G45" i="67"/>
  <c r="BA45" i="67"/>
  <c r="AP45" i="91"/>
  <c r="J45" i="91"/>
  <c r="AQ45" i="91"/>
  <c r="AV33" i="83"/>
  <c r="AW33" i="83"/>
  <c r="AZ33" i="83"/>
  <c r="F33" i="83"/>
  <c r="I33" i="83"/>
  <c r="I42" i="52"/>
  <c r="BB51" i="63"/>
  <c r="AR51" i="63"/>
  <c r="AS51" i="63"/>
  <c r="AV51" i="63"/>
  <c r="F51" i="63"/>
  <c r="AY51" i="63"/>
  <c r="G51" i="63"/>
  <c r="AT36" i="96"/>
  <c r="J36" i="96"/>
  <c r="AU36" i="96"/>
  <c r="H51" i="98"/>
  <c r="AV39" i="74"/>
  <c r="AW39" i="74"/>
  <c r="AZ39" i="74"/>
  <c r="F39" i="74"/>
  <c r="BC39" i="74"/>
  <c r="G39" i="74"/>
  <c r="AS27" i="65"/>
  <c r="AV27" i="65"/>
  <c r="F27" i="65"/>
  <c r="AY27" i="65"/>
  <c r="G27" i="65"/>
  <c r="I27" i="65"/>
  <c r="BB39" i="54"/>
  <c r="AT18" i="73"/>
  <c r="J18" i="73"/>
  <c r="AU18" i="73"/>
  <c r="AR27" i="63"/>
  <c r="AS27" i="63"/>
  <c r="AV27" i="63"/>
  <c r="F27" i="63"/>
  <c r="AY27" i="63"/>
  <c r="G27" i="63"/>
  <c r="AT30" i="73"/>
  <c r="J30" i="73"/>
  <c r="AU30" i="73"/>
  <c r="AT42" i="73"/>
  <c r="J42" i="73"/>
  <c r="AU42" i="73"/>
  <c r="H42" i="54"/>
  <c r="AP18" i="61"/>
  <c r="J18" i="61"/>
  <c r="AQ18" i="61"/>
  <c r="AP51" i="52"/>
  <c r="J51" i="52"/>
  <c r="AQ51" i="52"/>
  <c r="AP24" i="52"/>
  <c r="J24" i="52"/>
  <c r="AQ24" i="52"/>
  <c r="H30" i="20"/>
  <c r="H27" i="45"/>
  <c r="AT21" i="46"/>
  <c r="J21" i="46"/>
  <c r="AU21" i="46"/>
  <c r="AP33" i="26"/>
  <c r="J33" i="26"/>
  <c r="AQ33" i="26"/>
  <c r="H48" i="7"/>
  <c r="AL37" i="1"/>
  <c r="E37" i="1"/>
  <c r="BC37" i="1"/>
  <c r="E18" i="2"/>
  <c r="AL18" i="2"/>
  <c r="H18" i="5"/>
  <c r="AP18" i="5"/>
  <c r="J18" i="5"/>
  <c r="AQ18" i="5"/>
  <c r="AR18" i="5"/>
  <c r="AS18" i="5"/>
  <c r="AV18" i="5"/>
  <c r="F18" i="5"/>
  <c r="AY18" i="5"/>
  <c r="G18" i="5"/>
  <c r="AV48" i="7"/>
  <c r="AW48" i="7"/>
  <c r="AZ48" i="7"/>
  <c r="F48" i="7"/>
  <c r="BC48" i="7"/>
  <c r="G48" i="7"/>
  <c r="AT33" i="8"/>
  <c r="J33" i="8"/>
  <c r="AU33" i="8"/>
  <c r="I33" i="5"/>
  <c r="AS33" i="5"/>
  <c r="AV33" i="5"/>
  <c r="F33" i="5"/>
  <c r="AY33" i="5"/>
  <c r="AV27" i="5"/>
  <c r="F27" i="5"/>
  <c r="AY27" i="5"/>
  <c r="G27" i="5"/>
  <c r="BA27" i="5"/>
  <c r="I27" i="5"/>
  <c r="N51" i="10"/>
  <c r="E24" i="60"/>
  <c r="AL24" i="60"/>
  <c r="AL45" i="2"/>
  <c r="E45" i="2"/>
  <c r="N39" i="2"/>
  <c r="BC39" i="2"/>
  <c r="E45" i="3"/>
  <c r="E33" i="3"/>
  <c r="BC33" i="3"/>
  <c r="AL33" i="3"/>
  <c r="H51" i="5"/>
  <c r="AL45" i="5"/>
  <c r="E45" i="5"/>
  <c r="BC45" i="5"/>
  <c r="AP27" i="12"/>
  <c r="E27" i="12"/>
  <c r="BG27" i="12"/>
  <c r="BC51" i="13"/>
  <c r="E45" i="14"/>
  <c r="AL45" i="14"/>
  <c r="E48" i="33"/>
  <c r="AL48" i="33"/>
  <c r="AP48" i="33"/>
  <c r="J48" i="33"/>
  <c r="AQ48" i="33"/>
  <c r="E39" i="8"/>
  <c r="BG39" i="8"/>
  <c r="N27" i="11"/>
  <c r="AT27" i="11"/>
  <c r="J27" i="11"/>
  <c r="AU27" i="11"/>
  <c r="AL21" i="88"/>
  <c r="E21" i="88"/>
  <c r="AL36" i="88"/>
  <c r="E36" i="88"/>
  <c r="H33" i="11"/>
  <c r="H30" i="4"/>
  <c r="N39" i="15"/>
  <c r="E33" i="20"/>
  <c r="BC33" i="20"/>
  <c r="AL33" i="20"/>
  <c r="AL48" i="108"/>
  <c r="E48" i="108"/>
  <c r="H45" i="4"/>
  <c r="AP45" i="4"/>
  <c r="J45" i="4"/>
  <c r="AQ45" i="4"/>
  <c r="H51" i="8"/>
  <c r="AP18" i="2"/>
  <c r="J18" i="2"/>
  <c r="AQ18" i="2"/>
  <c r="AX18" i="4"/>
  <c r="N51" i="6"/>
  <c r="BG18" i="7"/>
  <c r="BB45" i="9"/>
  <c r="E21" i="9"/>
  <c r="AP21" i="9"/>
  <c r="H48" i="11"/>
  <c r="AP39" i="12"/>
  <c r="H39" i="12"/>
  <c r="AL24" i="13"/>
  <c r="H24" i="13"/>
  <c r="N18" i="13"/>
  <c r="AP21" i="15"/>
  <c r="J21" i="15"/>
  <c r="AQ21" i="15"/>
  <c r="AX48" i="16"/>
  <c r="BC30" i="16"/>
  <c r="AX27" i="16"/>
  <c r="AX39" i="20"/>
  <c r="AP51" i="23"/>
  <c r="J51" i="23"/>
  <c r="AQ51" i="23"/>
  <c r="AR51" i="23"/>
  <c r="AS51" i="23"/>
  <c r="AV51" i="23"/>
  <c r="F51" i="23"/>
  <c r="AY51" i="23"/>
  <c r="G51" i="23"/>
  <c r="AL27" i="34"/>
  <c r="AL21" i="34"/>
  <c r="H21" i="34"/>
  <c r="AL39" i="60"/>
  <c r="E39" i="60"/>
  <c r="AL46" i="1"/>
  <c r="AP46" i="1"/>
  <c r="J46" i="1"/>
  <c r="AQ46" i="1"/>
  <c r="E46" i="1"/>
  <c r="AL25" i="1"/>
  <c r="E25" i="1"/>
  <c r="BC25" i="1"/>
  <c r="AL36" i="2"/>
  <c r="AP27" i="2"/>
  <c r="J27" i="2"/>
  <c r="AQ27" i="2"/>
  <c r="E36" i="5"/>
  <c r="E30" i="6"/>
  <c r="AL30" i="6"/>
  <c r="AP36" i="9"/>
  <c r="E36" i="9"/>
  <c r="BG36" i="9"/>
  <c r="AT42" i="10"/>
  <c r="J42" i="10"/>
  <c r="AU42" i="10"/>
  <c r="BB42" i="11"/>
  <c r="AU27" i="12"/>
  <c r="AL36" i="31"/>
  <c r="H36" i="31"/>
  <c r="AP30" i="39"/>
  <c r="AT30" i="39"/>
  <c r="J30" i="39"/>
  <c r="AU30" i="39"/>
  <c r="E30" i="39"/>
  <c r="H45" i="51"/>
  <c r="AP52" i="1"/>
  <c r="J52" i="1"/>
  <c r="AQ52" i="1"/>
  <c r="N36" i="4"/>
  <c r="E36" i="7"/>
  <c r="AP36" i="7"/>
  <c r="AP42" i="9"/>
  <c r="AT42" i="9"/>
  <c r="J42" i="9"/>
  <c r="AU42" i="9"/>
  <c r="E42" i="9"/>
  <c r="BG42" i="9"/>
  <c r="AP39" i="11"/>
  <c r="E39" i="11"/>
  <c r="AP42" i="12"/>
  <c r="H42" i="12"/>
  <c r="E42" i="12"/>
  <c r="BG42" i="12"/>
  <c r="N21" i="12"/>
  <c r="AL45" i="13"/>
  <c r="AP45" i="13"/>
  <c r="J45" i="13"/>
  <c r="AQ45" i="13"/>
  <c r="E45" i="13"/>
  <c r="BC45" i="13"/>
  <c r="AP42" i="14"/>
  <c r="J42" i="14"/>
  <c r="AQ42" i="14"/>
  <c r="H42" i="14"/>
  <c r="AX27" i="24"/>
  <c r="E30" i="26"/>
  <c r="AL30" i="26"/>
  <c r="AX45" i="27"/>
  <c r="AX36" i="36"/>
  <c r="E42" i="39"/>
  <c r="AP42" i="39"/>
  <c r="H42" i="39"/>
  <c r="AL30" i="49"/>
  <c r="H30" i="49"/>
  <c r="AP36" i="75"/>
  <c r="E36" i="75"/>
  <c r="E42" i="76"/>
  <c r="AP42" i="76"/>
  <c r="H42" i="76"/>
  <c r="AP27" i="86"/>
  <c r="E27" i="86"/>
  <c r="E22" i="1"/>
  <c r="AL22" i="1"/>
  <c r="AP22" i="1"/>
  <c r="J22" i="1"/>
  <c r="AQ22" i="1"/>
  <c r="AX21" i="3"/>
  <c r="AX33" i="4"/>
  <c r="AX33" i="5"/>
  <c r="AX42" i="6"/>
  <c r="E27" i="6"/>
  <c r="E21" i="7"/>
  <c r="BB18" i="7"/>
  <c r="BB42" i="9"/>
  <c r="BB21" i="10"/>
  <c r="BB39" i="11"/>
  <c r="BB33" i="12"/>
  <c r="AX18" i="13"/>
  <c r="AX51" i="14"/>
  <c r="AX18" i="14"/>
  <c r="AP33" i="15"/>
  <c r="J33" i="15"/>
  <c r="AQ33" i="15"/>
  <c r="AX36" i="16"/>
  <c r="AX24" i="16"/>
  <c r="E27" i="20"/>
  <c r="AL27" i="20"/>
  <c r="AX39" i="21"/>
  <c r="AX36" i="26"/>
  <c r="AX42" i="36"/>
  <c r="E51" i="45"/>
  <c r="AP51" i="45"/>
  <c r="E33" i="49"/>
  <c r="BC33" i="49"/>
  <c r="AL36" i="59"/>
  <c r="H36" i="59"/>
  <c r="E39" i="63"/>
  <c r="BC39" i="63"/>
  <c r="AL39" i="63"/>
  <c r="AX31" i="1"/>
  <c r="E33" i="2"/>
  <c r="AL33" i="2"/>
  <c r="E42" i="3"/>
  <c r="AL42" i="3"/>
  <c r="H42" i="3"/>
  <c r="AX33" i="3"/>
  <c r="AP36" i="5"/>
  <c r="J36" i="5"/>
  <c r="AQ36" i="5"/>
  <c r="E21" i="6"/>
  <c r="BC21" i="6"/>
  <c r="AL21" i="6"/>
  <c r="E24" i="7"/>
  <c r="AP24" i="7"/>
  <c r="BB48" i="8"/>
  <c r="BB21" i="8"/>
  <c r="AT18" i="8"/>
  <c r="J18" i="8"/>
  <c r="AU18" i="8"/>
  <c r="BB18" i="9"/>
  <c r="BB48" i="10"/>
  <c r="BB33" i="10"/>
  <c r="BB21" i="11"/>
  <c r="AT18" i="11"/>
  <c r="J18" i="11"/>
  <c r="AU18" i="11"/>
  <c r="BB51" i="12"/>
  <c r="AT42" i="12"/>
  <c r="J42" i="12"/>
  <c r="AU42" i="12"/>
  <c r="I42" i="12"/>
  <c r="BB24" i="12"/>
  <c r="BB18" i="12"/>
  <c r="AX42" i="15"/>
  <c r="AX36" i="15"/>
  <c r="AX45" i="16"/>
  <c r="AP24" i="16"/>
  <c r="J24" i="16"/>
  <c r="AQ24" i="16"/>
  <c r="I24" i="16"/>
  <c r="AL21" i="16"/>
  <c r="H21" i="16"/>
  <c r="E21" i="20"/>
  <c r="AX48" i="22"/>
  <c r="AP39" i="39"/>
  <c r="E39" i="39"/>
  <c r="BG39" i="39"/>
  <c r="E18" i="51"/>
  <c r="E48" i="52"/>
  <c r="AL48" i="52"/>
  <c r="AP48" i="52"/>
  <c r="J48" i="52"/>
  <c r="AQ48" i="52"/>
  <c r="E36" i="52"/>
  <c r="AL36" i="52"/>
  <c r="AP36" i="52"/>
  <c r="J36" i="52"/>
  <c r="AQ36" i="52"/>
  <c r="E48" i="57"/>
  <c r="BC48" i="57"/>
  <c r="AL48" i="57"/>
  <c r="E33" i="57"/>
  <c r="AL33" i="57"/>
  <c r="AP33" i="57"/>
  <c r="J33" i="57"/>
  <c r="E27" i="57"/>
  <c r="AL27" i="57"/>
  <c r="H27" i="57"/>
  <c r="E24" i="59"/>
  <c r="BC24" i="59"/>
  <c r="AL24" i="59"/>
  <c r="H24" i="59"/>
  <c r="AX27" i="21"/>
  <c r="AX51" i="22"/>
  <c r="E24" i="26"/>
  <c r="AL24" i="26"/>
  <c r="AX51" i="27"/>
  <c r="BC45" i="27"/>
  <c r="AX42" i="31"/>
  <c r="E33" i="31"/>
  <c r="AL33" i="31"/>
  <c r="AP33" i="31"/>
  <c r="J33" i="31"/>
  <c r="AQ33" i="31"/>
  <c r="AX18" i="31"/>
  <c r="AX42" i="34"/>
  <c r="AL30" i="34"/>
  <c r="H30" i="34"/>
  <c r="AP21" i="34"/>
  <c r="J21" i="34"/>
  <c r="AQ21" i="34"/>
  <c r="AX36" i="35"/>
  <c r="BB24" i="37"/>
  <c r="AP27" i="41"/>
  <c r="AT27" i="41"/>
  <c r="J27" i="41"/>
  <c r="AU27" i="41"/>
  <c r="E21" i="42"/>
  <c r="E36" i="45"/>
  <c r="AP36" i="45"/>
  <c r="E27" i="51"/>
  <c r="AL27" i="51"/>
  <c r="H27" i="51"/>
  <c r="E45" i="54"/>
  <c r="AL45" i="54"/>
  <c r="AP45" i="54"/>
  <c r="J45" i="54"/>
  <c r="AQ45" i="54"/>
  <c r="AL24" i="54"/>
  <c r="BC45" i="57"/>
  <c r="AX33" i="27"/>
  <c r="AX27" i="27"/>
  <c r="E21" i="32"/>
  <c r="AX48" i="33"/>
  <c r="E51" i="39"/>
  <c r="AP51" i="39"/>
  <c r="AT51" i="39"/>
  <c r="J51" i="39"/>
  <c r="AU51" i="39"/>
  <c r="E30" i="42"/>
  <c r="AP30" i="42"/>
  <c r="H30" i="42"/>
  <c r="AP48" i="49"/>
  <c r="J48" i="49"/>
  <c r="AQ48" i="49"/>
  <c r="AP30" i="49"/>
  <c r="J30" i="49"/>
  <c r="AQ30" i="49"/>
  <c r="E48" i="51"/>
  <c r="BC48" i="51"/>
  <c r="AL48" i="51"/>
  <c r="AP30" i="53"/>
  <c r="J30" i="53"/>
  <c r="AQ30" i="53"/>
  <c r="E18" i="53"/>
  <c r="AL18" i="53"/>
  <c r="H18" i="53"/>
  <c r="BC18" i="57"/>
  <c r="AP45" i="59"/>
  <c r="J45" i="59"/>
  <c r="AQ45" i="59"/>
  <c r="AL21" i="59"/>
  <c r="H21" i="59"/>
  <c r="E21" i="59"/>
  <c r="E30" i="63"/>
  <c r="BC30" i="63"/>
  <c r="AL30" i="63"/>
  <c r="AP30" i="63"/>
  <c r="J30" i="63"/>
  <c r="AQ30" i="63"/>
  <c r="AX18" i="65"/>
  <c r="E42" i="74"/>
  <c r="AP42" i="74"/>
  <c r="AP42" i="82"/>
  <c r="AP51" i="85"/>
  <c r="E51" i="85"/>
  <c r="AX21" i="63"/>
  <c r="AX36" i="64"/>
  <c r="AX45" i="65"/>
  <c r="AX30" i="65"/>
  <c r="AL39" i="66"/>
  <c r="AP39" i="66"/>
  <c r="J39" i="66"/>
  <c r="AQ39" i="66"/>
  <c r="E48" i="67"/>
  <c r="AL48" i="67"/>
  <c r="AX42" i="69"/>
  <c r="E33" i="69"/>
  <c r="AL33" i="69"/>
  <c r="AX24" i="69"/>
  <c r="AL48" i="64"/>
  <c r="AX33" i="64"/>
  <c r="AL21" i="64"/>
  <c r="AX42" i="65"/>
  <c r="E45" i="66"/>
  <c r="AL45" i="66"/>
  <c r="AX21" i="68"/>
  <c r="AX48" i="70"/>
  <c r="AX42" i="70"/>
  <c r="AL24" i="72"/>
  <c r="E24" i="72"/>
  <c r="N39" i="77"/>
  <c r="AT39" i="77"/>
  <c r="J39" i="77"/>
  <c r="AU39" i="77"/>
  <c r="AL24" i="64"/>
  <c r="AL33" i="66"/>
  <c r="AL27" i="66"/>
  <c r="H27" i="66"/>
  <c r="AL36" i="69"/>
  <c r="AP36" i="69"/>
  <c r="J36" i="69"/>
  <c r="AQ36" i="69"/>
  <c r="AL21" i="69"/>
  <c r="AX45" i="71"/>
  <c r="AX36" i="71"/>
  <c r="AX42" i="72"/>
  <c r="AL27" i="72"/>
  <c r="AP27" i="72"/>
  <c r="J27" i="72"/>
  <c r="BB30" i="73"/>
  <c r="AP48" i="74"/>
  <c r="H48" i="74"/>
  <c r="E48" i="75"/>
  <c r="BG48" i="75"/>
  <c r="E24" i="75"/>
  <c r="BG24" i="75"/>
  <c r="E33" i="76"/>
  <c r="AP45" i="77"/>
  <c r="AT45" i="77"/>
  <c r="J45" i="77"/>
  <c r="AU45" i="77"/>
  <c r="BG24" i="83"/>
  <c r="BG36" i="86"/>
  <c r="E36" i="100"/>
  <c r="AP36" i="100"/>
  <c r="H36" i="100"/>
  <c r="E39" i="72"/>
  <c r="AL39" i="72"/>
  <c r="E27" i="74"/>
  <c r="AP33" i="77"/>
  <c r="E33" i="77"/>
  <c r="BG33" i="79"/>
  <c r="E33" i="82"/>
  <c r="BG33" i="82"/>
  <c r="AP33" i="82"/>
  <c r="E45" i="83"/>
  <c r="AP45" i="83"/>
  <c r="H45" i="83"/>
  <c r="BC39" i="88"/>
  <c r="AT24" i="79"/>
  <c r="J24" i="79"/>
  <c r="AU24" i="79"/>
  <c r="AP45" i="85"/>
  <c r="E45" i="85"/>
  <c r="AP21" i="88"/>
  <c r="J21" i="88"/>
  <c r="AQ21" i="88"/>
  <c r="AL45" i="88"/>
  <c r="E45" i="88"/>
  <c r="AP45" i="88"/>
  <c r="J45" i="88"/>
  <c r="AQ45" i="88"/>
  <c r="AX48" i="88"/>
  <c r="AP21" i="90"/>
  <c r="J21" i="90"/>
  <c r="AQ21" i="90"/>
  <c r="AX18" i="90"/>
  <c r="BC51" i="91"/>
  <c r="AX27" i="91"/>
  <c r="AX39" i="92"/>
  <c r="E36" i="94"/>
  <c r="AL36" i="94"/>
  <c r="E42" i="100"/>
  <c r="AP42" i="100"/>
  <c r="AT42" i="100"/>
  <c r="J42" i="100"/>
  <c r="AU42" i="100"/>
  <c r="AP42" i="104"/>
  <c r="H42" i="104"/>
  <c r="E42" i="104"/>
  <c r="AP27" i="88"/>
  <c r="J27" i="88"/>
  <c r="AQ27" i="88"/>
  <c r="AX27" i="89"/>
  <c r="AX51" i="90"/>
  <c r="AX39" i="90"/>
  <c r="AX33" i="90"/>
  <c r="AX39" i="91"/>
  <c r="E30" i="92"/>
  <c r="AL30" i="92"/>
  <c r="AX24" i="92"/>
  <c r="E42" i="88"/>
  <c r="AL36" i="92"/>
  <c r="BB33" i="96"/>
  <c r="BB33" i="98"/>
  <c r="BB27" i="98"/>
  <c r="BB21" i="98"/>
  <c r="E42" i="99"/>
  <c r="E33" i="94"/>
  <c r="E27" i="94"/>
  <c r="AL27" i="94"/>
  <c r="E18" i="98"/>
  <c r="AP18" i="98"/>
  <c r="AT36" i="100"/>
  <c r="J36" i="100"/>
  <c r="AU36" i="100"/>
  <c r="E27" i="103"/>
  <c r="AP27" i="103"/>
  <c r="H42" i="105"/>
  <c r="BB30" i="103"/>
  <c r="E21" i="103"/>
  <c r="AP21" i="103"/>
  <c r="AT21" i="103"/>
  <c r="J21" i="103"/>
  <c r="AU21" i="103"/>
  <c r="BB51" i="104"/>
  <c r="BB36" i="104"/>
  <c r="BB24" i="104"/>
  <c r="BB36" i="105"/>
  <c r="E36" i="105"/>
  <c r="BB21" i="105"/>
  <c r="E48" i="109"/>
  <c r="AL48" i="109"/>
  <c r="H48" i="109"/>
  <c r="E36" i="109"/>
  <c r="AL36" i="109"/>
  <c r="BB18" i="105"/>
  <c r="BB27" i="103"/>
  <c r="BB45" i="105"/>
  <c r="AL45" i="108"/>
  <c r="AP45" i="108"/>
  <c r="J45" i="108"/>
  <c r="AQ45" i="108"/>
  <c r="E45" i="108"/>
  <c r="AP48" i="105"/>
  <c r="AP30" i="105"/>
  <c r="E27" i="105"/>
  <c r="BG27" i="105"/>
  <c r="BB48" i="107"/>
  <c r="E21" i="107"/>
  <c r="E51" i="108"/>
  <c r="BC51" i="108"/>
  <c r="AL51" i="108"/>
  <c r="AP51" i="108"/>
  <c r="J51" i="108"/>
  <c r="AQ51" i="108"/>
  <c r="E21" i="112"/>
  <c r="AP21" i="112"/>
  <c r="AP33" i="116"/>
  <c r="AT33" i="116"/>
  <c r="J33" i="116"/>
  <c r="AU33" i="116"/>
  <c r="E33" i="116"/>
  <c r="E27" i="108"/>
  <c r="BC27" i="108"/>
  <c r="AL27" i="108"/>
  <c r="E27" i="109"/>
  <c r="BC27" i="109"/>
  <c r="AL27" i="109"/>
  <c r="E36" i="114"/>
  <c r="AP36" i="114"/>
  <c r="H36" i="114"/>
  <c r="AT33" i="114"/>
  <c r="J33" i="114"/>
  <c r="AU33" i="114"/>
  <c r="AP24" i="114"/>
  <c r="H24" i="114"/>
  <c r="E24" i="114"/>
  <c r="BG24" i="114"/>
  <c r="E30" i="108"/>
  <c r="AL30" i="108"/>
  <c r="AP21" i="108"/>
  <c r="J21" i="108"/>
  <c r="AQ21" i="108"/>
  <c r="AR21" i="108"/>
  <c r="AS21" i="108"/>
  <c r="AV21" i="108"/>
  <c r="F21" i="108"/>
  <c r="BG48" i="112"/>
  <c r="AX30" i="113"/>
  <c r="BB51" i="115"/>
  <c r="BB39" i="115"/>
  <c r="BB27" i="115"/>
  <c r="BB51" i="116"/>
  <c r="H27" i="103"/>
  <c r="H42" i="100"/>
  <c r="H45" i="66"/>
  <c r="H39" i="66"/>
  <c r="H51" i="39"/>
  <c r="H27" i="41"/>
  <c r="AP39" i="63"/>
  <c r="J39" i="63"/>
  <c r="AQ39" i="63"/>
  <c r="I39" i="63"/>
  <c r="H42" i="9"/>
  <c r="AP24" i="13"/>
  <c r="J24" i="13"/>
  <c r="AQ24" i="13"/>
  <c r="I51" i="101"/>
  <c r="H33" i="116"/>
  <c r="BC36" i="94"/>
  <c r="H27" i="72"/>
  <c r="AQ27" i="72"/>
  <c r="I27" i="72"/>
  <c r="H36" i="69"/>
  <c r="BC36" i="52"/>
  <c r="BG42" i="76"/>
  <c r="H30" i="39"/>
  <c r="H45" i="5"/>
  <c r="H27" i="108"/>
  <c r="H30" i="105"/>
  <c r="BC30" i="92"/>
  <c r="AT27" i="103"/>
  <c r="J27" i="103"/>
  <c r="AU27" i="103"/>
  <c r="BG42" i="99"/>
  <c r="H45" i="85"/>
  <c r="BG45" i="83"/>
  <c r="H33" i="66"/>
  <c r="BC24" i="72"/>
  <c r="AP45" i="66"/>
  <c r="J45" i="66"/>
  <c r="AQ45" i="66"/>
  <c r="H48" i="67"/>
  <c r="H51" i="85"/>
  <c r="AT42" i="74"/>
  <c r="J42" i="74"/>
  <c r="AU42" i="74"/>
  <c r="H42" i="74"/>
  <c r="BC27" i="51"/>
  <c r="H36" i="45"/>
  <c r="AT36" i="45"/>
  <c r="J36" i="45"/>
  <c r="AU36" i="45"/>
  <c r="BC27" i="57"/>
  <c r="BC48" i="52"/>
  <c r="AR24" i="16"/>
  <c r="AS24" i="16"/>
  <c r="AV24" i="16"/>
  <c r="F24" i="16"/>
  <c r="AY24" i="16"/>
  <c r="G24" i="16"/>
  <c r="AV42" i="12"/>
  <c r="AW42" i="12"/>
  <c r="AZ42" i="12"/>
  <c r="F42" i="12"/>
  <c r="BC42" i="12"/>
  <c r="G42" i="12"/>
  <c r="BC42" i="3"/>
  <c r="H51" i="45"/>
  <c r="AT51" i="45"/>
  <c r="J51" i="45"/>
  <c r="AU51" i="45"/>
  <c r="H27" i="20"/>
  <c r="AP27" i="20"/>
  <c r="J27" i="20"/>
  <c r="AQ27" i="20"/>
  <c r="H36" i="75"/>
  <c r="BG42" i="39"/>
  <c r="H30" i="26"/>
  <c r="AP30" i="26"/>
  <c r="J30" i="26"/>
  <c r="AQ30" i="26"/>
  <c r="H45" i="13"/>
  <c r="H36" i="9"/>
  <c r="AT36" i="9"/>
  <c r="J36" i="9"/>
  <c r="AU36" i="9"/>
  <c r="H36" i="2"/>
  <c r="AP36" i="2"/>
  <c r="J36" i="2"/>
  <c r="AQ36" i="2"/>
  <c r="H21" i="9"/>
  <c r="H48" i="108"/>
  <c r="AP48" i="108"/>
  <c r="J48" i="108"/>
  <c r="AQ48" i="108"/>
  <c r="H36" i="88"/>
  <c r="H21" i="88"/>
  <c r="H48" i="33"/>
  <c r="H27" i="12"/>
  <c r="H45" i="2"/>
  <c r="AP45" i="2"/>
  <c r="J45" i="2"/>
  <c r="AQ45" i="2"/>
  <c r="H24" i="60"/>
  <c r="H37" i="1"/>
  <c r="AZ39" i="54"/>
  <c r="BD36" i="76"/>
  <c r="BC24" i="99"/>
  <c r="G24" i="99"/>
  <c r="BE24" i="99"/>
  <c r="BG18" i="112"/>
  <c r="H30" i="92"/>
  <c r="AP30" i="92"/>
  <c r="J30" i="92"/>
  <c r="AQ30" i="92"/>
  <c r="H48" i="51"/>
  <c r="AP48" i="51"/>
  <c r="J48" i="51"/>
  <c r="AQ48" i="51"/>
  <c r="BC33" i="31"/>
  <c r="BC33" i="57"/>
  <c r="AP33" i="2"/>
  <c r="J33" i="2"/>
  <c r="AQ33" i="2"/>
  <c r="H33" i="2"/>
  <c r="H21" i="112"/>
  <c r="J21" i="112"/>
  <c r="AU21" i="112"/>
  <c r="H27" i="94"/>
  <c r="AP21" i="64"/>
  <c r="J21" i="64"/>
  <c r="AQ21" i="64"/>
  <c r="H30" i="63"/>
  <c r="AT30" i="42"/>
  <c r="J30" i="42"/>
  <c r="AU30" i="42"/>
  <c r="H45" i="54"/>
  <c r="AP30" i="34"/>
  <c r="J30" i="34"/>
  <c r="AQ30" i="34"/>
  <c r="AP27" i="57"/>
  <c r="J27" i="57"/>
  <c r="AQ27" i="57"/>
  <c r="H48" i="52"/>
  <c r="BC21" i="16"/>
  <c r="I36" i="5"/>
  <c r="AR36" i="5"/>
  <c r="AS36" i="5"/>
  <c r="AV36" i="5"/>
  <c r="F36" i="5"/>
  <c r="AY36" i="5"/>
  <c r="G36" i="5"/>
  <c r="BC33" i="2"/>
  <c r="H27" i="86"/>
  <c r="AT27" i="86"/>
  <c r="J27" i="86"/>
  <c r="AU27" i="86"/>
  <c r="H36" i="7"/>
  <c r="AP42" i="3"/>
  <c r="J42" i="3"/>
  <c r="AQ42" i="3"/>
  <c r="I27" i="12"/>
  <c r="H30" i="6"/>
  <c r="H25" i="1"/>
  <c r="AP25" i="1"/>
  <c r="J25" i="1"/>
  <c r="AQ25" i="1"/>
  <c r="BC48" i="108"/>
  <c r="AT36" i="7"/>
  <c r="J36" i="7"/>
  <c r="AU36" i="7"/>
  <c r="BC21" i="88"/>
  <c r="AV21" i="114"/>
  <c r="AW21" i="114"/>
  <c r="AZ21" i="114"/>
  <c r="I21" i="114"/>
  <c r="I21" i="108"/>
  <c r="AT36" i="114"/>
  <c r="J36" i="114"/>
  <c r="AU36" i="114"/>
  <c r="H48" i="105"/>
  <c r="AT48" i="105"/>
  <c r="J48" i="105"/>
  <c r="AU48" i="105"/>
  <c r="AT30" i="105"/>
  <c r="J30" i="105"/>
  <c r="AU30" i="105"/>
  <c r="H36" i="109"/>
  <c r="AP36" i="109"/>
  <c r="J36" i="109"/>
  <c r="AQ36" i="109"/>
  <c r="I36" i="109"/>
  <c r="AP48" i="109"/>
  <c r="J48" i="109"/>
  <c r="AQ48" i="109"/>
  <c r="AR48" i="109"/>
  <c r="AS48" i="109"/>
  <c r="AV48" i="109"/>
  <c r="F48" i="109"/>
  <c r="AY48" i="109"/>
  <c r="G48" i="109"/>
  <c r="H21" i="103"/>
  <c r="H30" i="108"/>
  <c r="AP30" i="108"/>
  <c r="J30" i="108"/>
  <c r="AQ30" i="108"/>
  <c r="H27" i="109"/>
  <c r="AP27" i="109"/>
  <c r="J27" i="109"/>
  <c r="AQ27" i="109"/>
  <c r="BG33" i="116"/>
  <c r="AP27" i="108"/>
  <c r="J27" i="108"/>
  <c r="AQ27" i="108"/>
  <c r="BC36" i="109"/>
  <c r="BC48" i="109"/>
  <c r="H18" i="98"/>
  <c r="AT18" i="98"/>
  <c r="J18" i="98"/>
  <c r="AU18" i="98"/>
  <c r="BC33" i="94"/>
  <c r="H45" i="88"/>
  <c r="AT33" i="82"/>
  <c r="J33" i="82"/>
  <c r="AU33" i="82"/>
  <c r="H33" i="82"/>
  <c r="AT33" i="77"/>
  <c r="J33" i="77"/>
  <c r="AU33" i="77"/>
  <c r="H33" i="77"/>
  <c r="H21" i="69"/>
  <c r="H24" i="64"/>
  <c r="H24" i="72"/>
  <c r="AP48" i="64"/>
  <c r="J48" i="64"/>
  <c r="AQ48" i="64"/>
  <c r="BG42" i="74"/>
  <c r="AP33" i="66"/>
  <c r="J33" i="66"/>
  <c r="AQ33" i="66"/>
  <c r="AP21" i="59"/>
  <c r="J21" i="59"/>
  <c r="AQ21" i="59"/>
  <c r="H24" i="26"/>
  <c r="AP24" i="26"/>
  <c r="J24" i="26"/>
  <c r="AQ24" i="26"/>
  <c r="I24" i="26"/>
  <c r="H33" i="57"/>
  <c r="AQ33" i="57"/>
  <c r="H36" i="52"/>
  <c r="H39" i="39"/>
  <c r="AT39" i="39"/>
  <c r="J39" i="39"/>
  <c r="AU39" i="39"/>
  <c r="H21" i="6"/>
  <c r="AP24" i="64"/>
  <c r="J24" i="64"/>
  <c r="AQ24" i="64"/>
  <c r="BG51" i="45"/>
  <c r="H39" i="11"/>
  <c r="BG30" i="39"/>
  <c r="AP21" i="16"/>
  <c r="J21" i="16"/>
  <c r="AQ21" i="16"/>
  <c r="BC36" i="5"/>
  <c r="H39" i="60"/>
  <c r="AP39" i="60"/>
  <c r="J39" i="60"/>
  <c r="AQ39" i="60"/>
  <c r="AR39" i="60"/>
  <c r="AS39" i="60"/>
  <c r="AV39" i="60"/>
  <c r="F39" i="60"/>
  <c r="AY39" i="60"/>
  <c r="G39" i="60"/>
  <c r="H27" i="34"/>
  <c r="AP27" i="34"/>
  <c r="J27" i="34"/>
  <c r="AQ27" i="34"/>
  <c r="AR45" i="4"/>
  <c r="AS45" i="4"/>
  <c r="AV45" i="4"/>
  <c r="F45" i="4"/>
  <c r="AY45" i="4"/>
  <c r="G45" i="4"/>
  <c r="I45" i="4"/>
  <c r="H45" i="14"/>
  <c r="H33" i="3"/>
  <c r="AP33" i="3"/>
  <c r="J33" i="3"/>
  <c r="AQ33" i="3"/>
  <c r="G33" i="5"/>
  <c r="I18" i="5"/>
  <c r="H18" i="2"/>
  <c r="BA24" i="49"/>
  <c r="BF36" i="76"/>
  <c r="BH36" i="76"/>
  <c r="BB36" i="91"/>
  <c r="BD36" i="91"/>
  <c r="I33" i="91"/>
  <c r="AR39" i="63"/>
  <c r="AS39" i="63"/>
  <c r="AV39" i="63"/>
  <c r="F39" i="63"/>
  <c r="AY39" i="63"/>
  <c r="G39" i="63"/>
  <c r="AR24" i="26"/>
  <c r="AS24" i="26"/>
  <c r="AV24" i="26"/>
  <c r="F24" i="26"/>
  <c r="AY24" i="26"/>
  <c r="G24" i="26"/>
  <c r="I30" i="92"/>
  <c r="I42" i="74"/>
  <c r="AV42" i="74"/>
  <c r="AW42" i="74"/>
  <c r="AZ42" i="74"/>
  <c r="F42" i="74"/>
  <c r="BC42" i="74"/>
  <c r="G42" i="74"/>
  <c r="BB24" i="26"/>
  <c r="BD24" i="26"/>
  <c r="AZ24" i="26"/>
  <c r="BA24" i="26"/>
  <c r="AT30" i="125"/>
  <c r="J30" i="125"/>
  <c r="AU30" i="125"/>
  <c r="AP18" i="125"/>
  <c r="H18" i="125"/>
  <c r="AQ51" i="123"/>
  <c r="AL51" i="123"/>
  <c r="AP51" i="123"/>
  <c r="J51" i="123"/>
  <c r="H51" i="123"/>
  <c r="BC30" i="123"/>
  <c r="AP36" i="123"/>
  <c r="J36" i="123"/>
  <c r="AQ36" i="123"/>
  <c r="AL30" i="123"/>
  <c r="H30" i="123"/>
  <c r="BC21" i="123"/>
  <c r="AL27" i="120"/>
  <c r="H27" i="120"/>
  <c r="AP42" i="127"/>
  <c r="H42" i="127"/>
  <c r="J51" i="127"/>
  <c r="AU51" i="127"/>
  <c r="AP51" i="127"/>
  <c r="AT51" i="127"/>
  <c r="H51" i="127"/>
  <c r="AV48" i="127"/>
  <c r="AW48" i="127"/>
  <c r="AZ48" i="127"/>
  <c r="F48" i="127"/>
  <c r="BC48" i="127"/>
  <c r="G48" i="127"/>
  <c r="AP24" i="127"/>
  <c r="BC21" i="128"/>
  <c r="BC51" i="128"/>
  <c r="AL51" i="128"/>
  <c r="AP51" i="128"/>
  <c r="J51" i="128"/>
  <c r="AQ51" i="128"/>
  <c r="I51" i="128"/>
  <c r="AL45" i="128"/>
  <c r="H45" i="128"/>
  <c r="AP45" i="128"/>
  <c r="J45" i="128"/>
  <c r="AQ45" i="128"/>
  <c r="I45" i="128"/>
  <c r="AL42" i="128"/>
  <c r="H42" i="128"/>
  <c r="AL39" i="128"/>
  <c r="AP39" i="128"/>
  <c r="J39" i="128"/>
  <c r="AQ39" i="128"/>
  <c r="AL36" i="128"/>
  <c r="AP36" i="128"/>
  <c r="J36" i="128"/>
  <c r="AQ36" i="128"/>
  <c r="AR36" i="128"/>
  <c r="AS36" i="128"/>
  <c r="AL33" i="128"/>
  <c r="AL30" i="128"/>
  <c r="AL27" i="128"/>
  <c r="AP27" i="128"/>
  <c r="J27" i="128"/>
  <c r="AQ27" i="128"/>
  <c r="AL21" i="128"/>
  <c r="AP21" i="128"/>
  <c r="J21" i="128"/>
  <c r="AQ21" i="128"/>
  <c r="AL18" i="128"/>
  <c r="BG51" i="127"/>
  <c r="AP51" i="124"/>
  <c r="AP48" i="124"/>
  <c r="AT48" i="124"/>
  <c r="J48" i="124"/>
  <c r="AU48" i="124"/>
  <c r="AP45" i="124"/>
  <c r="AP42" i="124"/>
  <c r="AP39" i="124"/>
  <c r="AP36" i="124"/>
  <c r="AT36" i="124"/>
  <c r="J36" i="124"/>
  <c r="AU36" i="124"/>
  <c r="AP33" i="124"/>
  <c r="AT33" i="124"/>
  <c r="J33" i="124"/>
  <c r="AU33" i="124"/>
  <c r="AP30" i="124"/>
  <c r="AT30" i="124"/>
  <c r="J30" i="124"/>
  <c r="AU30" i="124"/>
  <c r="AP27" i="124"/>
  <c r="AT27" i="124"/>
  <c r="J27" i="124"/>
  <c r="AU27" i="124"/>
  <c r="AP24" i="124"/>
  <c r="AT24" i="124"/>
  <c r="J24" i="124"/>
  <c r="AU24" i="124"/>
  <c r="AP18" i="124"/>
  <c r="I24" i="123"/>
  <c r="AL51" i="121"/>
  <c r="AP51" i="121"/>
  <c r="J51" i="121"/>
  <c r="AQ51" i="121"/>
  <c r="AL45" i="121"/>
  <c r="AP45" i="121"/>
  <c r="J45" i="121"/>
  <c r="AL42" i="121"/>
  <c r="H42" i="121"/>
  <c r="AL39" i="121"/>
  <c r="AL33" i="121"/>
  <c r="AP33" i="121"/>
  <c r="J33" i="121"/>
  <c r="AQ33" i="121"/>
  <c r="AL30" i="121"/>
  <c r="H30" i="121"/>
  <c r="AL27" i="121"/>
  <c r="AP27" i="121"/>
  <c r="J27" i="121"/>
  <c r="AQ27" i="121"/>
  <c r="I27" i="121"/>
  <c r="AL24" i="121"/>
  <c r="AP24" i="121"/>
  <c r="J24" i="121"/>
  <c r="AQ24" i="121"/>
  <c r="I24" i="121"/>
  <c r="AL21" i="121"/>
  <c r="AP21" i="121"/>
  <c r="J21" i="121"/>
  <c r="AQ21" i="121"/>
  <c r="AL18" i="121"/>
  <c r="AL51" i="120"/>
  <c r="AP51" i="120"/>
  <c r="J51" i="120"/>
  <c r="AQ51" i="120"/>
  <c r="AL48" i="120"/>
  <c r="AP48" i="120"/>
  <c r="J48" i="120"/>
  <c r="AQ48" i="120"/>
  <c r="AL45" i="120"/>
  <c r="H45" i="120"/>
  <c r="AL39" i="120"/>
  <c r="AP39" i="120"/>
  <c r="J39" i="120"/>
  <c r="AQ39" i="120"/>
  <c r="AL36" i="120"/>
  <c r="AL33" i="120"/>
  <c r="AL18" i="120"/>
  <c r="AP18" i="120"/>
  <c r="J18" i="120"/>
  <c r="AQ18" i="120"/>
  <c r="AQ30" i="123"/>
  <c r="AP18" i="123"/>
  <c r="J18" i="123"/>
  <c r="AQ18" i="123"/>
  <c r="I18" i="123"/>
  <c r="AP27" i="120"/>
  <c r="J27" i="120"/>
  <c r="AQ27" i="120"/>
  <c r="I27" i="120"/>
  <c r="AT42" i="127"/>
  <c r="J42" i="127"/>
  <c r="AU42" i="127"/>
  <c r="AV36" i="128"/>
  <c r="F36" i="128"/>
  <c r="AY36" i="128"/>
  <c r="G36" i="128"/>
  <c r="BA36" i="128"/>
  <c r="AR45" i="128"/>
  <c r="AS45" i="128"/>
  <c r="AV45" i="128"/>
  <c r="F45" i="128"/>
  <c r="BB45" i="128"/>
  <c r="BD45" i="128"/>
  <c r="AY45" i="128"/>
  <c r="G45" i="128"/>
  <c r="BA45" i="128"/>
  <c r="H18" i="128"/>
  <c r="H30" i="128"/>
  <c r="H21" i="128"/>
  <c r="H27" i="128"/>
  <c r="H51" i="128"/>
  <c r="H39" i="124"/>
  <c r="H51" i="124"/>
  <c r="AT51" i="124"/>
  <c r="J51" i="124"/>
  <c r="AU51" i="124"/>
  <c r="H18" i="124"/>
  <c r="H42" i="124"/>
  <c r="AT18" i="124"/>
  <c r="J18" i="124"/>
  <c r="AU18" i="124"/>
  <c r="H33" i="124"/>
  <c r="H45" i="124"/>
  <c r="AT39" i="124"/>
  <c r="J39" i="124"/>
  <c r="AU39" i="124"/>
  <c r="H24" i="124"/>
  <c r="H48" i="124"/>
  <c r="AT45" i="124"/>
  <c r="J45" i="124"/>
  <c r="AU45" i="124"/>
  <c r="H39" i="121"/>
  <c r="H18" i="121"/>
  <c r="AR27" i="121"/>
  <c r="AS27" i="121"/>
  <c r="AV27" i="121"/>
  <c r="F27" i="121"/>
  <c r="AY27" i="121"/>
  <c r="G27" i="121"/>
  <c r="H27" i="121"/>
  <c r="H51" i="121"/>
  <c r="H21" i="121"/>
  <c r="H45" i="121"/>
  <c r="AP39" i="121"/>
  <c r="J39" i="121"/>
  <c r="AQ39" i="121"/>
  <c r="AQ45" i="121"/>
  <c r="H33" i="120"/>
  <c r="AP45" i="120"/>
  <c r="J45" i="120"/>
  <c r="AQ45" i="120"/>
  <c r="I45" i="120"/>
  <c r="H36" i="120"/>
  <c r="H18" i="120"/>
  <c r="H39" i="120"/>
  <c r="H51" i="120"/>
  <c r="AP33" i="120"/>
  <c r="J33" i="120"/>
  <c r="AQ33" i="120"/>
  <c r="I33" i="120"/>
  <c r="AR18" i="123"/>
  <c r="AS18" i="123"/>
  <c r="AV18" i="123"/>
  <c r="F18" i="123"/>
  <c r="AR27" i="120"/>
  <c r="AS27" i="120"/>
  <c r="AV27" i="120"/>
  <c r="F27" i="120"/>
  <c r="AY27" i="120"/>
  <c r="G27" i="120"/>
  <c r="AR45" i="120"/>
  <c r="AS45" i="120"/>
  <c r="AV45" i="120"/>
  <c r="F45" i="120"/>
  <c r="AY45" i="120"/>
  <c r="G45" i="120"/>
  <c r="AR33" i="120"/>
  <c r="AS33" i="120"/>
  <c r="AV33" i="120"/>
  <c r="F33" i="120"/>
  <c r="AY33" i="120"/>
  <c r="G33" i="120"/>
  <c r="AT21" i="133"/>
  <c r="J21" i="133"/>
  <c r="AU21" i="133"/>
  <c r="I21" i="133"/>
  <c r="AP18" i="133"/>
  <c r="H18" i="133"/>
  <c r="BG30" i="133"/>
  <c r="BG51" i="133"/>
  <c r="BG21" i="133"/>
  <c r="BG48" i="133"/>
  <c r="AP48" i="133"/>
  <c r="H48" i="133"/>
  <c r="AT48" i="133"/>
  <c r="J48" i="133"/>
  <c r="AU48" i="133"/>
  <c r="AV48" i="133"/>
  <c r="AW48" i="133"/>
  <c r="AZ48" i="133"/>
  <c r="F48" i="133"/>
  <c r="BC48" i="133"/>
  <c r="G48" i="133"/>
  <c r="AP45" i="133"/>
  <c r="AT45" i="133"/>
  <c r="J45" i="133"/>
  <c r="AU45" i="133"/>
  <c r="AV45" i="133"/>
  <c r="AW45" i="133"/>
  <c r="AZ45" i="133"/>
  <c r="F45" i="133"/>
  <c r="BC45" i="133"/>
  <c r="G45" i="133"/>
  <c r="AP42" i="133"/>
  <c r="H42" i="133"/>
  <c r="AT42" i="133"/>
  <c r="J42" i="133"/>
  <c r="AU42" i="133"/>
  <c r="AV42" i="133"/>
  <c r="AW42" i="133"/>
  <c r="AZ42" i="133"/>
  <c r="F42" i="133"/>
  <c r="BC42" i="133"/>
  <c r="G42" i="133"/>
  <c r="AP39" i="133"/>
  <c r="AP36" i="133"/>
  <c r="AT36" i="133"/>
  <c r="J36" i="133"/>
  <c r="AU36" i="133"/>
  <c r="AP33" i="133"/>
  <c r="BG51" i="132"/>
  <c r="AT45" i="132"/>
  <c r="J45" i="132"/>
  <c r="AU45" i="132"/>
  <c r="AT27" i="132"/>
  <c r="J27" i="132"/>
  <c r="AU27" i="132"/>
  <c r="AP48" i="132"/>
  <c r="H48" i="132"/>
  <c r="AP39" i="132"/>
  <c r="AT39" i="132"/>
  <c r="J39" i="132"/>
  <c r="AU39" i="132"/>
  <c r="H39" i="132"/>
  <c r="AP21" i="132"/>
  <c r="H21" i="132"/>
  <c r="AP45" i="132"/>
  <c r="H45" i="132"/>
  <c r="AP42" i="132"/>
  <c r="H42" i="132"/>
  <c r="AP24" i="132"/>
  <c r="H24" i="132"/>
  <c r="BG21" i="132"/>
  <c r="BG27" i="132"/>
  <c r="AP33" i="132"/>
  <c r="H33" i="132"/>
  <c r="AP30" i="132"/>
  <c r="AT30" i="132"/>
  <c r="J30" i="132"/>
  <c r="AU30" i="132"/>
  <c r="AP30" i="130"/>
  <c r="J30" i="130"/>
  <c r="AQ30" i="130"/>
  <c r="AL51" i="130"/>
  <c r="H51" i="130"/>
  <c r="AP39" i="130"/>
  <c r="J39" i="130"/>
  <c r="AQ39" i="130"/>
  <c r="AL24" i="130"/>
  <c r="H24" i="130"/>
  <c r="AL21" i="130"/>
  <c r="H21" i="130"/>
  <c r="AL18" i="130"/>
  <c r="AP18" i="130"/>
  <c r="J18" i="130"/>
  <c r="AQ18" i="130"/>
  <c r="AP24" i="129"/>
  <c r="J24" i="129"/>
  <c r="AQ24" i="129"/>
  <c r="AL33" i="129"/>
  <c r="H33" i="129"/>
  <c r="AL51" i="129"/>
  <c r="AP51" i="129"/>
  <c r="J51" i="129"/>
  <c r="AQ51" i="129"/>
  <c r="AL48" i="129"/>
  <c r="AL45" i="129"/>
  <c r="AP45" i="129"/>
  <c r="J45" i="129"/>
  <c r="AQ45" i="129"/>
  <c r="AL42" i="129"/>
  <c r="AP42" i="129"/>
  <c r="J42" i="129"/>
  <c r="AQ42" i="129"/>
  <c r="AL39" i="129"/>
  <c r="AL36" i="129"/>
  <c r="AP36" i="129"/>
  <c r="J36" i="129"/>
  <c r="AQ36" i="129"/>
  <c r="AL18" i="129"/>
  <c r="AP18" i="129"/>
  <c r="J18" i="129"/>
  <c r="AQ18" i="129"/>
  <c r="H36" i="133"/>
  <c r="H39" i="133"/>
  <c r="H51" i="133"/>
  <c r="H30" i="133"/>
  <c r="I45" i="133"/>
  <c r="H33" i="133"/>
  <c r="AT24" i="132"/>
  <c r="J24" i="132"/>
  <c r="AU24" i="132"/>
  <c r="AT48" i="132"/>
  <c r="J48" i="132"/>
  <c r="AU48" i="132"/>
  <c r="AT33" i="132"/>
  <c r="J33" i="132"/>
  <c r="AU33" i="132"/>
  <c r="H30" i="132"/>
  <c r="AP21" i="130"/>
  <c r="J21" i="130"/>
  <c r="AQ21" i="130"/>
  <c r="AP51" i="130"/>
  <c r="J51" i="130"/>
  <c r="AQ51" i="130"/>
  <c r="AP24" i="130"/>
  <c r="J24" i="130"/>
  <c r="AQ24" i="130"/>
  <c r="AP33" i="129"/>
  <c r="J33" i="129"/>
  <c r="AQ33" i="129"/>
  <c r="H39" i="129"/>
  <c r="H51" i="129"/>
  <c r="AP39" i="129"/>
  <c r="J39" i="129"/>
  <c r="AQ39" i="129"/>
  <c r="H42" i="129"/>
  <c r="H48" i="129"/>
  <c r="AP48" i="129"/>
  <c r="J48" i="129"/>
  <c r="AQ48" i="129"/>
  <c r="H45" i="129"/>
  <c r="BC27" i="137"/>
  <c r="AL51" i="137"/>
  <c r="AP51" i="137"/>
  <c r="J51" i="137"/>
  <c r="AQ51" i="137"/>
  <c r="AL48" i="137"/>
  <c r="AL45" i="137"/>
  <c r="H45" i="137"/>
  <c r="AL42" i="137"/>
  <c r="AL39" i="137"/>
  <c r="H39" i="137"/>
  <c r="AL36" i="137"/>
  <c r="AL33" i="137"/>
  <c r="AL30" i="137"/>
  <c r="AL27" i="137"/>
  <c r="AP27" i="137"/>
  <c r="J27" i="137"/>
  <c r="AQ27" i="137"/>
  <c r="AL21" i="137"/>
  <c r="H21" i="137"/>
  <c r="AL18" i="137"/>
  <c r="AL51" i="136"/>
  <c r="AP51" i="136"/>
  <c r="J51" i="136"/>
  <c r="AQ51" i="136"/>
  <c r="AL48" i="136"/>
  <c r="AL45" i="136"/>
  <c r="AP45" i="136"/>
  <c r="J45" i="136"/>
  <c r="AQ45" i="136"/>
  <c r="AL42" i="136"/>
  <c r="AL39" i="136"/>
  <c r="AP39" i="136"/>
  <c r="J39" i="136"/>
  <c r="AQ39" i="136"/>
  <c r="AL36" i="136"/>
  <c r="AP36" i="136"/>
  <c r="J36" i="136"/>
  <c r="AQ36" i="136"/>
  <c r="AL33" i="136"/>
  <c r="AL30" i="136"/>
  <c r="AL27" i="136"/>
  <c r="H27" i="136"/>
  <c r="AL24" i="136"/>
  <c r="AL18" i="136"/>
  <c r="BB45" i="135"/>
  <c r="BB33" i="135"/>
  <c r="H39" i="135"/>
  <c r="AP27" i="135"/>
  <c r="E27" i="135"/>
  <c r="H24" i="135"/>
  <c r="BB48" i="135"/>
  <c r="E48" i="135"/>
  <c r="H45" i="135"/>
  <c r="BB36" i="135"/>
  <c r="H18" i="135"/>
  <c r="E51" i="135"/>
  <c r="E39" i="135"/>
  <c r="E24" i="135"/>
  <c r="BG24" i="135"/>
  <c r="E18" i="135"/>
  <c r="BC30" i="134"/>
  <c r="BC18" i="134"/>
  <c r="AL51" i="134"/>
  <c r="AP51" i="134"/>
  <c r="J51" i="134"/>
  <c r="AQ51" i="134"/>
  <c r="AL48" i="134"/>
  <c r="AP48" i="134"/>
  <c r="J48" i="134"/>
  <c r="AQ48" i="134"/>
  <c r="AL45" i="134"/>
  <c r="AL42" i="134"/>
  <c r="AL39" i="134"/>
  <c r="H39" i="134"/>
  <c r="AL36" i="134"/>
  <c r="AL33" i="134"/>
  <c r="AL30" i="134"/>
  <c r="AL27" i="134"/>
  <c r="AP27" i="134"/>
  <c r="J27" i="134"/>
  <c r="AQ27" i="134"/>
  <c r="AL24" i="134"/>
  <c r="H24" i="134"/>
  <c r="AL18" i="134"/>
  <c r="AP18" i="134"/>
  <c r="J18" i="134"/>
  <c r="AQ18" i="134"/>
  <c r="H18" i="137"/>
  <c r="H42" i="137"/>
  <c r="H33" i="137"/>
  <c r="AP21" i="137"/>
  <c r="J21" i="137"/>
  <c r="AQ21" i="137"/>
  <c r="H30" i="137"/>
  <c r="H36" i="137"/>
  <c r="H48" i="137"/>
  <c r="H27" i="137"/>
  <c r="H42" i="136"/>
  <c r="H33" i="136"/>
  <c r="H24" i="136"/>
  <c r="H36" i="136"/>
  <c r="H48" i="136"/>
  <c r="H30" i="136"/>
  <c r="H18" i="136"/>
  <c r="H45" i="136"/>
  <c r="AP30" i="136"/>
  <c r="J30" i="136"/>
  <c r="AQ30" i="136"/>
  <c r="H39" i="136"/>
  <c r="H51" i="136"/>
  <c r="AP48" i="136"/>
  <c r="J48" i="136"/>
  <c r="AQ48" i="136"/>
  <c r="H27" i="135"/>
  <c r="BG51" i="135"/>
  <c r="AT27" i="135"/>
  <c r="J27" i="135"/>
  <c r="AU27" i="135"/>
  <c r="AV27" i="135"/>
  <c r="AW27" i="135"/>
  <c r="H30" i="134"/>
  <c r="H42" i="134"/>
  <c r="AP42" i="134"/>
  <c r="J42" i="134"/>
  <c r="AQ42" i="134"/>
  <c r="H33" i="134"/>
  <c r="H45" i="134"/>
  <c r="H36" i="134"/>
  <c r="H48" i="134"/>
  <c r="AP30" i="134"/>
  <c r="J30" i="134"/>
  <c r="AQ30" i="134"/>
  <c r="H18" i="134"/>
  <c r="H51" i="134"/>
  <c r="AZ27" i="135"/>
  <c r="F27" i="135"/>
  <c r="BC27" i="135"/>
  <c r="G27" i="135"/>
  <c r="BD27" i="135"/>
  <c r="AT36" i="141"/>
  <c r="J36" i="141"/>
  <c r="AU36" i="141"/>
  <c r="AT51" i="141"/>
  <c r="J51" i="141"/>
  <c r="AU51" i="141"/>
  <c r="AP45" i="141"/>
  <c r="H45" i="141"/>
  <c r="AT27" i="141"/>
  <c r="J27" i="141"/>
  <c r="AU27" i="141"/>
  <c r="AP21" i="141"/>
  <c r="H21" i="141"/>
  <c r="AL36" i="140"/>
  <c r="AL24" i="140"/>
  <c r="H24" i="140"/>
  <c r="AL18" i="140"/>
  <c r="H18" i="140" s="1"/>
  <c r="AP48" i="139"/>
  <c r="J48" i="139"/>
  <c r="AQ48" i="139"/>
  <c r="AL18" i="139"/>
  <c r="AP24" i="140"/>
  <c r="J24" i="140" s="1"/>
  <c r="AQ24" i="140" s="1"/>
  <c r="AL51" i="143"/>
  <c r="H51" i="143"/>
  <c r="AL48" i="143"/>
  <c r="AL45" i="143"/>
  <c r="AP45" i="143"/>
  <c r="J45" i="143"/>
  <c r="AQ45" i="143"/>
  <c r="AL42" i="143"/>
  <c r="AL39" i="143"/>
  <c r="H39" i="143"/>
  <c r="AL24" i="143"/>
  <c r="AL21" i="143"/>
  <c r="AP21" i="143"/>
  <c r="J21" i="143"/>
  <c r="AQ21" i="143"/>
  <c r="AL18" i="143"/>
  <c r="AP18" i="143"/>
  <c r="J18" i="143"/>
  <c r="AQ18" i="143"/>
  <c r="H21" i="143"/>
  <c r="H48" i="143"/>
  <c r="AP48" i="143"/>
  <c r="J48" i="143"/>
  <c r="AQ48" i="143"/>
  <c r="H42" i="143"/>
  <c r="AP42" i="143"/>
  <c r="J42" i="143"/>
  <c r="AQ42" i="143"/>
  <c r="H45" i="143"/>
  <c r="H24" i="143"/>
  <c r="AP24" i="143"/>
  <c r="J24" i="143"/>
  <c r="AQ24" i="143"/>
  <c r="AP51" i="143"/>
  <c r="J51" i="143"/>
  <c r="AQ51" i="143"/>
  <c r="BC45" i="146"/>
  <c r="AL51" i="146"/>
  <c r="AL48" i="146"/>
  <c r="AL45" i="146"/>
  <c r="AL42" i="146"/>
  <c r="AL39" i="146"/>
  <c r="AP39" i="146"/>
  <c r="J39" i="146"/>
  <c r="AQ39" i="146"/>
  <c r="AL33" i="146"/>
  <c r="H33" i="146"/>
  <c r="AL30" i="146"/>
  <c r="AL27" i="146"/>
  <c r="AP27" i="146"/>
  <c r="J27" i="146"/>
  <c r="AQ27" i="146"/>
  <c r="AL21" i="146"/>
  <c r="AP21" i="146"/>
  <c r="J21" i="146"/>
  <c r="AQ21" i="146"/>
  <c r="AR21" i="146"/>
  <c r="AS21" i="146"/>
  <c r="AV21" i="146"/>
  <c r="F21" i="146"/>
  <c r="AY21" i="146"/>
  <c r="G21" i="146"/>
  <c r="AL18" i="146"/>
  <c r="I39" i="145"/>
  <c r="AS39" i="145"/>
  <c r="AV39" i="145"/>
  <c r="F39" i="145"/>
  <c r="AY39" i="145"/>
  <c r="G39" i="145"/>
  <c r="AR42" i="145"/>
  <c r="AS42" i="145"/>
  <c r="AV42" i="145"/>
  <c r="F42" i="145"/>
  <c r="BB42" i="145"/>
  <c r="AY42" i="145"/>
  <c r="G42" i="145"/>
  <c r="AZ42" i="145"/>
  <c r="H18" i="146"/>
  <c r="H42" i="146"/>
  <c r="H21" i="146"/>
  <c r="H45" i="146"/>
  <c r="AP45" i="146"/>
  <c r="J45" i="146"/>
  <c r="AQ45" i="146"/>
  <c r="AR45" i="146"/>
  <c r="AS45" i="146"/>
  <c r="AV45" i="146"/>
  <c r="F45" i="146"/>
  <c r="AY45" i="146"/>
  <c r="G45" i="146"/>
  <c r="H27" i="146"/>
  <c r="H39" i="146"/>
  <c r="H51" i="146"/>
  <c r="AP33" i="146"/>
  <c r="J33" i="146"/>
  <c r="AQ33" i="146"/>
  <c r="AR33" i="146"/>
  <c r="AS33" i="146"/>
  <c r="AV33" i="146"/>
  <c r="F33" i="146"/>
  <c r="I33" i="146"/>
  <c r="AL36" i="149"/>
  <c r="AP36" i="149"/>
  <c r="J36" i="149"/>
  <c r="AQ36" i="149"/>
  <c r="AR36" i="149"/>
  <c r="AS36" i="149"/>
  <c r="AV36" i="149"/>
  <c r="F36" i="149"/>
  <c r="AY36" i="149"/>
  <c r="G36" i="149"/>
  <c r="AL24" i="149"/>
  <c r="AP24" i="149"/>
  <c r="J24" i="149"/>
  <c r="AQ24" i="149"/>
  <c r="AT48" i="148"/>
  <c r="J48" i="148"/>
  <c r="AU48" i="148"/>
  <c r="E48" i="149"/>
  <c r="BC48" i="149"/>
  <c r="BC24" i="149"/>
  <c r="AL18" i="149"/>
  <c r="H18" i="149"/>
  <c r="AL33" i="149"/>
  <c r="AP51" i="149"/>
  <c r="J51" i="149"/>
  <c r="AQ51" i="149"/>
  <c r="AR51" i="149"/>
  <c r="AS51" i="149"/>
  <c r="AV51" i="149"/>
  <c r="F51" i="149"/>
  <c r="AY51" i="149"/>
  <c r="G51" i="149"/>
  <c r="AP45" i="149"/>
  <c r="J45" i="149"/>
  <c r="AQ45" i="149"/>
  <c r="AL39" i="149"/>
  <c r="H39" i="149"/>
  <c r="BC18" i="149"/>
  <c r="AQ18" i="149"/>
  <c r="I18" i="149"/>
  <c r="H21" i="148"/>
  <c r="AP39" i="148"/>
  <c r="AP42" i="148"/>
  <c r="E42" i="147"/>
  <c r="AP42" i="147"/>
  <c r="E30" i="147"/>
  <c r="BG30" i="147"/>
  <c r="AP30" i="147"/>
  <c r="E33" i="147"/>
  <c r="BG33" i="147"/>
  <c r="AP33" i="147"/>
  <c r="AT51" i="147"/>
  <c r="J51" i="147"/>
  <c r="AU51" i="147"/>
  <c r="I51" i="147"/>
  <c r="E48" i="147"/>
  <c r="AP48" i="147"/>
  <c r="E36" i="147"/>
  <c r="AP36" i="147"/>
  <c r="E24" i="147"/>
  <c r="BG24" i="147"/>
  <c r="AP24" i="147"/>
  <c r="AP39" i="147"/>
  <c r="BF39" i="147"/>
  <c r="E27" i="147"/>
  <c r="BG27" i="147"/>
  <c r="H42" i="149"/>
  <c r="AP42" i="149"/>
  <c r="J42" i="149"/>
  <c r="AQ42" i="149"/>
  <c r="AP39" i="149"/>
  <c r="J39" i="149"/>
  <c r="AQ39" i="149"/>
  <c r="I39" i="149"/>
  <c r="H39" i="148"/>
  <c r="AT39" i="148"/>
  <c r="J39" i="148"/>
  <c r="AU39" i="148"/>
  <c r="BG21" i="147"/>
  <c r="H36" i="147"/>
  <c r="AT36" i="147"/>
  <c r="J36" i="147"/>
  <c r="AU36" i="147"/>
  <c r="BG36" i="147"/>
  <c r="AV51" i="147"/>
  <c r="AW51" i="147"/>
  <c r="AZ51" i="147"/>
  <c r="F51" i="147"/>
  <c r="BC51" i="147"/>
  <c r="G51" i="147"/>
  <c r="AT39" i="147"/>
  <c r="J39" i="147"/>
  <c r="AU39" i="147"/>
  <c r="I39" i="147"/>
  <c r="H42" i="147"/>
  <c r="AT42" i="147"/>
  <c r="J42" i="147"/>
  <c r="AU42" i="147"/>
  <c r="AV39" i="147"/>
  <c r="AW39" i="147"/>
  <c r="AZ39" i="147"/>
  <c r="F39" i="147"/>
  <c r="BC39" i="147"/>
  <c r="G39" i="147"/>
  <c r="BD39" i="147"/>
  <c r="AR24" i="130"/>
  <c r="AS24" i="130"/>
  <c r="AV24" i="130"/>
  <c r="F24" i="130"/>
  <c r="AY24" i="130"/>
  <c r="G24" i="130"/>
  <c r="I24" i="130"/>
  <c r="I30" i="130"/>
  <c r="AR30" i="130"/>
  <c r="AS30" i="130"/>
  <c r="AV30" i="130"/>
  <c r="F30" i="130"/>
  <c r="AY30" i="130"/>
  <c r="G30" i="130"/>
  <c r="BC51" i="130"/>
  <c r="BC42" i="130"/>
  <c r="BC24" i="130"/>
  <c r="I51" i="130"/>
  <c r="AR51" i="130"/>
  <c r="AS51" i="130"/>
  <c r="AV51" i="130"/>
  <c r="F51" i="130"/>
  <c r="AY51" i="130"/>
  <c r="G51" i="130"/>
  <c r="BB24" i="130"/>
  <c r="BD24" i="130"/>
  <c r="BC36" i="130"/>
  <c r="BC30" i="130"/>
  <c r="BC21" i="130"/>
  <c r="AR21" i="130"/>
  <c r="AS21" i="130"/>
  <c r="AV21" i="130"/>
  <c r="F21" i="130"/>
  <c r="AY21" i="130"/>
  <c r="G21" i="130"/>
  <c r="I21" i="130"/>
  <c r="BB21" i="130"/>
  <c r="BD21" i="130"/>
  <c r="I18" i="130"/>
  <c r="AR18" i="130"/>
  <c r="AS18" i="130"/>
  <c r="AV18" i="130"/>
  <c r="F18" i="130"/>
  <c r="AY18" i="130"/>
  <c r="G18" i="130"/>
  <c r="AR39" i="130"/>
  <c r="AS39" i="130"/>
  <c r="AV39" i="130"/>
  <c r="F39" i="130"/>
  <c r="AY39" i="130"/>
  <c r="G39" i="130"/>
  <c r="BB39" i="130"/>
  <c r="I39" i="130"/>
  <c r="BC48" i="130"/>
  <c r="BD39" i="130"/>
  <c r="BC33" i="130"/>
  <c r="BC45" i="130"/>
  <c r="BC27" i="130"/>
  <c r="BC18" i="130"/>
  <c r="H18" i="130"/>
  <c r="AP36" i="130"/>
  <c r="J36" i="130"/>
  <c r="AQ36" i="130"/>
  <c r="AL45" i="130"/>
  <c r="AL48" i="130"/>
  <c r="AL33" i="130"/>
  <c r="BB51" i="130"/>
  <c r="BD51" i="130"/>
  <c r="BB18" i="130"/>
  <c r="BD18" i="130"/>
  <c r="AL27" i="130"/>
  <c r="AL42" i="130"/>
  <c r="AV36" i="124"/>
  <c r="AW36" i="124"/>
  <c r="AZ36" i="124"/>
  <c r="F36" i="124"/>
  <c r="BC36" i="124"/>
  <c r="G36" i="124"/>
  <c r="I36" i="124"/>
  <c r="I27" i="124"/>
  <c r="AV27" i="124"/>
  <c r="AW27" i="124"/>
  <c r="AZ27" i="124"/>
  <c r="F27" i="124"/>
  <c r="BC27" i="124"/>
  <c r="G27" i="124"/>
  <c r="BG45" i="124"/>
  <c r="BG33" i="124"/>
  <c r="BG21" i="124"/>
  <c r="I51" i="124"/>
  <c r="AV51" i="124"/>
  <c r="AW51" i="124"/>
  <c r="AZ51" i="124"/>
  <c r="F51" i="124"/>
  <c r="BC51" i="124"/>
  <c r="G51" i="124"/>
  <c r="BF51" i="124"/>
  <c r="BH51" i="124"/>
  <c r="AV30" i="124"/>
  <c r="AW30" i="124"/>
  <c r="AZ30" i="124"/>
  <c r="F30" i="124"/>
  <c r="BC30" i="124"/>
  <c r="G30" i="124"/>
  <c r="I30" i="124"/>
  <c r="I39" i="124"/>
  <c r="AV39" i="124"/>
  <c r="AW39" i="124"/>
  <c r="AZ39" i="124"/>
  <c r="F39" i="124"/>
  <c r="BC39" i="124"/>
  <c r="G39" i="124"/>
  <c r="BF39" i="124"/>
  <c r="BH39" i="124"/>
  <c r="I24" i="124"/>
  <c r="AV24" i="124"/>
  <c r="AW24" i="124"/>
  <c r="AZ24" i="124"/>
  <c r="F24" i="124"/>
  <c r="BC24" i="124"/>
  <c r="G24" i="124"/>
  <c r="I48" i="124"/>
  <c r="BF48" i="124"/>
  <c r="BH48" i="124"/>
  <c r="AV48" i="124"/>
  <c r="AW48" i="124"/>
  <c r="AZ48" i="124"/>
  <c r="F48" i="124"/>
  <c r="BC48" i="124"/>
  <c r="G48" i="124"/>
  <c r="I45" i="124"/>
  <c r="AV45" i="124"/>
  <c r="AW45" i="124"/>
  <c r="AZ45" i="124"/>
  <c r="F45" i="124"/>
  <c r="BC45" i="124"/>
  <c r="G45" i="124"/>
  <c r="BF18" i="124"/>
  <c r="BH18" i="124"/>
  <c r="AV18" i="124"/>
  <c r="AW18" i="124"/>
  <c r="AZ18" i="124"/>
  <c r="F18" i="124"/>
  <c r="BC18" i="124"/>
  <c r="G18" i="124"/>
  <c r="I18" i="124"/>
  <c r="I33" i="124"/>
  <c r="AV33" i="124"/>
  <c r="AW33" i="124"/>
  <c r="AZ33" i="124"/>
  <c r="F33" i="124"/>
  <c r="BC33" i="124"/>
  <c r="G33" i="124"/>
  <c r="BG48" i="124"/>
  <c r="BG36" i="124"/>
  <c r="BG30" i="124"/>
  <c r="BG24" i="124"/>
  <c r="BG18" i="124"/>
  <c r="BF30" i="124"/>
  <c r="BH30" i="124"/>
  <c r="H36" i="124"/>
  <c r="H27" i="124"/>
  <c r="H30" i="124"/>
  <c r="BF36" i="124"/>
  <c r="BH36" i="124"/>
  <c r="AT42" i="124"/>
  <c r="J42" i="124"/>
  <c r="AU42" i="124"/>
  <c r="AP21" i="124"/>
  <c r="I42" i="129"/>
  <c r="AR42" i="129"/>
  <c r="AS42" i="129"/>
  <c r="AV42" i="129"/>
  <c r="F42" i="129"/>
  <c r="AY42" i="129"/>
  <c r="G42" i="129"/>
  <c r="BB42" i="129"/>
  <c r="BD42" i="129"/>
  <c r="BC51" i="129"/>
  <c r="BC33" i="129"/>
  <c r="BC27" i="129"/>
  <c r="AR18" i="129"/>
  <c r="AS18" i="129"/>
  <c r="AV18" i="129"/>
  <c r="F18" i="129"/>
  <c r="AY18" i="129"/>
  <c r="G18" i="129"/>
  <c r="BB18" i="129"/>
  <c r="BD18" i="129"/>
  <c r="I18" i="129"/>
  <c r="AR45" i="129"/>
  <c r="AS45" i="129"/>
  <c r="AV45" i="129"/>
  <c r="F45" i="129"/>
  <c r="AY45" i="129"/>
  <c r="G45" i="129"/>
  <c r="I45" i="129"/>
  <c r="BB45" i="129"/>
  <c r="BD45" i="129"/>
  <c r="AR24" i="129"/>
  <c r="AS24" i="129"/>
  <c r="AV24" i="129"/>
  <c r="F24" i="129"/>
  <c r="AY24" i="129"/>
  <c r="G24" i="129"/>
  <c r="I24" i="129"/>
  <c r="BC21" i="129"/>
  <c r="I39" i="129"/>
  <c r="AR39" i="129"/>
  <c r="AS39" i="129"/>
  <c r="AV39" i="129"/>
  <c r="F39" i="129"/>
  <c r="AY39" i="129"/>
  <c r="G39" i="129"/>
  <c r="BB39" i="129"/>
  <c r="BD39" i="129"/>
  <c r="I33" i="129"/>
  <c r="AR33" i="129"/>
  <c r="AS33" i="129"/>
  <c r="AV33" i="129"/>
  <c r="F33" i="129"/>
  <c r="AY33" i="129"/>
  <c r="G33" i="129"/>
  <c r="I36" i="129"/>
  <c r="AR36" i="129"/>
  <c r="AS36" i="129"/>
  <c r="AV36" i="129"/>
  <c r="F36" i="129"/>
  <c r="AY36" i="129"/>
  <c r="G36" i="129"/>
  <c r="BC48" i="129"/>
  <c r="BC36" i="129"/>
  <c r="BC30" i="129"/>
  <c r="AR48" i="129"/>
  <c r="AS48" i="129"/>
  <c r="AV48" i="129"/>
  <c r="F48" i="129"/>
  <c r="AY48" i="129"/>
  <c r="G48" i="129"/>
  <c r="I48" i="129"/>
  <c r="I51" i="129"/>
  <c r="AR51" i="129"/>
  <c r="AS51" i="129"/>
  <c r="AV51" i="129"/>
  <c r="F51" i="129"/>
  <c r="AY51" i="129"/>
  <c r="G51" i="129"/>
  <c r="BC18" i="129"/>
  <c r="H18" i="129"/>
  <c r="AL30" i="129"/>
  <c r="H36" i="129"/>
  <c r="AL21" i="129"/>
  <c r="AL27" i="129"/>
  <c r="BB18" i="123"/>
  <c r="AY18" i="123"/>
  <c r="G18" i="123"/>
  <c r="I36" i="123"/>
  <c r="AR36" i="123"/>
  <c r="AS36" i="123"/>
  <c r="AV36" i="123"/>
  <c r="F36" i="123"/>
  <c r="AY36" i="123"/>
  <c r="G36" i="123"/>
  <c r="AP45" i="123"/>
  <c r="J45" i="123"/>
  <c r="AQ45" i="123"/>
  <c r="H45" i="123"/>
  <c r="H39" i="123"/>
  <c r="AP39" i="123"/>
  <c r="J39" i="123"/>
  <c r="AQ39" i="123"/>
  <c r="E33" i="123"/>
  <c r="AL33" i="123"/>
  <c r="AP27" i="123"/>
  <c r="J27" i="123"/>
  <c r="AQ27" i="123"/>
  <c r="H27" i="123"/>
  <c r="BA24" i="123"/>
  <c r="AZ24" i="123"/>
  <c r="BC18" i="123"/>
  <c r="BD18" i="123"/>
  <c r="E48" i="123"/>
  <c r="AL48" i="123"/>
  <c r="BC42" i="123"/>
  <c r="AP21" i="123"/>
  <c r="J21" i="123"/>
  <c r="AQ21" i="123"/>
  <c r="H21" i="123"/>
  <c r="I51" i="123"/>
  <c r="AR51" i="123"/>
  <c r="AS51" i="123"/>
  <c r="AV51" i="123"/>
  <c r="F51" i="123"/>
  <c r="AR30" i="123"/>
  <c r="AS30" i="123"/>
  <c r="AV30" i="123"/>
  <c r="F30" i="123"/>
  <c r="I30" i="123"/>
  <c r="BC51" i="123"/>
  <c r="H42" i="123"/>
  <c r="AP42" i="123"/>
  <c r="J42" i="123"/>
  <c r="AQ42" i="123"/>
  <c r="BB24" i="123"/>
  <c r="BD24" i="123"/>
  <c r="H33" i="140"/>
  <c r="E27" i="140"/>
  <c r="AL27" i="140"/>
  <c r="AP33" i="140"/>
  <c r="J33" i="140"/>
  <c r="AQ33" i="140" s="1"/>
  <c r="AP36" i="140"/>
  <c r="J36" i="140"/>
  <c r="AQ36" i="140" s="1"/>
  <c r="H36" i="140"/>
  <c r="I45" i="121"/>
  <c r="AR45" i="121"/>
  <c r="AS45" i="121"/>
  <c r="AV45" i="121"/>
  <c r="F45" i="121"/>
  <c r="AY45" i="121"/>
  <c r="G45" i="121"/>
  <c r="AR24" i="121"/>
  <c r="AS24" i="121"/>
  <c r="AV24" i="121"/>
  <c r="F24" i="121"/>
  <c r="AY24" i="121"/>
  <c r="G24" i="121"/>
  <c r="AR21" i="121"/>
  <c r="AS21" i="121"/>
  <c r="AV21" i="121"/>
  <c r="F21" i="121"/>
  <c r="AY21" i="121"/>
  <c r="G21" i="121"/>
  <c r="I21" i="121"/>
  <c r="I33" i="121"/>
  <c r="AR33" i="121"/>
  <c r="AS33" i="121"/>
  <c r="AV33" i="121"/>
  <c r="F33" i="121"/>
  <c r="AY33" i="121"/>
  <c r="G33" i="121"/>
  <c r="BC45" i="121"/>
  <c r="BC39" i="121"/>
  <c r="AR39" i="121"/>
  <c r="AS39" i="121"/>
  <c r="AV39" i="121"/>
  <c r="F39" i="121"/>
  <c r="AY39" i="121"/>
  <c r="G39" i="121"/>
  <c r="I39" i="121"/>
  <c r="AZ27" i="121"/>
  <c r="BA27" i="121"/>
  <c r="BB33" i="121"/>
  <c r="BD33" i="121"/>
  <c r="AR51" i="121"/>
  <c r="AS51" i="121"/>
  <c r="AV51" i="121"/>
  <c r="F51" i="121"/>
  <c r="I51" i="121"/>
  <c r="AP42" i="121"/>
  <c r="J42" i="121"/>
  <c r="AQ42" i="121"/>
  <c r="AP30" i="121"/>
  <c r="J30" i="121"/>
  <c r="AQ30" i="121"/>
  <c r="H33" i="121"/>
  <c r="AL36" i="121"/>
  <c r="AL48" i="121"/>
  <c r="BB27" i="121"/>
  <c r="BD27" i="121"/>
  <c r="H24" i="121"/>
  <c r="AP18" i="121"/>
  <c r="J18" i="121"/>
  <c r="AQ18" i="121"/>
  <c r="I24" i="149"/>
  <c r="AR24" i="149"/>
  <c r="AS24" i="149"/>
  <c r="AV24" i="149"/>
  <c r="F24" i="149"/>
  <c r="AY24" i="149"/>
  <c r="G24" i="149"/>
  <c r="BA36" i="149"/>
  <c r="AZ36" i="149"/>
  <c r="AR45" i="149"/>
  <c r="AS45" i="149"/>
  <c r="AV45" i="149"/>
  <c r="F45" i="149"/>
  <c r="AY45" i="149"/>
  <c r="G45" i="149"/>
  <c r="I45" i="149"/>
  <c r="I42" i="149"/>
  <c r="AR42" i="149"/>
  <c r="AS42" i="149"/>
  <c r="AV42" i="149"/>
  <c r="F42" i="149"/>
  <c r="AY42" i="149"/>
  <c r="BB42" i="149"/>
  <c r="AZ51" i="149"/>
  <c r="BA51" i="149"/>
  <c r="BC45" i="149"/>
  <c r="AL21" i="149"/>
  <c r="BB36" i="149"/>
  <c r="H48" i="149"/>
  <c r="AP48" i="149"/>
  <c r="J48" i="149"/>
  <c r="AQ48" i="149"/>
  <c r="H33" i="149"/>
  <c r="AP33" i="149"/>
  <c r="J33" i="149"/>
  <c r="AQ33" i="149"/>
  <c r="AP30" i="149"/>
  <c r="J30" i="149"/>
  <c r="AQ30" i="149"/>
  <c r="AR18" i="149"/>
  <c r="AS18" i="149"/>
  <c r="AV18" i="149"/>
  <c r="F18" i="149"/>
  <c r="AR39" i="149"/>
  <c r="AS39" i="149"/>
  <c r="AV39" i="149"/>
  <c r="F39" i="149"/>
  <c r="AY39" i="149"/>
  <c r="G39" i="149"/>
  <c r="H30" i="149"/>
  <c r="I36" i="149"/>
  <c r="H24" i="149"/>
  <c r="H36" i="149"/>
  <c r="E42" i="149"/>
  <c r="BC27" i="149"/>
  <c r="BB39" i="149"/>
  <c r="BD39" i="149"/>
  <c r="BB51" i="149"/>
  <c r="BD51" i="149"/>
  <c r="I51" i="149"/>
  <c r="BB24" i="149"/>
  <c r="BD24" i="149"/>
  <c r="BB45" i="149"/>
  <c r="BD45" i="149"/>
  <c r="H45" i="149"/>
  <c r="BC36" i="149"/>
  <c r="H27" i="149"/>
  <c r="AP27" i="149"/>
  <c r="J27" i="149"/>
  <c r="AQ27" i="149"/>
  <c r="AZ45" i="120"/>
  <c r="BA45" i="120"/>
  <c r="AZ33" i="120"/>
  <c r="BA33" i="120"/>
  <c r="AZ27" i="120"/>
  <c r="BA27" i="120"/>
  <c r="AR18" i="120"/>
  <c r="AS18" i="120"/>
  <c r="AV18" i="120"/>
  <c r="F18" i="120"/>
  <c r="AY18" i="120"/>
  <c r="G18" i="120"/>
  <c r="I18" i="120"/>
  <c r="I51" i="120"/>
  <c r="AR51" i="120"/>
  <c r="AS51" i="120"/>
  <c r="AV51" i="120"/>
  <c r="F51" i="120"/>
  <c r="AY51" i="120"/>
  <c r="G51" i="120"/>
  <c r="BB33" i="120"/>
  <c r="BD33" i="120"/>
  <c r="BC42" i="120"/>
  <c r="BC18" i="120"/>
  <c r="BB39" i="120"/>
  <c r="BD39" i="120"/>
  <c r="AR39" i="120"/>
  <c r="AS39" i="120"/>
  <c r="AV39" i="120"/>
  <c r="F39" i="120"/>
  <c r="AY39" i="120"/>
  <c r="G39" i="120"/>
  <c r="I39" i="120"/>
  <c r="AR48" i="120"/>
  <c r="AS48" i="120"/>
  <c r="AV48" i="120"/>
  <c r="F48" i="120"/>
  <c r="AY48" i="120"/>
  <c r="G48" i="120"/>
  <c r="I48" i="120"/>
  <c r="BC30" i="120"/>
  <c r="AP21" i="120"/>
  <c r="J21" i="120"/>
  <c r="AQ21" i="120"/>
  <c r="H21" i="120"/>
  <c r="BC24" i="120"/>
  <c r="AL30" i="120"/>
  <c r="BB45" i="120"/>
  <c r="BD45" i="120"/>
  <c r="BB27" i="120"/>
  <c r="BD27" i="120"/>
  <c r="BB51" i="120"/>
  <c r="BD51" i="120"/>
  <c r="BB18" i="120"/>
  <c r="BD18" i="120"/>
  <c r="BC33" i="120"/>
  <c r="AL24" i="120"/>
  <c r="AP36" i="120"/>
  <c r="J36" i="120"/>
  <c r="AQ36" i="120"/>
  <c r="H48" i="120"/>
  <c r="AL42" i="120"/>
  <c r="BC42" i="115"/>
  <c r="G42" i="115"/>
  <c r="BF42" i="115"/>
  <c r="BH42" i="115"/>
  <c r="BG48" i="115"/>
  <c r="E27" i="115"/>
  <c r="AP27" i="115"/>
  <c r="AV18" i="115"/>
  <c r="AW18" i="115"/>
  <c r="AZ18" i="115"/>
  <c r="F18" i="115"/>
  <c r="BC18" i="115"/>
  <c r="G18" i="115"/>
  <c r="AT51" i="115"/>
  <c r="J51" i="115"/>
  <c r="AU51" i="115"/>
  <c r="H51" i="115"/>
  <c r="E45" i="115"/>
  <c r="AP45" i="115"/>
  <c r="BG39" i="115"/>
  <c r="AV30" i="115"/>
  <c r="AW30" i="115"/>
  <c r="AZ30" i="115"/>
  <c r="F30" i="115"/>
  <c r="BC30" i="115"/>
  <c r="G30" i="115"/>
  <c r="I30" i="115"/>
  <c r="AT33" i="115"/>
  <c r="J33" i="115"/>
  <c r="AU33" i="115"/>
  <c r="BF30" i="115"/>
  <c r="BH30" i="115"/>
  <c r="AV48" i="115"/>
  <c r="AW48" i="115"/>
  <c r="AZ48" i="115"/>
  <c r="F48" i="115"/>
  <c r="I48" i="115"/>
  <c r="BG30" i="115"/>
  <c r="BF18" i="115"/>
  <c r="BH18" i="115"/>
  <c r="AV39" i="115"/>
  <c r="AW39" i="115"/>
  <c r="AZ39" i="115"/>
  <c r="F39" i="115"/>
  <c r="BC39" i="115"/>
  <c r="G39" i="115"/>
  <c r="AT24" i="115"/>
  <c r="J24" i="115"/>
  <c r="AU24" i="115"/>
  <c r="E36" i="115"/>
  <c r="AP36" i="115"/>
  <c r="H21" i="115"/>
  <c r="AT21" i="115"/>
  <c r="J21" i="115"/>
  <c r="AU21" i="115"/>
  <c r="BD30" i="112"/>
  <c r="BE30" i="112"/>
  <c r="I21" i="112"/>
  <c r="BF21" i="112"/>
  <c r="BH21" i="112"/>
  <c r="AV21" i="112"/>
  <c r="AW21" i="112"/>
  <c r="AZ21" i="112"/>
  <c r="F21" i="112"/>
  <c r="BC21" i="112"/>
  <c r="G21" i="112"/>
  <c r="I36" i="112"/>
  <c r="I48" i="112"/>
  <c r="AV48" i="112"/>
  <c r="AW48" i="112"/>
  <c r="AZ48" i="112"/>
  <c r="F48" i="112"/>
  <c r="E27" i="112"/>
  <c r="AP27" i="112"/>
  <c r="N33" i="112"/>
  <c r="BG33" i="112"/>
  <c r="AT33" i="112"/>
  <c r="J33" i="112"/>
  <c r="AU33" i="112"/>
  <c r="AV36" i="112"/>
  <c r="AW36" i="112"/>
  <c r="AZ36" i="112"/>
  <c r="F36" i="112"/>
  <c r="BC36" i="112"/>
  <c r="G36" i="112"/>
  <c r="AV42" i="112"/>
  <c r="AW42" i="112"/>
  <c r="AZ42" i="112"/>
  <c r="F42" i="112"/>
  <c r="I30" i="112"/>
  <c r="H30" i="112"/>
  <c r="BF30" i="112"/>
  <c r="BH30" i="112"/>
  <c r="BG24" i="112"/>
  <c r="BG21" i="112"/>
  <c r="AV39" i="112"/>
  <c r="AW39" i="112"/>
  <c r="AZ39" i="112"/>
  <c r="F39" i="112"/>
  <c r="BC39" i="112"/>
  <c r="G39" i="112"/>
  <c r="I39" i="112"/>
  <c r="N51" i="112"/>
  <c r="BG51" i="112"/>
  <c r="AT51" i="112"/>
  <c r="J51" i="112"/>
  <c r="AU51" i="112"/>
  <c r="AP45" i="112"/>
  <c r="E45" i="112"/>
  <c r="BG39" i="112"/>
  <c r="H24" i="112"/>
  <c r="AT24" i="112"/>
  <c r="J24" i="112"/>
  <c r="AU24" i="112"/>
  <c r="AP18" i="112"/>
  <c r="BF39" i="112"/>
  <c r="BH39" i="112"/>
  <c r="AV33" i="114"/>
  <c r="AW33" i="114"/>
  <c r="AZ33" i="114"/>
  <c r="F33" i="114"/>
  <c r="BC33" i="114"/>
  <c r="G33" i="114"/>
  <c r="I33" i="114"/>
  <c r="I51" i="114"/>
  <c r="AV51" i="114"/>
  <c r="AW51" i="114"/>
  <c r="AZ51" i="114"/>
  <c r="F51" i="114"/>
  <c r="BC51" i="114"/>
  <c r="G51" i="114"/>
  <c r="AT45" i="114"/>
  <c r="J45" i="114"/>
  <c r="AU45" i="114"/>
  <c r="H45" i="114"/>
  <c r="BG18" i="114"/>
  <c r="H48" i="114"/>
  <c r="AT48" i="114"/>
  <c r="J48" i="114"/>
  <c r="AU48" i="114"/>
  <c r="BG39" i="114"/>
  <c r="BG21" i="114"/>
  <c r="F21" i="114"/>
  <c r="BC21" i="114"/>
  <c r="G21" i="114"/>
  <c r="I36" i="114"/>
  <c r="AV36" i="114"/>
  <c r="AW36" i="114"/>
  <c r="AZ36" i="114"/>
  <c r="F36" i="114"/>
  <c r="AT30" i="114"/>
  <c r="J30" i="114"/>
  <c r="AU30" i="114"/>
  <c r="H30" i="114"/>
  <c r="AT42" i="114"/>
  <c r="J42" i="114"/>
  <c r="AU42" i="114"/>
  <c r="AT27" i="114"/>
  <c r="J27" i="114"/>
  <c r="AU27" i="114"/>
  <c r="H21" i="114"/>
  <c r="AT24" i="114"/>
  <c r="J24" i="114"/>
  <c r="AU24" i="114"/>
  <c r="E48" i="114"/>
  <c r="AP39" i="114"/>
  <c r="AP18" i="114"/>
  <c r="I27" i="125"/>
  <c r="AV27" i="125"/>
  <c r="AW27" i="125"/>
  <c r="AZ27" i="125"/>
  <c r="F27" i="125"/>
  <c r="BC27" i="125"/>
  <c r="G27" i="125"/>
  <c r="BG36" i="125"/>
  <c r="AV30" i="125"/>
  <c r="AW30" i="125"/>
  <c r="AZ30" i="125"/>
  <c r="F30" i="125"/>
  <c r="BC30" i="125"/>
  <c r="G30" i="125"/>
  <c r="I30" i="125"/>
  <c r="BF30" i="125"/>
  <c r="BH30" i="125"/>
  <c r="I45" i="125"/>
  <c r="AV45" i="125"/>
  <c r="AW45" i="125"/>
  <c r="AZ45" i="125"/>
  <c r="F45" i="125"/>
  <c r="BC45" i="125"/>
  <c r="G45" i="125"/>
  <c r="BG39" i="125"/>
  <c r="BG33" i="125"/>
  <c r="BG42" i="125"/>
  <c r="I51" i="125"/>
  <c r="AV51" i="125"/>
  <c r="AW51" i="125"/>
  <c r="AZ51" i="125"/>
  <c r="F51" i="125"/>
  <c r="BC51" i="125"/>
  <c r="G51" i="125"/>
  <c r="BF51" i="125"/>
  <c r="BG51" i="125"/>
  <c r="AP42" i="125"/>
  <c r="AP39" i="125"/>
  <c r="AT21" i="125"/>
  <c r="J21" i="125"/>
  <c r="AU21" i="125"/>
  <c r="AT18" i="125"/>
  <c r="J18" i="125"/>
  <c r="AU18" i="125"/>
  <c r="AP36" i="125"/>
  <c r="AP33" i="125"/>
  <c r="BF45" i="125"/>
  <c r="BH45" i="125"/>
  <c r="AT24" i="125"/>
  <c r="J24" i="125"/>
  <c r="AU24" i="125"/>
  <c r="AT48" i="125"/>
  <c r="J48" i="125"/>
  <c r="AU48" i="125"/>
  <c r="AV33" i="116"/>
  <c r="AW33" i="116"/>
  <c r="AZ33" i="116"/>
  <c r="F33" i="116"/>
  <c r="BC33" i="116"/>
  <c r="G33" i="116"/>
  <c r="I33" i="116"/>
  <c r="BE24" i="116"/>
  <c r="BD24" i="116"/>
  <c r="I21" i="116"/>
  <c r="AV21" i="116"/>
  <c r="AW21" i="116"/>
  <c r="AZ21" i="116"/>
  <c r="F21" i="116"/>
  <c r="BC21" i="116"/>
  <c r="G21" i="116"/>
  <c r="AV39" i="116"/>
  <c r="AW39" i="116"/>
  <c r="AZ39" i="116"/>
  <c r="F39" i="116"/>
  <c r="BC39" i="116"/>
  <c r="G39" i="116"/>
  <c r="I39" i="116"/>
  <c r="BG30" i="116"/>
  <c r="I48" i="116"/>
  <c r="AV48" i="116"/>
  <c r="AW48" i="116"/>
  <c r="AZ48" i="116"/>
  <c r="F48" i="116"/>
  <c r="BC48" i="116"/>
  <c r="G48" i="116"/>
  <c r="BF42" i="116"/>
  <c r="I42" i="116"/>
  <c r="AV42" i="116"/>
  <c r="AW42" i="116"/>
  <c r="AZ42" i="116"/>
  <c r="F42" i="116"/>
  <c r="BC42" i="116"/>
  <c r="G42" i="116"/>
  <c r="AV30" i="116"/>
  <c r="AW30" i="116"/>
  <c r="AZ30" i="116"/>
  <c r="F30" i="116"/>
  <c r="BC30" i="116"/>
  <c r="G30" i="116"/>
  <c r="I30" i="116"/>
  <c r="I51" i="116"/>
  <c r="BF51" i="116"/>
  <c r="BH51" i="116"/>
  <c r="AV51" i="116"/>
  <c r="AW51" i="116"/>
  <c r="AZ51" i="116"/>
  <c r="F51" i="116"/>
  <c r="BC51" i="116"/>
  <c r="G51" i="116"/>
  <c r="BG24" i="116"/>
  <c r="I18" i="116"/>
  <c r="BF18" i="116"/>
  <c r="AV18" i="116"/>
  <c r="AW18" i="116"/>
  <c r="AZ18" i="116"/>
  <c r="F18" i="116"/>
  <c r="BC18" i="116"/>
  <c r="G18" i="116"/>
  <c r="BF24" i="116"/>
  <c r="BH24" i="116"/>
  <c r="I45" i="116"/>
  <c r="AV45" i="116"/>
  <c r="AW45" i="116"/>
  <c r="AZ45" i="116"/>
  <c r="F45" i="116"/>
  <c r="BC45" i="116"/>
  <c r="G45" i="116"/>
  <c r="BG45" i="116"/>
  <c r="BG39" i="116"/>
  <c r="BG18" i="116"/>
  <c r="BH18" i="116"/>
  <c r="BF36" i="116"/>
  <c r="BH36" i="116"/>
  <c r="AV36" i="116"/>
  <c r="AW36" i="116"/>
  <c r="AZ36" i="116"/>
  <c r="F36" i="116"/>
  <c r="BC36" i="116"/>
  <c r="G36" i="116"/>
  <c r="I36" i="116"/>
  <c r="I27" i="116"/>
  <c r="BF27" i="116"/>
  <c r="BH27" i="116"/>
  <c r="AV27" i="116"/>
  <c r="AW27" i="116"/>
  <c r="AZ27" i="116"/>
  <c r="F27" i="116"/>
  <c r="BC27" i="116"/>
  <c r="G27" i="116"/>
  <c r="BG48" i="116"/>
  <c r="BG42" i="116"/>
  <c r="BH42" i="116"/>
  <c r="I39" i="128"/>
  <c r="AR39" i="128"/>
  <c r="AS39" i="128"/>
  <c r="AV39" i="128"/>
  <c r="F39" i="128"/>
  <c r="AY39" i="128"/>
  <c r="G39" i="128"/>
  <c r="AR27" i="128"/>
  <c r="AS27" i="128"/>
  <c r="AV27" i="128"/>
  <c r="F27" i="128"/>
  <c r="AY27" i="128"/>
  <c r="G27" i="128"/>
  <c r="BB27" i="128"/>
  <c r="BD27" i="128"/>
  <c r="I27" i="128"/>
  <c r="AP33" i="128"/>
  <c r="J33" i="128"/>
  <c r="AQ33" i="128"/>
  <c r="H33" i="128"/>
  <c r="BD39" i="128"/>
  <c r="BC27" i="128"/>
  <c r="N18" i="128"/>
  <c r="AP18" i="128"/>
  <c r="J18" i="128"/>
  <c r="AQ18" i="128"/>
  <c r="AZ36" i="128"/>
  <c r="BB39" i="128"/>
  <c r="I36" i="128"/>
  <c r="H36" i="128"/>
  <c r="BB36" i="128"/>
  <c r="BD36" i="128"/>
  <c r="N42" i="128"/>
  <c r="BC42" i="128"/>
  <c r="AP42" i="128"/>
  <c r="J42" i="128"/>
  <c r="AQ42" i="128"/>
  <c r="I21" i="128"/>
  <c r="AR21" i="128"/>
  <c r="AS21" i="128"/>
  <c r="AV21" i="128"/>
  <c r="F21" i="128"/>
  <c r="AZ45" i="128"/>
  <c r="H39" i="128"/>
  <c r="AR51" i="128"/>
  <c r="AS51" i="128"/>
  <c r="AV51" i="128"/>
  <c r="F51" i="128"/>
  <c r="AP30" i="128"/>
  <c r="J30" i="128"/>
  <c r="AQ30" i="128"/>
  <c r="BC39" i="128"/>
  <c r="E48" i="128"/>
  <c r="AL48" i="128"/>
  <c r="BC30" i="128"/>
  <c r="E24" i="128"/>
  <c r="AL24" i="128"/>
  <c r="BC18" i="128"/>
  <c r="BA21" i="113"/>
  <c r="AZ21" i="113"/>
  <c r="E18" i="113"/>
  <c r="AL18" i="113"/>
  <c r="AP30" i="113"/>
  <c r="J30" i="113"/>
  <c r="AQ30" i="113"/>
  <c r="I24" i="113"/>
  <c r="AR24" i="113"/>
  <c r="AS24" i="113"/>
  <c r="AV24" i="113"/>
  <c r="F24" i="113"/>
  <c r="AY24" i="113"/>
  <c r="G24" i="113"/>
  <c r="E45" i="113"/>
  <c r="AL45" i="113"/>
  <c r="E33" i="113"/>
  <c r="AL33" i="113"/>
  <c r="AP27" i="113"/>
  <c r="J27" i="113"/>
  <c r="AQ27" i="113"/>
  <c r="H27" i="113"/>
  <c r="BC24" i="113"/>
  <c r="I48" i="113"/>
  <c r="AR48" i="113"/>
  <c r="AS48" i="113"/>
  <c r="AV48" i="113"/>
  <c r="F48" i="113"/>
  <c r="AY48" i="113"/>
  <c r="G48" i="113"/>
  <c r="BB48" i="113"/>
  <c r="BD48" i="113"/>
  <c r="H39" i="113"/>
  <c r="AP39" i="113"/>
  <c r="J39" i="113"/>
  <c r="AQ39" i="113"/>
  <c r="AR42" i="113"/>
  <c r="AS42" i="113"/>
  <c r="AV42" i="113"/>
  <c r="F42" i="113"/>
  <c r="AY42" i="113"/>
  <c r="G42" i="113"/>
  <c r="I42" i="113"/>
  <c r="BB21" i="113"/>
  <c r="BD21" i="113"/>
  <c r="AR51" i="113"/>
  <c r="AS51" i="113"/>
  <c r="AV51" i="113"/>
  <c r="F51" i="113"/>
  <c r="AY51" i="113"/>
  <c r="G51" i="113"/>
  <c r="AR36" i="113"/>
  <c r="AS36" i="113"/>
  <c r="AV36" i="113"/>
  <c r="F36" i="113"/>
  <c r="AY36" i="113"/>
  <c r="G36" i="113"/>
  <c r="BC51" i="113"/>
  <c r="BC30" i="113"/>
  <c r="H42" i="113"/>
  <c r="I24" i="111"/>
  <c r="AR24" i="111"/>
  <c r="AS24" i="111"/>
  <c r="AV24" i="111"/>
  <c r="F24" i="111"/>
  <c r="AY24" i="111"/>
  <c r="G24" i="111"/>
  <c r="BB24" i="111"/>
  <c r="BD24" i="111"/>
  <c r="I48" i="111"/>
  <c r="AR48" i="111"/>
  <c r="AS48" i="111"/>
  <c r="AV48" i="111"/>
  <c r="F48" i="111"/>
  <c r="AY48" i="111"/>
  <c r="G48" i="111"/>
  <c r="AR36" i="111"/>
  <c r="AS36" i="111"/>
  <c r="AV36" i="111"/>
  <c r="F36" i="111"/>
  <c r="AY36" i="111"/>
  <c r="G36" i="111"/>
  <c r="I36" i="111"/>
  <c r="I21" i="111"/>
  <c r="AR21" i="111"/>
  <c r="AS21" i="111"/>
  <c r="AV21" i="111"/>
  <c r="F21" i="111"/>
  <c r="AY21" i="111"/>
  <c r="G21" i="111"/>
  <c r="AR18" i="111"/>
  <c r="AS18" i="111"/>
  <c r="AV18" i="111"/>
  <c r="F18" i="111"/>
  <c r="AY18" i="111"/>
  <c r="G18" i="111"/>
  <c r="I18" i="111"/>
  <c r="AP27" i="111"/>
  <c r="J27" i="111"/>
  <c r="AQ27" i="111"/>
  <c r="H27" i="111"/>
  <c r="AP45" i="111"/>
  <c r="J45" i="111"/>
  <c r="AQ45" i="111"/>
  <c r="E51" i="111"/>
  <c r="AL51" i="111"/>
  <c r="H42" i="111"/>
  <c r="AP42" i="111"/>
  <c r="J42" i="111"/>
  <c r="AQ42" i="111"/>
  <c r="BC36" i="111"/>
  <c r="AP33" i="111"/>
  <c r="J33" i="111"/>
  <c r="AQ33" i="111"/>
  <c r="H33" i="111"/>
  <c r="AP30" i="111"/>
  <c r="J30" i="111"/>
  <c r="AQ30" i="111"/>
  <c r="BC18" i="111"/>
  <c r="BB18" i="111"/>
  <c r="BD18" i="111"/>
  <c r="E39" i="111"/>
  <c r="AL39" i="111"/>
  <c r="BA48" i="109"/>
  <c r="AZ48" i="109"/>
  <c r="BA24" i="109"/>
  <c r="AZ24" i="109"/>
  <c r="AZ51" i="109"/>
  <c r="BA51" i="109"/>
  <c r="I18" i="109"/>
  <c r="AR18" i="109"/>
  <c r="AS18" i="109"/>
  <c r="AV18" i="109"/>
  <c r="F18" i="109"/>
  <c r="AY18" i="109"/>
  <c r="G18" i="109"/>
  <c r="I27" i="109"/>
  <c r="AR27" i="109"/>
  <c r="AS27" i="109"/>
  <c r="AV27" i="109"/>
  <c r="F27" i="109"/>
  <c r="AY27" i="109"/>
  <c r="G27" i="109"/>
  <c r="I51" i="109"/>
  <c r="AP21" i="109"/>
  <c r="J21" i="109"/>
  <c r="AQ21" i="109"/>
  <c r="H51" i="109"/>
  <c r="BB51" i="109"/>
  <c r="BD51" i="109"/>
  <c r="BC51" i="109"/>
  <c r="E33" i="109"/>
  <c r="AL33" i="109"/>
  <c r="AR36" i="109"/>
  <c r="AS36" i="109"/>
  <c r="AV36" i="109"/>
  <c r="F36" i="109"/>
  <c r="AY36" i="109"/>
  <c r="G36" i="109"/>
  <c r="N45" i="109"/>
  <c r="AP45" i="109"/>
  <c r="J45" i="109"/>
  <c r="AQ45" i="109"/>
  <c r="E30" i="109"/>
  <c r="AL30" i="109"/>
  <c r="BC18" i="109"/>
  <c r="BD18" i="109"/>
  <c r="AP42" i="109"/>
  <c r="J42" i="109"/>
  <c r="AQ42" i="109"/>
  <c r="E42" i="109"/>
  <c r="BB18" i="109"/>
  <c r="H18" i="109"/>
  <c r="BB48" i="109"/>
  <c r="BD48" i="109"/>
  <c r="I48" i="109"/>
  <c r="BB36" i="109"/>
  <c r="BD36" i="109"/>
  <c r="H39" i="109"/>
  <c r="AP39" i="109"/>
  <c r="J39" i="109"/>
  <c r="AQ39" i="109"/>
  <c r="I24" i="109"/>
  <c r="BB24" i="109"/>
  <c r="BD24" i="109"/>
  <c r="BC45" i="109"/>
  <c r="BC21" i="109"/>
  <c r="I30" i="108"/>
  <c r="AR30" i="108"/>
  <c r="AS30" i="108"/>
  <c r="AV30" i="108"/>
  <c r="F30" i="108"/>
  <c r="AY30" i="108"/>
  <c r="G30" i="108"/>
  <c r="AR51" i="108"/>
  <c r="AS51" i="108"/>
  <c r="AV51" i="108"/>
  <c r="F51" i="108"/>
  <c r="AY51" i="108"/>
  <c r="G51" i="108"/>
  <c r="I51" i="108"/>
  <c r="AR45" i="108"/>
  <c r="AS45" i="108"/>
  <c r="AV45" i="108"/>
  <c r="F45" i="108"/>
  <c r="AY45" i="108"/>
  <c r="G45" i="108"/>
  <c r="I45" i="108"/>
  <c r="BC39" i="108"/>
  <c r="AR33" i="108"/>
  <c r="AS33" i="108"/>
  <c r="AV33" i="108"/>
  <c r="F33" i="108"/>
  <c r="AY33" i="108"/>
  <c r="G33" i="108"/>
  <c r="I33" i="108"/>
  <c r="BC42" i="108"/>
  <c r="BC24" i="108"/>
  <c r="AR27" i="108"/>
  <c r="AS27" i="108"/>
  <c r="AV27" i="108"/>
  <c r="F27" i="108"/>
  <c r="AY27" i="108"/>
  <c r="G27" i="108"/>
  <c r="I27" i="108"/>
  <c r="BB27" i="108"/>
  <c r="BD27" i="108"/>
  <c r="I48" i="108"/>
  <c r="AR48" i="108"/>
  <c r="AS48" i="108"/>
  <c r="AV48" i="108"/>
  <c r="F48" i="108"/>
  <c r="AY48" i="108"/>
  <c r="G48" i="108"/>
  <c r="BB21" i="108"/>
  <c r="BD21" i="108"/>
  <c r="AY21" i="108"/>
  <c r="G21" i="108"/>
  <c r="AR36" i="108"/>
  <c r="AS36" i="108"/>
  <c r="AV36" i="108"/>
  <c r="F36" i="108"/>
  <c r="AY36" i="108"/>
  <c r="G36" i="108"/>
  <c r="I36" i="108"/>
  <c r="BC18" i="108"/>
  <c r="H45" i="108"/>
  <c r="AP18" i="108"/>
  <c r="J18" i="108"/>
  <c r="AQ18" i="108"/>
  <c r="AL24" i="108"/>
  <c r="H51" i="108"/>
  <c r="BC30" i="108"/>
  <c r="BC21" i="108"/>
  <c r="AL42" i="108"/>
  <c r="AL39" i="108"/>
  <c r="BC51" i="101"/>
  <c r="G51" i="101"/>
  <c r="BF51" i="101"/>
  <c r="BH51" i="101"/>
  <c r="AV30" i="101"/>
  <c r="AW30" i="101"/>
  <c r="AZ30" i="101"/>
  <c r="F30" i="101"/>
  <c r="BC30" i="101"/>
  <c r="G30" i="101"/>
  <c r="I30" i="101"/>
  <c r="BF30" i="101"/>
  <c r="BH30" i="101"/>
  <c r="H24" i="101"/>
  <c r="AT24" i="101"/>
  <c r="J24" i="101"/>
  <c r="AU24" i="101"/>
  <c r="AV39" i="101"/>
  <c r="AW39" i="101"/>
  <c r="AZ39" i="101"/>
  <c r="F39" i="101"/>
  <c r="BC39" i="101"/>
  <c r="G39" i="101"/>
  <c r="I39" i="101"/>
  <c r="AT36" i="101"/>
  <c r="J36" i="101"/>
  <c r="AU36" i="101"/>
  <c r="E18" i="101"/>
  <c r="AP18" i="101"/>
  <c r="I48" i="101"/>
  <c r="AV48" i="101"/>
  <c r="AW48" i="101"/>
  <c r="AZ48" i="101"/>
  <c r="F48" i="101"/>
  <c r="BE45" i="101"/>
  <c r="BD45" i="101"/>
  <c r="BF39" i="101"/>
  <c r="H21" i="101"/>
  <c r="AT21" i="101"/>
  <c r="J21" i="101"/>
  <c r="AU21" i="101"/>
  <c r="AV33" i="101"/>
  <c r="AW33" i="101"/>
  <c r="AZ33" i="101"/>
  <c r="F33" i="101"/>
  <c r="BC33" i="101"/>
  <c r="G33" i="101"/>
  <c r="N42" i="101"/>
  <c r="BG42" i="101"/>
  <c r="AT42" i="101"/>
  <c r="J42" i="101"/>
  <c r="AU42" i="101"/>
  <c r="BH39" i="101"/>
  <c r="BG39" i="101"/>
  <c r="H36" i="101"/>
  <c r="N27" i="101"/>
  <c r="BG27" i="101"/>
  <c r="AT27" i="101"/>
  <c r="J27" i="101"/>
  <c r="AU27" i="101"/>
  <c r="AV18" i="100"/>
  <c r="AW18" i="100"/>
  <c r="AZ18" i="100"/>
  <c r="F18" i="100"/>
  <c r="BC18" i="100"/>
  <c r="G18" i="100"/>
  <c r="I18" i="100"/>
  <c r="BF18" i="100"/>
  <c r="BH18" i="100"/>
  <c r="I24" i="100"/>
  <c r="AV24" i="100"/>
  <c r="AW24" i="100"/>
  <c r="AZ24" i="100"/>
  <c r="F24" i="100"/>
  <c r="BC24" i="100"/>
  <c r="G24" i="100"/>
  <c r="AT48" i="100"/>
  <c r="J48" i="100"/>
  <c r="AU48" i="100"/>
  <c r="H48" i="100"/>
  <c r="BG33" i="100"/>
  <c r="BG21" i="100"/>
  <c r="I51" i="100"/>
  <c r="AV51" i="100"/>
  <c r="AW51" i="100"/>
  <c r="AZ51" i="100"/>
  <c r="F51" i="100"/>
  <c r="BC51" i="100"/>
  <c r="G51" i="100"/>
  <c r="BG24" i="100"/>
  <c r="AV36" i="100"/>
  <c r="AW36" i="100"/>
  <c r="AZ36" i="100"/>
  <c r="F36" i="100"/>
  <c r="BC36" i="100"/>
  <c r="G36" i="100"/>
  <c r="I36" i="100"/>
  <c r="AV42" i="100"/>
  <c r="AW42" i="100"/>
  <c r="AZ42" i="100"/>
  <c r="F42" i="100"/>
  <c r="BC42" i="100"/>
  <c r="G42" i="100"/>
  <c r="I42" i="100"/>
  <c r="BF42" i="100"/>
  <c r="BH42" i="100"/>
  <c r="AV30" i="100"/>
  <c r="AW30" i="100"/>
  <c r="AZ30" i="100"/>
  <c r="F30" i="100"/>
  <c r="BC30" i="100"/>
  <c r="G30" i="100"/>
  <c r="I30" i="100"/>
  <c r="BG45" i="100"/>
  <c r="AV39" i="100"/>
  <c r="AW39" i="100"/>
  <c r="AZ39" i="100"/>
  <c r="F39" i="100"/>
  <c r="BC39" i="100"/>
  <c r="G39" i="100"/>
  <c r="I39" i="100"/>
  <c r="BF39" i="100"/>
  <c r="BH39" i="100"/>
  <c r="BG51" i="100"/>
  <c r="BG27" i="100"/>
  <c r="AP45" i="100"/>
  <c r="BF24" i="100"/>
  <c r="BH24" i="100"/>
  <c r="AP27" i="100"/>
  <c r="AP33" i="100"/>
  <c r="AP21" i="100"/>
  <c r="H24" i="100"/>
  <c r="BD21" i="99"/>
  <c r="BE21" i="99"/>
  <c r="AV33" i="99"/>
  <c r="AW33" i="99"/>
  <c r="AZ33" i="99"/>
  <c r="F33" i="99"/>
  <c r="BC33" i="99"/>
  <c r="G33" i="99"/>
  <c r="I33" i="99"/>
  <c r="H51" i="99"/>
  <c r="AT51" i="99"/>
  <c r="J51" i="99"/>
  <c r="AU51" i="99"/>
  <c r="BG45" i="99"/>
  <c r="BD24" i="99"/>
  <c r="BF33" i="99"/>
  <c r="BH33" i="99"/>
  <c r="AT48" i="99"/>
  <c r="J48" i="99"/>
  <c r="AU48" i="99"/>
  <c r="H45" i="99"/>
  <c r="AT45" i="99"/>
  <c r="J45" i="99"/>
  <c r="AU45" i="99"/>
  <c r="N30" i="99"/>
  <c r="BG30" i="99"/>
  <c r="AT30" i="99"/>
  <c r="J30" i="99"/>
  <c r="AU30" i="99"/>
  <c r="BG27" i="99"/>
  <c r="BF24" i="99"/>
  <c r="BH24" i="99"/>
  <c r="F39" i="99"/>
  <c r="BC39" i="99"/>
  <c r="G39" i="99"/>
  <c r="I42" i="99"/>
  <c r="AV42" i="99"/>
  <c r="AW42" i="99"/>
  <c r="AZ42" i="99"/>
  <c r="F42" i="99"/>
  <c r="BC42" i="99"/>
  <c r="G42" i="99"/>
  <c r="BF39" i="99"/>
  <c r="BH39" i="99"/>
  <c r="H27" i="99"/>
  <c r="AT27" i="99"/>
  <c r="J27" i="99"/>
  <c r="AU27" i="99"/>
  <c r="I18" i="99"/>
  <c r="AV18" i="99"/>
  <c r="AW18" i="99"/>
  <c r="AZ18" i="99"/>
  <c r="F18" i="99"/>
  <c r="BC18" i="99"/>
  <c r="G18" i="99"/>
  <c r="BF21" i="99"/>
  <c r="BH21" i="99"/>
  <c r="BG51" i="99"/>
  <c r="BG39" i="99"/>
  <c r="N36" i="99"/>
  <c r="BG36" i="99"/>
  <c r="AT36" i="99"/>
  <c r="J36" i="99"/>
  <c r="AU36" i="99"/>
  <c r="BG18" i="99"/>
  <c r="BF18" i="99"/>
  <c r="BH18" i="99"/>
  <c r="I36" i="96"/>
  <c r="AV36" i="96"/>
  <c r="AW36" i="96"/>
  <c r="AZ36" i="96"/>
  <c r="F36" i="96"/>
  <c r="BC36" i="96"/>
  <c r="G36" i="96"/>
  <c r="I21" i="96"/>
  <c r="AV21" i="96"/>
  <c r="AW21" i="96"/>
  <c r="AZ21" i="96"/>
  <c r="F21" i="96"/>
  <c r="BC21" i="96"/>
  <c r="G21" i="96"/>
  <c r="I42" i="96"/>
  <c r="AV42" i="96"/>
  <c r="AW42" i="96"/>
  <c r="AZ42" i="96"/>
  <c r="F42" i="96"/>
  <c r="BC42" i="96"/>
  <c r="G42" i="96"/>
  <c r="BF42" i="96"/>
  <c r="BG48" i="96"/>
  <c r="BG42" i="96"/>
  <c r="BH42" i="96"/>
  <c r="BG30" i="96"/>
  <c r="BG21" i="96"/>
  <c r="BG33" i="96"/>
  <c r="BG24" i="96"/>
  <c r="I27" i="96"/>
  <c r="AV27" i="96"/>
  <c r="AW27" i="96"/>
  <c r="AZ27" i="96"/>
  <c r="F27" i="96"/>
  <c r="BC27" i="96"/>
  <c r="G27" i="96"/>
  <c r="AV39" i="96"/>
  <c r="AW39" i="96"/>
  <c r="AZ39" i="96"/>
  <c r="F39" i="96"/>
  <c r="BC39" i="96"/>
  <c r="G39" i="96"/>
  <c r="I39" i="96"/>
  <c r="BG39" i="96"/>
  <c r="BG27" i="96"/>
  <c r="BG36" i="96"/>
  <c r="I30" i="96"/>
  <c r="AV30" i="96"/>
  <c r="AW30" i="96"/>
  <c r="AZ30" i="96"/>
  <c r="F30" i="96"/>
  <c r="BC30" i="96"/>
  <c r="G30" i="96"/>
  <c r="I45" i="96"/>
  <c r="AV45" i="96"/>
  <c r="AW45" i="96"/>
  <c r="AZ45" i="96"/>
  <c r="F45" i="96"/>
  <c r="BC45" i="96"/>
  <c r="G45" i="96"/>
  <c r="BG51" i="96"/>
  <c r="BG45" i="96"/>
  <c r="BG18" i="96"/>
  <c r="AT18" i="96"/>
  <c r="J18" i="96"/>
  <c r="AU18" i="96"/>
  <c r="BF36" i="96"/>
  <c r="BH36" i="96"/>
  <c r="BF27" i="96"/>
  <c r="BH27" i="96"/>
  <c r="AT51" i="96"/>
  <c r="J51" i="96"/>
  <c r="AU51" i="96"/>
  <c r="AT33" i="96"/>
  <c r="J33" i="96"/>
  <c r="AU33" i="96"/>
  <c r="H27" i="96"/>
  <c r="AP24" i="96"/>
  <c r="AP48" i="96"/>
  <c r="I36" i="98"/>
  <c r="AV36" i="98"/>
  <c r="AW36" i="98"/>
  <c r="AZ36" i="98"/>
  <c r="F36" i="98"/>
  <c r="BC36" i="98"/>
  <c r="G36" i="98"/>
  <c r="H30" i="98"/>
  <c r="AT30" i="98"/>
  <c r="J30" i="98"/>
  <c r="AU30" i="98"/>
  <c r="BG24" i="98"/>
  <c r="AV18" i="98"/>
  <c r="AW18" i="98"/>
  <c r="AZ18" i="98"/>
  <c r="F18" i="98"/>
  <c r="BC18" i="98"/>
  <c r="G18" i="98"/>
  <c r="I18" i="98"/>
  <c r="BG21" i="98"/>
  <c r="H42" i="98"/>
  <c r="AT42" i="98"/>
  <c r="J42" i="98"/>
  <c r="AU42" i="98"/>
  <c r="H27" i="98"/>
  <c r="AT27" i="98"/>
  <c r="J27" i="98"/>
  <c r="AU27" i="98"/>
  <c r="BF18" i="98"/>
  <c r="BH18" i="98"/>
  <c r="BG51" i="98"/>
  <c r="AP24" i="98"/>
  <c r="AT33" i="98"/>
  <c r="J33" i="98"/>
  <c r="AU33" i="98"/>
  <c r="AT39" i="98"/>
  <c r="J39" i="98"/>
  <c r="AU39" i="98"/>
  <c r="AT51" i="98"/>
  <c r="J51" i="98"/>
  <c r="AU51" i="98"/>
  <c r="AT48" i="98"/>
  <c r="J48" i="98"/>
  <c r="AU48" i="98"/>
  <c r="AP21" i="98"/>
  <c r="AT45" i="98"/>
  <c r="J45" i="98"/>
  <c r="AU45" i="98"/>
  <c r="BC33" i="97"/>
  <c r="G33" i="97"/>
  <c r="BF33" i="97"/>
  <c r="BH33" i="97"/>
  <c r="I21" i="97"/>
  <c r="AV21" i="97"/>
  <c r="AW21" i="97"/>
  <c r="AZ21" i="97"/>
  <c r="F21" i="97"/>
  <c r="BC21" i="97"/>
  <c r="G21" i="97"/>
  <c r="H24" i="97"/>
  <c r="BG42" i="97"/>
  <c r="AV45" i="97"/>
  <c r="AW45" i="97"/>
  <c r="AZ45" i="97"/>
  <c r="F45" i="97"/>
  <c r="BC45" i="97"/>
  <c r="G45" i="97"/>
  <c r="I45" i="97"/>
  <c r="H51" i="97"/>
  <c r="AT51" i="97"/>
  <c r="J51" i="97"/>
  <c r="AU51" i="97"/>
  <c r="N36" i="97"/>
  <c r="AT36" i="97"/>
  <c r="J36" i="97"/>
  <c r="AU36" i="97"/>
  <c r="AV27" i="97"/>
  <c r="AW27" i="97"/>
  <c r="AZ27" i="97"/>
  <c r="F27" i="97"/>
  <c r="BC27" i="97"/>
  <c r="G27" i="97"/>
  <c r="I27" i="97"/>
  <c r="BG21" i="97"/>
  <c r="BF45" i="97"/>
  <c r="BH45" i="97"/>
  <c r="AT30" i="97"/>
  <c r="J30" i="97"/>
  <c r="AU30" i="97"/>
  <c r="I39" i="97"/>
  <c r="AV39" i="97"/>
  <c r="AW39" i="97"/>
  <c r="AZ39" i="97"/>
  <c r="F39" i="97"/>
  <c r="N42" i="97"/>
  <c r="AT42" i="97"/>
  <c r="J42" i="97"/>
  <c r="AU42" i="97"/>
  <c r="BD18" i="97"/>
  <c r="AT24" i="97"/>
  <c r="J24" i="97"/>
  <c r="AU24" i="97"/>
  <c r="BF18" i="97"/>
  <c r="N48" i="97"/>
  <c r="BG48" i="97"/>
  <c r="AT48" i="97"/>
  <c r="J48" i="97"/>
  <c r="AU48" i="97"/>
  <c r="BG36" i="97"/>
  <c r="BG18" i="97"/>
  <c r="BH18" i="97"/>
  <c r="BG51" i="97"/>
  <c r="AV42" i="127"/>
  <c r="AW42" i="127"/>
  <c r="AZ42" i="127"/>
  <c r="F42" i="127"/>
  <c r="BC42" i="127"/>
  <c r="G42" i="127"/>
  <c r="I42" i="127"/>
  <c r="BF42" i="127"/>
  <c r="BH42" i="127"/>
  <c r="H24" i="127"/>
  <c r="AT24" i="127"/>
  <c r="J24" i="127"/>
  <c r="AU24" i="127"/>
  <c r="AV51" i="127"/>
  <c r="AW51" i="127"/>
  <c r="AZ51" i="127"/>
  <c r="F51" i="127"/>
  <c r="BC51" i="127"/>
  <c r="G51" i="127"/>
  <c r="I51" i="127"/>
  <c r="BD48" i="127"/>
  <c r="BE48" i="127"/>
  <c r="E39" i="127"/>
  <c r="AP39" i="127"/>
  <c r="BG33" i="127"/>
  <c r="AT33" i="127"/>
  <c r="J33" i="127"/>
  <c r="AU33" i="127"/>
  <c r="H33" i="127"/>
  <c r="H18" i="127"/>
  <c r="AT18" i="127"/>
  <c r="J18" i="127"/>
  <c r="AU18" i="127"/>
  <c r="E36" i="127"/>
  <c r="AP36" i="127"/>
  <c r="AT27" i="127"/>
  <c r="J27" i="127"/>
  <c r="AU27" i="127"/>
  <c r="H27" i="127"/>
  <c r="BG21" i="127"/>
  <c r="BF48" i="127"/>
  <c r="BH48" i="127"/>
  <c r="I48" i="127"/>
  <c r="E45" i="127"/>
  <c r="AP45" i="127"/>
  <c r="E30" i="127"/>
  <c r="AP30" i="127"/>
  <c r="H21" i="127"/>
  <c r="AT21" i="127"/>
  <c r="J21" i="127"/>
  <c r="AU21" i="127"/>
  <c r="I24" i="107"/>
  <c r="AV24" i="107"/>
  <c r="AW24" i="107"/>
  <c r="AZ24" i="107"/>
  <c r="F24" i="107"/>
  <c r="BC24" i="107"/>
  <c r="G24" i="107"/>
  <c r="BF30" i="107"/>
  <c r="BH30" i="107"/>
  <c r="I30" i="107"/>
  <c r="BG48" i="107"/>
  <c r="H33" i="107"/>
  <c r="AT33" i="107"/>
  <c r="J33" i="107"/>
  <c r="AU33" i="107"/>
  <c r="AT45" i="107"/>
  <c r="J45" i="107"/>
  <c r="AU45" i="107"/>
  <c r="H45" i="107"/>
  <c r="AV39" i="107"/>
  <c r="AW39" i="107"/>
  <c r="AZ39" i="107"/>
  <c r="F39" i="107"/>
  <c r="BC39" i="107"/>
  <c r="G39" i="107"/>
  <c r="BF39" i="107"/>
  <c r="BH39" i="107"/>
  <c r="I39" i="107"/>
  <c r="BG42" i="107"/>
  <c r="H27" i="107"/>
  <c r="AT27" i="107"/>
  <c r="J27" i="107"/>
  <c r="AU27" i="107"/>
  <c r="AV30" i="107"/>
  <c r="AW30" i="107"/>
  <c r="AZ30" i="107"/>
  <c r="F30" i="107"/>
  <c r="BC30" i="107"/>
  <c r="G30" i="107"/>
  <c r="I18" i="107"/>
  <c r="AV18" i="107"/>
  <c r="AW18" i="107"/>
  <c r="AZ18" i="107"/>
  <c r="F18" i="107"/>
  <c r="BC18" i="107"/>
  <c r="G18" i="107"/>
  <c r="I21" i="107"/>
  <c r="AV21" i="107"/>
  <c r="AW21" i="107"/>
  <c r="AZ21" i="107"/>
  <c r="F21" i="107"/>
  <c r="BG18" i="107"/>
  <c r="E27" i="107"/>
  <c r="E33" i="107"/>
  <c r="AT51" i="107"/>
  <c r="J51" i="107"/>
  <c r="AU51" i="107"/>
  <c r="AP42" i="107"/>
  <c r="AT36" i="107"/>
  <c r="J36" i="107"/>
  <c r="AU36" i="107"/>
  <c r="AP48" i="107"/>
  <c r="AT45" i="106"/>
  <c r="J45" i="106"/>
  <c r="AU45" i="106"/>
  <c r="H45" i="106"/>
  <c r="AT39" i="106"/>
  <c r="J39" i="106"/>
  <c r="AU39" i="106"/>
  <c r="H39" i="106"/>
  <c r="BG45" i="106"/>
  <c r="I21" i="106"/>
  <c r="AV21" i="106"/>
  <c r="AW21" i="106"/>
  <c r="AZ21" i="106"/>
  <c r="F21" i="106"/>
  <c r="BC21" i="106"/>
  <c r="G21" i="106"/>
  <c r="AV33" i="106"/>
  <c r="AW33" i="106"/>
  <c r="AZ33" i="106"/>
  <c r="F33" i="106"/>
  <c r="BC33" i="106"/>
  <c r="G33" i="106"/>
  <c r="H27" i="106"/>
  <c r="AT27" i="106"/>
  <c r="J27" i="106"/>
  <c r="AU27" i="106"/>
  <c r="E51" i="106"/>
  <c r="AP51" i="106"/>
  <c r="BG42" i="106"/>
  <c r="E36" i="106"/>
  <c r="AP36" i="106"/>
  <c r="E24" i="106"/>
  <c r="AP24" i="106"/>
  <c r="I42" i="106"/>
  <c r="AV42" i="106"/>
  <c r="AW42" i="106"/>
  <c r="AZ42" i="106"/>
  <c r="F42" i="106"/>
  <c r="BC42" i="106"/>
  <c r="G42" i="106"/>
  <c r="I33" i="106"/>
  <c r="AT48" i="106"/>
  <c r="J48" i="106"/>
  <c r="AU48" i="106"/>
  <c r="H48" i="106"/>
  <c r="BG39" i="106"/>
  <c r="BG33" i="106"/>
  <c r="N30" i="106"/>
  <c r="BG30" i="106"/>
  <c r="AT30" i="106"/>
  <c r="J30" i="106"/>
  <c r="AU30" i="106"/>
  <c r="BG21" i="106"/>
  <c r="BG18" i="106"/>
  <c r="AP18" i="106"/>
  <c r="I39" i="104"/>
  <c r="AV39" i="104"/>
  <c r="AW39" i="104"/>
  <c r="AZ39" i="104"/>
  <c r="F39" i="104"/>
  <c r="BC39" i="104"/>
  <c r="G39" i="104"/>
  <c r="BF39" i="104"/>
  <c r="BH39" i="104"/>
  <c r="BG48" i="104"/>
  <c r="H33" i="104"/>
  <c r="AT33" i="104"/>
  <c r="J33" i="104"/>
  <c r="AU33" i="104"/>
  <c r="BF51" i="104"/>
  <c r="BH51" i="104"/>
  <c r="AV51" i="104"/>
  <c r="AW51" i="104"/>
  <c r="AZ51" i="104"/>
  <c r="F51" i="104"/>
  <c r="BC51" i="104"/>
  <c r="G51" i="104"/>
  <c r="I51" i="104"/>
  <c r="AV21" i="104"/>
  <c r="AW21" i="104"/>
  <c r="AZ21" i="104"/>
  <c r="F21" i="104"/>
  <c r="BC21" i="104"/>
  <c r="G21" i="104"/>
  <c r="I21" i="104"/>
  <c r="BG21" i="104"/>
  <c r="BG36" i="104"/>
  <c r="BG27" i="104"/>
  <c r="BG18" i="104"/>
  <c r="BG45" i="104"/>
  <c r="BG30" i="104"/>
  <c r="AT30" i="104"/>
  <c r="J30" i="104"/>
  <c r="AU30" i="104"/>
  <c r="AP36" i="104"/>
  <c r="E33" i="104"/>
  <c r="AP18" i="104"/>
  <c r="AT48" i="104"/>
  <c r="J48" i="104"/>
  <c r="AU48" i="104"/>
  <c r="AT42" i="104"/>
  <c r="J42" i="104"/>
  <c r="AU42" i="104"/>
  <c r="AP24" i="104"/>
  <c r="AP45" i="104"/>
  <c r="AT27" i="104"/>
  <c r="J27" i="104"/>
  <c r="AU27" i="104"/>
  <c r="AV51" i="105"/>
  <c r="AW51" i="105"/>
  <c r="AZ51" i="105"/>
  <c r="F51" i="105"/>
  <c r="BC51" i="105"/>
  <c r="G51" i="105"/>
  <c r="I51" i="105"/>
  <c r="AV42" i="105"/>
  <c r="AW42" i="105"/>
  <c r="AZ42" i="105"/>
  <c r="F42" i="105"/>
  <c r="BC42" i="105"/>
  <c r="G42" i="105"/>
  <c r="I42" i="105"/>
  <c r="AV48" i="105"/>
  <c r="AW48" i="105"/>
  <c r="AZ48" i="105"/>
  <c r="F48" i="105"/>
  <c r="BC48" i="105"/>
  <c r="G48" i="105"/>
  <c r="I48" i="105"/>
  <c r="BG33" i="105"/>
  <c r="AT18" i="105"/>
  <c r="J18" i="105"/>
  <c r="AU18" i="105"/>
  <c r="H18" i="105"/>
  <c r="I27" i="105"/>
  <c r="AV27" i="105"/>
  <c r="AW27" i="105"/>
  <c r="AZ27" i="105"/>
  <c r="F27" i="105"/>
  <c r="BC27" i="105"/>
  <c r="G27" i="105"/>
  <c r="BG45" i="105"/>
  <c r="BG24" i="105"/>
  <c r="I30" i="105"/>
  <c r="AV30" i="105"/>
  <c r="AW30" i="105"/>
  <c r="AZ30" i="105"/>
  <c r="F30" i="105"/>
  <c r="BC30" i="105"/>
  <c r="G30" i="105"/>
  <c r="BF30" i="105"/>
  <c r="BH30" i="105"/>
  <c r="AV39" i="105"/>
  <c r="AW39" i="105"/>
  <c r="AZ39" i="105"/>
  <c r="F39" i="105"/>
  <c r="BC39" i="105"/>
  <c r="G39" i="105"/>
  <c r="I39" i="105"/>
  <c r="H36" i="105"/>
  <c r="AT36" i="105"/>
  <c r="J36" i="105"/>
  <c r="AU36" i="105"/>
  <c r="BG21" i="105"/>
  <c r="BG36" i="105"/>
  <c r="AT33" i="105"/>
  <c r="J33" i="105"/>
  <c r="AU33" i="105"/>
  <c r="H51" i="105"/>
  <c r="AP24" i="105"/>
  <c r="AP21" i="105"/>
  <c r="AT45" i="105"/>
  <c r="J45" i="105"/>
  <c r="AU45" i="105"/>
  <c r="AV27" i="103"/>
  <c r="AW27" i="103"/>
  <c r="AZ27" i="103"/>
  <c r="F27" i="103"/>
  <c r="BC27" i="103"/>
  <c r="G27" i="103"/>
  <c r="I27" i="103"/>
  <c r="I42" i="103"/>
  <c r="BF42" i="103"/>
  <c r="BH42" i="103"/>
  <c r="AV42" i="103"/>
  <c r="AW42" i="103"/>
  <c r="AZ42" i="103"/>
  <c r="F42" i="103"/>
  <c r="BC42" i="103"/>
  <c r="G42" i="103"/>
  <c r="AV21" i="103"/>
  <c r="AW21" i="103"/>
  <c r="AZ21" i="103"/>
  <c r="F21" i="103"/>
  <c r="BC21" i="103"/>
  <c r="G21" i="103"/>
  <c r="BF21" i="103"/>
  <c r="BH21" i="103"/>
  <c r="I21" i="103"/>
  <c r="AT24" i="103"/>
  <c r="J24" i="103"/>
  <c r="AU24" i="103"/>
  <c r="H24" i="103"/>
  <c r="BG18" i="103"/>
  <c r="BG21" i="103"/>
  <c r="I45" i="103"/>
  <c r="AV45" i="103"/>
  <c r="AW45" i="103"/>
  <c r="AZ45" i="103"/>
  <c r="F45" i="103"/>
  <c r="BC45" i="103"/>
  <c r="G45" i="103"/>
  <c r="H18" i="103"/>
  <c r="AT18" i="103"/>
  <c r="J18" i="103"/>
  <c r="AU18" i="103"/>
  <c r="I33" i="103"/>
  <c r="AV33" i="103"/>
  <c r="AW33" i="103"/>
  <c r="AZ33" i="103"/>
  <c r="F33" i="103"/>
  <c r="BC33" i="103"/>
  <c r="G33" i="103"/>
  <c r="BF33" i="103"/>
  <c r="BH33" i="103"/>
  <c r="BG48" i="103"/>
  <c r="H48" i="103"/>
  <c r="AT48" i="103"/>
  <c r="J48" i="103"/>
  <c r="AU48" i="103"/>
  <c r="AT36" i="103"/>
  <c r="J36" i="103"/>
  <c r="AU36" i="103"/>
  <c r="BG39" i="103"/>
  <c r="AT39" i="103"/>
  <c r="J39" i="103"/>
  <c r="AU39" i="103"/>
  <c r="AP51" i="103"/>
  <c r="AT30" i="103"/>
  <c r="J30" i="103"/>
  <c r="AU30" i="103"/>
  <c r="E48" i="138"/>
  <c r="AP48" i="138"/>
  <c r="E42" i="138"/>
  <c r="AP42" i="138"/>
  <c r="E36" i="138"/>
  <c r="AP36" i="138"/>
  <c r="E30" i="138"/>
  <c r="AP30" i="138"/>
  <c r="E24" i="138"/>
  <c r="AP24" i="138"/>
  <c r="E18" i="138"/>
  <c r="AP18" i="138"/>
  <c r="E51" i="138"/>
  <c r="AP51" i="138"/>
  <c r="E45" i="138"/>
  <c r="AP45" i="138"/>
  <c r="E39" i="138"/>
  <c r="AP39" i="138"/>
  <c r="E33" i="138"/>
  <c r="AP33" i="138"/>
  <c r="E27" i="138"/>
  <c r="AP27" i="138"/>
  <c r="E21" i="138"/>
  <c r="AP21" i="138"/>
  <c r="BA39" i="94"/>
  <c r="AZ39" i="94"/>
  <c r="BC24" i="94"/>
  <c r="AP27" i="94"/>
  <c r="J27" i="94"/>
  <c r="AQ27" i="94"/>
  <c r="BC45" i="94"/>
  <c r="E30" i="94"/>
  <c r="AL30" i="94"/>
  <c r="AP24" i="94"/>
  <c r="J24" i="94"/>
  <c r="AQ24" i="94"/>
  <c r="H24" i="94"/>
  <c r="BC18" i="94"/>
  <c r="H36" i="94"/>
  <c r="AP36" i="94"/>
  <c r="J36" i="94"/>
  <c r="AQ36" i="94"/>
  <c r="E48" i="94"/>
  <c r="AL48" i="94"/>
  <c r="E42" i="94"/>
  <c r="AL42" i="94"/>
  <c r="BB39" i="94"/>
  <c r="BD39" i="94"/>
  <c r="I39" i="94"/>
  <c r="AP18" i="94"/>
  <c r="J18" i="94"/>
  <c r="AQ18" i="94"/>
  <c r="H18" i="94"/>
  <c r="H45" i="94"/>
  <c r="AP45" i="94"/>
  <c r="J45" i="94"/>
  <c r="AQ45" i="94"/>
  <c r="BC39" i="94"/>
  <c r="BC27" i="94"/>
  <c r="AR33" i="94"/>
  <c r="AS33" i="94"/>
  <c r="AV33" i="94"/>
  <c r="F33" i="94"/>
  <c r="I33" i="94"/>
  <c r="H51" i="94"/>
  <c r="AP51" i="94"/>
  <c r="J51" i="94"/>
  <c r="AQ51" i="94"/>
  <c r="E21" i="94"/>
  <c r="AL21" i="94"/>
  <c r="AZ33" i="139"/>
  <c r="BA33" i="139"/>
  <c r="AP18" i="139"/>
  <c r="J18" i="139"/>
  <c r="AQ18" i="139"/>
  <c r="H18" i="139"/>
  <c r="BC51" i="139"/>
  <c r="AP45" i="139"/>
  <c r="J45" i="139"/>
  <c r="AQ45" i="139"/>
  <c r="AP39" i="139"/>
  <c r="J39" i="139"/>
  <c r="AQ39" i="139"/>
  <c r="H39" i="139"/>
  <c r="AP51" i="139"/>
  <c r="J51" i="139"/>
  <c r="AQ51" i="139"/>
  <c r="H51" i="139"/>
  <c r="AR42" i="139"/>
  <c r="AS42" i="139"/>
  <c r="AV42" i="139"/>
  <c r="F42" i="139"/>
  <c r="AY42" i="139"/>
  <c r="G42" i="139"/>
  <c r="I42" i="139"/>
  <c r="AP30" i="139"/>
  <c r="J30" i="139"/>
  <c r="AQ30" i="139"/>
  <c r="H24" i="139"/>
  <c r="AP24" i="139"/>
  <c r="J24" i="139"/>
  <c r="AQ24" i="139"/>
  <c r="BC21" i="139"/>
  <c r="I48" i="139"/>
  <c r="AR48" i="139"/>
  <c r="AS48" i="139"/>
  <c r="AV48" i="139"/>
  <c r="F48" i="139"/>
  <c r="AY48" i="139"/>
  <c r="G48" i="139"/>
  <c r="BB42" i="139"/>
  <c r="BD42" i="139"/>
  <c r="BB33" i="139"/>
  <c r="BD33" i="139"/>
  <c r="H33" i="139"/>
  <c r="AP27" i="139"/>
  <c r="J27" i="139"/>
  <c r="AQ27" i="139"/>
  <c r="AP21" i="139"/>
  <c r="J21" i="139"/>
  <c r="AQ21" i="139"/>
  <c r="I33" i="139"/>
  <c r="BC45" i="139"/>
  <c r="H45" i="139"/>
  <c r="AP36" i="139"/>
  <c r="J36" i="139"/>
  <c r="AQ36" i="139"/>
  <c r="H36" i="139"/>
  <c r="BB48" i="139"/>
  <c r="BD48" i="139"/>
  <c r="BC27" i="92"/>
  <c r="AY39" i="92"/>
  <c r="G39" i="92"/>
  <c r="BB39" i="92"/>
  <c r="BD39" i="92"/>
  <c r="AY18" i="92"/>
  <c r="G18" i="92"/>
  <c r="BB18" i="92"/>
  <c r="BD18" i="92"/>
  <c r="AP27" i="92"/>
  <c r="J27" i="92"/>
  <c r="AQ27" i="92"/>
  <c r="BC36" i="92"/>
  <c r="E48" i="92"/>
  <c r="AL48" i="92"/>
  <c r="E33" i="92"/>
  <c r="AL33" i="92"/>
  <c r="H36" i="92"/>
  <c r="AP36" i="92"/>
  <c r="J36" i="92"/>
  <c r="AQ36" i="92"/>
  <c r="H18" i="92"/>
  <c r="E42" i="92"/>
  <c r="AL42" i="92"/>
  <c r="AP24" i="92"/>
  <c r="J24" i="92"/>
  <c r="AQ24" i="92"/>
  <c r="H24" i="92"/>
  <c r="AP45" i="92"/>
  <c r="J45" i="92"/>
  <c r="AQ45" i="92"/>
  <c r="E21" i="92"/>
  <c r="AL21" i="92"/>
  <c r="AR30" i="92"/>
  <c r="AS30" i="92"/>
  <c r="AV30" i="92"/>
  <c r="F30" i="92"/>
  <c r="AY30" i="92"/>
  <c r="G30" i="92"/>
  <c r="BB30" i="92"/>
  <c r="BD30" i="92"/>
  <c r="AP51" i="92"/>
  <c r="J51" i="92"/>
  <c r="AQ51" i="92"/>
  <c r="AR45" i="91"/>
  <c r="AS45" i="91"/>
  <c r="AV45" i="91"/>
  <c r="F45" i="91"/>
  <c r="AY45" i="91"/>
  <c r="G45" i="91"/>
  <c r="I45" i="91"/>
  <c r="BA36" i="91"/>
  <c r="AZ36" i="91"/>
  <c r="AR39" i="91"/>
  <c r="AS39" i="91"/>
  <c r="AV39" i="91"/>
  <c r="F39" i="91"/>
  <c r="I39" i="91"/>
  <c r="AR21" i="91"/>
  <c r="AS21" i="91"/>
  <c r="AV21" i="91"/>
  <c r="F21" i="91"/>
  <c r="AY21" i="91"/>
  <c r="G21" i="91"/>
  <c r="I21" i="91"/>
  <c r="BB33" i="91"/>
  <c r="AR33" i="91"/>
  <c r="AS33" i="91"/>
  <c r="AV33" i="91"/>
  <c r="F33" i="91"/>
  <c r="AY33" i="91"/>
  <c r="G33" i="91"/>
  <c r="I51" i="91"/>
  <c r="AR51" i="91"/>
  <c r="AS51" i="91"/>
  <c r="AV51" i="91"/>
  <c r="F51" i="91"/>
  <c r="AY51" i="91"/>
  <c r="G51" i="91"/>
  <c r="H24" i="91"/>
  <c r="AP24" i="91"/>
  <c r="J24" i="91"/>
  <c r="AQ24" i="91"/>
  <c r="H27" i="91"/>
  <c r="AP27" i="91"/>
  <c r="J27" i="91"/>
  <c r="AQ27" i="91"/>
  <c r="E48" i="91"/>
  <c r="AL48" i="91"/>
  <c r="E42" i="91"/>
  <c r="AL42" i="91"/>
  <c r="BC39" i="91"/>
  <c r="BD33" i="91"/>
  <c r="H18" i="91"/>
  <c r="AP18" i="91"/>
  <c r="J18" i="91"/>
  <c r="AQ18" i="91"/>
  <c r="AR30" i="91"/>
  <c r="AS30" i="91"/>
  <c r="AV30" i="91"/>
  <c r="F30" i="91"/>
  <c r="I30" i="91"/>
  <c r="BC27" i="91"/>
  <c r="BB51" i="91"/>
  <c r="BD51" i="91"/>
  <c r="H39" i="91"/>
  <c r="E24" i="91"/>
  <c r="BC42" i="90"/>
  <c r="AR21" i="90"/>
  <c r="AS21" i="90"/>
  <c r="AV21" i="90"/>
  <c r="F21" i="90"/>
  <c r="AY21" i="90"/>
  <c r="G21" i="90"/>
  <c r="BB21" i="90"/>
  <c r="I21" i="90"/>
  <c r="BC39" i="90"/>
  <c r="BC24" i="90"/>
  <c r="I18" i="90"/>
  <c r="AR18" i="90"/>
  <c r="AS18" i="90"/>
  <c r="AV18" i="90"/>
  <c r="F18" i="90"/>
  <c r="AY18" i="90"/>
  <c r="G18" i="90"/>
  <c r="I51" i="90"/>
  <c r="BB51" i="90"/>
  <c r="BD51" i="90"/>
  <c r="AR51" i="90"/>
  <c r="AS51" i="90"/>
  <c r="AV51" i="90"/>
  <c r="F51" i="90"/>
  <c r="AY51" i="90"/>
  <c r="G51" i="90"/>
  <c r="BD21" i="90"/>
  <c r="AR48" i="90"/>
  <c r="AS48" i="90"/>
  <c r="AV48" i="90"/>
  <c r="F48" i="90"/>
  <c r="AY48" i="90"/>
  <c r="G48" i="90"/>
  <c r="I48" i="90"/>
  <c r="BB33" i="90"/>
  <c r="BD33" i="90"/>
  <c r="AR33" i="90"/>
  <c r="AS33" i="90"/>
  <c r="AV33" i="90"/>
  <c r="F33" i="90"/>
  <c r="AY33" i="90"/>
  <c r="G33" i="90"/>
  <c r="I33" i="90"/>
  <c r="I36" i="90"/>
  <c r="BB36" i="90"/>
  <c r="AR36" i="90"/>
  <c r="AS36" i="90"/>
  <c r="AV36" i="90"/>
  <c r="F36" i="90"/>
  <c r="AY36" i="90"/>
  <c r="G36" i="90"/>
  <c r="AR27" i="90"/>
  <c r="AS27" i="90"/>
  <c r="AV27" i="90"/>
  <c r="F27" i="90"/>
  <c r="AY27" i="90"/>
  <c r="G27" i="90"/>
  <c r="BB27" i="90"/>
  <c r="I27" i="90"/>
  <c r="BC48" i="90"/>
  <c r="BC30" i="90"/>
  <c r="BB18" i="90"/>
  <c r="BD18" i="90"/>
  <c r="AP45" i="90"/>
  <c r="J45" i="90"/>
  <c r="AQ45" i="90"/>
  <c r="AP24" i="90"/>
  <c r="J24" i="90"/>
  <c r="AQ24" i="90"/>
  <c r="BC21" i="90"/>
  <c r="BC45" i="90"/>
  <c r="H36" i="90"/>
  <c r="AP42" i="90"/>
  <c r="J42" i="90"/>
  <c r="AQ42" i="90"/>
  <c r="BC36" i="90"/>
  <c r="BD36" i="90"/>
  <c r="AL30" i="90"/>
  <c r="BD27" i="90"/>
  <c r="AP39" i="90"/>
  <c r="J39" i="90"/>
  <c r="AQ39" i="90"/>
  <c r="I21" i="89"/>
  <c r="AR21" i="89"/>
  <c r="AS21" i="89"/>
  <c r="AV21" i="89"/>
  <c r="F21" i="89"/>
  <c r="AY21" i="89"/>
  <c r="G21" i="89"/>
  <c r="BC45" i="89"/>
  <c r="I45" i="89"/>
  <c r="AR45" i="89"/>
  <c r="AS45" i="89"/>
  <c r="AV45" i="89"/>
  <c r="F45" i="89"/>
  <c r="AY45" i="89"/>
  <c r="G45" i="89"/>
  <c r="BB45" i="89"/>
  <c r="BD45" i="89"/>
  <c r="I33" i="89"/>
  <c r="AR33" i="89"/>
  <c r="AS33" i="89"/>
  <c r="AV33" i="89"/>
  <c r="F33" i="89"/>
  <c r="AY33" i="89"/>
  <c r="G33" i="89"/>
  <c r="I24" i="89"/>
  <c r="AR24" i="89"/>
  <c r="AS24" i="89"/>
  <c r="AV24" i="89"/>
  <c r="F24" i="89"/>
  <c r="AY24" i="89"/>
  <c r="G24" i="89"/>
  <c r="AR30" i="89"/>
  <c r="AS30" i="89"/>
  <c r="AV30" i="89"/>
  <c r="F30" i="89"/>
  <c r="AY30" i="89"/>
  <c r="G30" i="89"/>
  <c r="I30" i="89"/>
  <c r="I51" i="89"/>
  <c r="AR51" i="89"/>
  <c r="AS51" i="89"/>
  <c r="AV51" i="89"/>
  <c r="F51" i="89"/>
  <c r="AY51" i="89"/>
  <c r="G51" i="89"/>
  <c r="BC51" i="89"/>
  <c r="BC18" i="89"/>
  <c r="AR36" i="89"/>
  <c r="AS36" i="89"/>
  <c r="AV36" i="89"/>
  <c r="F36" i="89"/>
  <c r="AY36" i="89"/>
  <c r="G36" i="89"/>
  <c r="I36" i="89"/>
  <c r="BB36" i="89"/>
  <c r="BB48" i="89"/>
  <c r="BD48" i="89"/>
  <c r="AR48" i="89"/>
  <c r="AS48" i="89"/>
  <c r="AV48" i="89"/>
  <c r="F48" i="89"/>
  <c r="AY48" i="89"/>
  <c r="G48" i="89"/>
  <c r="I48" i="89"/>
  <c r="AR18" i="89"/>
  <c r="AS18" i="89"/>
  <c r="AV18" i="89"/>
  <c r="F18" i="89"/>
  <c r="AY18" i="89"/>
  <c r="G18" i="89"/>
  <c r="I18" i="89"/>
  <c r="I27" i="89"/>
  <c r="AR27" i="89"/>
  <c r="AS27" i="89"/>
  <c r="AV27" i="89"/>
  <c r="F27" i="89"/>
  <c r="AY27" i="89"/>
  <c r="G27" i="89"/>
  <c r="I42" i="89"/>
  <c r="AR42" i="89"/>
  <c r="AS42" i="89"/>
  <c r="AV42" i="89"/>
  <c r="F42" i="89"/>
  <c r="AY42" i="89"/>
  <c r="G42" i="89"/>
  <c r="BD36" i="89"/>
  <c r="BC36" i="89"/>
  <c r="BC30" i="89"/>
  <c r="BC27" i="89"/>
  <c r="BC21" i="89"/>
  <c r="AP39" i="89"/>
  <c r="J39" i="89"/>
  <c r="AQ39" i="89"/>
  <c r="I48" i="134"/>
  <c r="AR48" i="134"/>
  <c r="AS48" i="134"/>
  <c r="AV48" i="134"/>
  <c r="F48" i="134"/>
  <c r="AY48" i="134"/>
  <c r="G48" i="134"/>
  <c r="BB48" i="134"/>
  <c r="I27" i="134"/>
  <c r="AR27" i="134"/>
  <c r="AS27" i="134"/>
  <c r="AV27" i="134"/>
  <c r="F27" i="134"/>
  <c r="AY27" i="134"/>
  <c r="G27" i="134"/>
  <c r="AR51" i="134"/>
  <c r="AS51" i="134"/>
  <c r="AV51" i="134"/>
  <c r="F51" i="134"/>
  <c r="AY51" i="134"/>
  <c r="G51" i="134"/>
  <c r="I51" i="134"/>
  <c r="BC42" i="134"/>
  <c r="BC24" i="134"/>
  <c r="I30" i="134"/>
  <c r="BB30" i="134"/>
  <c r="BD30" i="134"/>
  <c r="AR30" i="134"/>
  <c r="AS30" i="134"/>
  <c r="AV30" i="134"/>
  <c r="F30" i="134"/>
  <c r="AY30" i="134"/>
  <c r="G30" i="134"/>
  <c r="BD48" i="134"/>
  <c r="BC48" i="134"/>
  <c r="BC21" i="134"/>
  <c r="I42" i="134"/>
  <c r="AR42" i="134"/>
  <c r="AS42" i="134"/>
  <c r="AV42" i="134"/>
  <c r="F42" i="134"/>
  <c r="AY42" i="134"/>
  <c r="G42" i="134"/>
  <c r="AR18" i="134"/>
  <c r="AS18" i="134"/>
  <c r="AV18" i="134"/>
  <c r="F18" i="134"/>
  <c r="AY18" i="134"/>
  <c r="G18" i="134"/>
  <c r="I18" i="134"/>
  <c r="BC45" i="134"/>
  <c r="BC36" i="134"/>
  <c r="AP39" i="134"/>
  <c r="J39" i="134"/>
  <c r="AQ39" i="134"/>
  <c r="AP33" i="134"/>
  <c r="J33" i="134"/>
  <c r="AQ33" i="134"/>
  <c r="H27" i="134"/>
  <c r="AP45" i="134"/>
  <c r="J45" i="134"/>
  <c r="AQ45" i="134"/>
  <c r="BC51" i="134"/>
  <c r="BC33" i="134"/>
  <c r="AP36" i="134"/>
  <c r="J36" i="134"/>
  <c r="AQ36" i="134"/>
  <c r="AP24" i="134"/>
  <c r="J24" i="134"/>
  <c r="AQ24" i="134"/>
  <c r="AL21" i="134"/>
  <c r="BG42" i="79"/>
  <c r="H30" i="79"/>
  <c r="AT30" i="79"/>
  <c r="J30" i="79"/>
  <c r="AU30" i="79"/>
  <c r="AV27" i="79"/>
  <c r="AW27" i="79"/>
  <c r="AZ27" i="79"/>
  <c r="F27" i="79"/>
  <c r="BC27" i="79"/>
  <c r="G27" i="79"/>
  <c r="I27" i="79"/>
  <c r="I45" i="79"/>
  <c r="AV45" i="79"/>
  <c r="AW45" i="79"/>
  <c r="AZ45" i="79"/>
  <c r="F45" i="79"/>
  <c r="BC45" i="79"/>
  <c r="G45" i="79"/>
  <c r="BG36" i="79"/>
  <c r="AV51" i="79"/>
  <c r="AW51" i="79"/>
  <c r="AZ51" i="79"/>
  <c r="F51" i="79"/>
  <c r="BC51" i="79"/>
  <c r="G51" i="79"/>
  <c r="BF51" i="79"/>
  <c r="BH51" i="79"/>
  <c r="I51" i="79"/>
  <c r="AV48" i="79"/>
  <c r="AW48" i="79"/>
  <c r="AZ48" i="79"/>
  <c r="F48" i="79"/>
  <c r="BC48" i="79"/>
  <c r="G48" i="79"/>
  <c r="BF48" i="79"/>
  <c r="BH48" i="79"/>
  <c r="I48" i="79"/>
  <c r="BG51" i="79"/>
  <c r="AV24" i="79"/>
  <c r="AW24" i="79"/>
  <c r="AZ24" i="79"/>
  <c r="F24" i="79"/>
  <c r="BC24" i="79"/>
  <c r="G24" i="79"/>
  <c r="I24" i="79"/>
  <c r="BG45" i="79"/>
  <c r="I33" i="79"/>
  <c r="AV33" i="79"/>
  <c r="AW33" i="79"/>
  <c r="AZ33" i="79"/>
  <c r="F33" i="79"/>
  <c r="BC33" i="79"/>
  <c r="G33" i="79"/>
  <c r="BG21" i="79"/>
  <c r="AT39" i="79"/>
  <c r="J39" i="79"/>
  <c r="AU39" i="79"/>
  <c r="H27" i="79"/>
  <c r="AT42" i="79"/>
  <c r="J42" i="79"/>
  <c r="AU42" i="79"/>
  <c r="AT18" i="79"/>
  <c r="J18" i="79"/>
  <c r="AU18" i="79"/>
  <c r="H18" i="79"/>
  <c r="AP36" i="79"/>
  <c r="H39" i="79"/>
  <c r="E30" i="79"/>
  <c r="AT21" i="79"/>
  <c r="J21" i="79"/>
  <c r="AU21" i="79"/>
  <c r="AP24" i="88"/>
  <c r="J24" i="88"/>
  <c r="AQ24" i="88"/>
  <c r="H24" i="88"/>
  <c r="BC27" i="88"/>
  <c r="I27" i="88"/>
  <c r="AR27" i="88"/>
  <c r="AS27" i="88"/>
  <c r="AV27" i="88"/>
  <c r="F27" i="88"/>
  <c r="AY27" i="88"/>
  <c r="G27" i="88"/>
  <c r="I51" i="88"/>
  <c r="AR51" i="88"/>
  <c r="AS51" i="88"/>
  <c r="AV51" i="88"/>
  <c r="F51" i="88"/>
  <c r="AY51" i="88"/>
  <c r="G51" i="88"/>
  <c r="BB51" i="88"/>
  <c r="BD51" i="88"/>
  <c r="I39" i="88"/>
  <c r="AR39" i="88"/>
  <c r="AS39" i="88"/>
  <c r="AV39" i="88"/>
  <c r="F39" i="88"/>
  <c r="AY39" i="88"/>
  <c r="G39" i="88"/>
  <c r="AP48" i="88"/>
  <c r="J48" i="88"/>
  <c r="AQ48" i="88"/>
  <c r="H48" i="88"/>
  <c r="BC51" i="88"/>
  <c r="BB21" i="88"/>
  <c r="BD21" i="88"/>
  <c r="I21" i="88"/>
  <c r="AR21" i="88"/>
  <c r="AS21" i="88"/>
  <c r="AV21" i="88"/>
  <c r="F21" i="88"/>
  <c r="AY21" i="88"/>
  <c r="G21" i="88"/>
  <c r="I33" i="88"/>
  <c r="AR33" i="88"/>
  <c r="AS33" i="88"/>
  <c r="AV33" i="88"/>
  <c r="F33" i="88"/>
  <c r="AY33" i="88"/>
  <c r="G33" i="88"/>
  <c r="I45" i="88"/>
  <c r="AR45" i="88"/>
  <c r="AS45" i="88"/>
  <c r="AV45" i="88"/>
  <c r="F45" i="88"/>
  <c r="AY45" i="88"/>
  <c r="G45" i="88"/>
  <c r="BC36" i="88"/>
  <c r="AP30" i="88"/>
  <c r="J30" i="88"/>
  <c r="AQ30" i="88"/>
  <c r="AP42" i="88"/>
  <c r="J42" i="88"/>
  <c r="AQ42" i="88"/>
  <c r="AP36" i="88"/>
  <c r="J36" i="88"/>
  <c r="AQ36" i="88"/>
  <c r="AP18" i="88"/>
  <c r="J18" i="88"/>
  <c r="AQ18" i="88"/>
  <c r="H33" i="88"/>
  <c r="AV33" i="84"/>
  <c r="AW33" i="84"/>
  <c r="AZ33" i="84"/>
  <c r="F33" i="84"/>
  <c r="BC33" i="84"/>
  <c r="G33" i="84"/>
  <c r="BF33" i="84"/>
  <c r="BH33" i="84"/>
  <c r="I33" i="84"/>
  <c r="BG39" i="84"/>
  <c r="AV48" i="84"/>
  <c r="AW48" i="84"/>
  <c r="AZ48" i="84"/>
  <c r="F48" i="84"/>
  <c r="BC48" i="84"/>
  <c r="G48" i="84"/>
  <c r="I48" i="84"/>
  <c r="AV30" i="84"/>
  <c r="AW30" i="84"/>
  <c r="AZ30" i="84"/>
  <c r="F30" i="84"/>
  <c r="BC30" i="84"/>
  <c r="G30" i="84"/>
  <c r="I30" i="84"/>
  <c r="AV18" i="84"/>
  <c r="AW18" i="84"/>
  <c r="AZ18" i="84"/>
  <c r="F18" i="84"/>
  <c r="BC18" i="84"/>
  <c r="G18" i="84"/>
  <c r="I18" i="84"/>
  <c r="BG36" i="84"/>
  <c r="BG30" i="84"/>
  <c r="AV45" i="84"/>
  <c r="AW45" i="84"/>
  <c r="AZ45" i="84"/>
  <c r="F45" i="84"/>
  <c r="BC45" i="84"/>
  <c r="G45" i="84"/>
  <c r="I45" i="84"/>
  <c r="BG48" i="84"/>
  <c r="BG42" i="84"/>
  <c r="BG27" i="84"/>
  <c r="H21" i="84"/>
  <c r="AT21" i="84"/>
  <c r="J21" i="84"/>
  <c r="AU21" i="84"/>
  <c r="AT39" i="84"/>
  <c r="J39" i="84"/>
  <c r="AU39" i="84"/>
  <c r="AT27" i="84"/>
  <c r="J27" i="84"/>
  <c r="AU27" i="84"/>
  <c r="AT24" i="84"/>
  <c r="J24" i="84"/>
  <c r="AU24" i="84"/>
  <c r="H39" i="84"/>
  <c r="AP42" i="84"/>
  <c r="E21" i="84"/>
  <c r="AT51" i="84"/>
  <c r="J51" i="84"/>
  <c r="AU51" i="84"/>
  <c r="AP36" i="84"/>
  <c r="BC33" i="83"/>
  <c r="G33" i="83"/>
  <c r="BF33" i="83"/>
  <c r="BC30" i="83"/>
  <c r="G30" i="83"/>
  <c r="BF30" i="83"/>
  <c r="BH30" i="83"/>
  <c r="AV24" i="83"/>
  <c r="AW24" i="83"/>
  <c r="AZ24" i="83"/>
  <c r="F24" i="83"/>
  <c r="BC24" i="83"/>
  <c r="G24" i="83"/>
  <c r="I24" i="83"/>
  <c r="I42" i="83"/>
  <c r="BF42" i="83"/>
  <c r="BH42" i="83"/>
  <c r="AV42" i="83"/>
  <c r="AW42" i="83"/>
  <c r="AZ42" i="83"/>
  <c r="F42" i="83"/>
  <c r="BC42" i="83"/>
  <c r="G42" i="83"/>
  <c r="I51" i="83"/>
  <c r="AV51" i="83"/>
  <c r="AW51" i="83"/>
  <c r="AZ51" i="83"/>
  <c r="F51" i="83"/>
  <c r="BC51" i="83"/>
  <c r="G51" i="83"/>
  <c r="BE21" i="83"/>
  <c r="BD21" i="83"/>
  <c r="BF24" i="83"/>
  <c r="BH24" i="83"/>
  <c r="AT27" i="83"/>
  <c r="J27" i="83"/>
  <c r="AU27" i="83"/>
  <c r="BG39" i="83"/>
  <c r="BD36" i="83"/>
  <c r="BE36" i="83"/>
  <c r="I48" i="83"/>
  <c r="AV48" i="83"/>
  <c r="AW48" i="83"/>
  <c r="AZ48" i="83"/>
  <c r="F48" i="83"/>
  <c r="BC48" i="83"/>
  <c r="G48" i="83"/>
  <c r="BF21" i="83"/>
  <c r="BH21" i="83"/>
  <c r="AT45" i="83"/>
  <c r="J45" i="83"/>
  <c r="AU45" i="83"/>
  <c r="AT39" i="83"/>
  <c r="J39" i="83"/>
  <c r="AU39" i="83"/>
  <c r="BG33" i="83"/>
  <c r="BF36" i="83"/>
  <c r="BH36" i="83"/>
  <c r="E18" i="83"/>
  <c r="AP18" i="83"/>
  <c r="BD27" i="82"/>
  <c r="BE27" i="82"/>
  <c r="I33" i="82"/>
  <c r="BF33" i="82"/>
  <c r="BH33" i="82"/>
  <c r="AV33" i="82"/>
  <c r="AW33" i="82"/>
  <c r="AZ33" i="82"/>
  <c r="F33" i="82"/>
  <c r="BC33" i="82"/>
  <c r="G33" i="82"/>
  <c r="I51" i="82"/>
  <c r="AV51" i="82"/>
  <c r="AW51" i="82"/>
  <c r="AZ51" i="82"/>
  <c r="F51" i="82"/>
  <c r="BC51" i="82"/>
  <c r="G51" i="82"/>
  <c r="AV45" i="82"/>
  <c r="AW45" i="82"/>
  <c r="AZ45" i="82"/>
  <c r="F45" i="82"/>
  <c r="BC45" i="82"/>
  <c r="G45" i="82"/>
  <c r="I45" i="82"/>
  <c r="BG42" i="82"/>
  <c r="BG30" i="82"/>
  <c r="BG24" i="82"/>
  <c r="AV36" i="82"/>
  <c r="AW36" i="82"/>
  <c r="AZ36" i="82"/>
  <c r="F36" i="82"/>
  <c r="BC36" i="82"/>
  <c r="G36" i="82"/>
  <c r="I36" i="82"/>
  <c r="BF51" i="82"/>
  <c r="BH51" i="82"/>
  <c r="BG18" i="82"/>
  <c r="H42" i="82"/>
  <c r="AT42" i="82"/>
  <c r="J42" i="82"/>
  <c r="AU42" i="82"/>
  <c r="AV18" i="82"/>
  <c r="AW18" i="82"/>
  <c r="AZ18" i="82"/>
  <c r="F18" i="82"/>
  <c r="BC18" i="82"/>
  <c r="G18" i="82"/>
  <c r="I18" i="82"/>
  <c r="AV30" i="82"/>
  <c r="AW30" i="82"/>
  <c r="AZ30" i="82"/>
  <c r="F30" i="82"/>
  <c r="BC30" i="82"/>
  <c r="G30" i="82"/>
  <c r="BG27" i="82"/>
  <c r="BG21" i="82"/>
  <c r="AP24" i="82"/>
  <c r="BF27" i="82"/>
  <c r="BH27" i="82"/>
  <c r="AT48" i="82"/>
  <c r="J48" i="82"/>
  <c r="AU48" i="82"/>
  <c r="AP21" i="82"/>
  <c r="BF36" i="82"/>
  <c r="BH36" i="82"/>
  <c r="AT39" i="82"/>
  <c r="J39" i="82"/>
  <c r="AU39" i="82"/>
  <c r="AZ21" i="146"/>
  <c r="BA21" i="146"/>
  <c r="AY33" i="146"/>
  <c r="G33" i="146"/>
  <c r="BB33" i="146"/>
  <c r="BA45" i="146"/>
  <c r="AZ45" i="146"/>
  <c r="BB27" i="146"/>
  <c r="I27" i="146"/>
  <c r="AR27" i="146"/>
  <c r="AS27" i="146"/>
  <c r="AV27" i="146"/>
  <c r="F27" i="146"/>
  <c r="AY27" i="146"/>
  <c r="G27" i="146"/>
  <c r="AR39" i="146"/>
  <c r="AS39" i="146"/>
  <c r="AV39" i="146"/>
  <c r="F39" i="146"/>
  <c r="AY39" i="146"/>
  <c r="G39" i="146"/>
  <c r="I39" i="146"/>
  <c r="BD45" i="146"/>
  <c r="BC39" i="146"/>
  <c r="BC33" i="146"/>
  <c r="BD33" i="146"/>
  <c r="BC21" i="146"/>
  <c r="H30" i="146"/>
  <c r="AP30" i="146"/>
  <c r="J30" i="146"/>
  <c r="AQ30" i="146"/>
  <c r="AP51" i="146"/>
  <c r="J51" i="146"/>
  <c r="AQ51" i="146"/>
  <c r="N42" i="146"/>
  <c r="BC42" i="146"/>
  <c r="AP42" i="146"/>
  <c r="J42" i="146"/>
  <c r="AQ42" i="146"/>
  <c r="N18" i="146"/>
  <c r="BC18" i="146"/>
  <c r="AP18" i="146"/>
  <c r="J18" i="146"/>
  <c r="AQ18" i="146"/>
  <c r="BC27" i="146"/>
  <c r="BD27" i="146"/>
  <c r="BC48" i="146"/>
  <c r="E36" i="146"/>
  <c r="AL36" i="146"/>
  <c r="E24" i="146"/>
  <c r="AL24" i="146"/>
  <c r="I21" i="146"/>
  <c r="BB21" i="146"/>
  <c r="BD21" i="146"/>
  <c r="AP48" i="146"/>
  <c r="J48" i="146"/>
  <c r="AQ48" i="146"/>
  <c r="H48" i="146"/>
  <c r="I45" i="146"/>
  <c r="BB45" i="146"/>
  <c r="BG18" i="86"/>
  <c r="AV27" i="86"/>
  <c r="AW27" i="86"/>
  <c r="AZ27" i="86"/>
  <c r="F27" i="86"/>
  <c r="BC27" i="86"/>
  <c r="G27" i="86"/>
  <c r="I27" i="86"/>
  <c r="I39" i="86"/>
  <c r="AV39" i="86"/>
  <c r="AW39" i="86"/>
  <c r="AZ39" i="86"/>
  <c r="F39" i="86"/>
  <c r="BC39" i="86"/>
  <c r="G39" i="86"/>
  <c r="H48" i="86"/>
  <c r="AT48" i="86"/>
  <c r="J48" i="86"/>
  <c r="AU48" i="86"/>
  <c r="BG42" i="86"/>
  <c r="BG33" i="86"/>
  <c r="BF36" i="86"/>
  <c r="BH36" i="86"/>
  <c r="AV36" i="86"/>
  <c r="AW36" i="86"/>
  <c r="AZ36" i="86"/>
  <c r="F36" i="86"/>
  <c r="BC36" i="86"/>
  <c r="G36" i="86"/>
  <c r="I36" i="86"/>
  <c r="AT30" i="86"/>
  <c r="J30" i="86"/>
  <c r="AU30" i="86"/>
  <c r="H30" i="86"/>
  <c r="AT33" i="86"/>
  <c r="J33" i="86"/>
  <c r="AU33" i="86"/>
  <c r="H33" i="86"/>
  <c r="AT24" i="86"/>
  <c r="J24" i="86"/>
  <c r="AU24" i="86"/>
  <c r="H24" i="86"/>
  <c r="BF42" i="86"/>
  <c r="BH42" i="86"/>
  <c r="I42" i="86"/>
  <c r="AV42" i="86"/>
  <c r="AW42" i="86"/>
  <c r="AZ42" i="86"/>
  <c r="F42" i="86"/>
  <c r="BC42" i="86"/>
  <c r="G42" i="86"/>
  <c r="I51" i="86"/>
  <c r="BF51" i="86"/>
  <c r="BH51" i="86"/>
  <c r="AV51" i="86"/>
  <c r="AW51" i="86"/>
  <c r="AZ51" i="86"/>
  <c r="F51" i="86"/>
  <c r="BC51" i="86"/>
  <c r="G51" i="86"/>
  <c r="BG51" i="86"/>
  <c r="H45" i="86"/>
  <c r="AT45" i="86"/>
  <c r="J45" i="86"/>
  <c r="AU45" i="86"/>
  <c r="H21" i="86"/>
  <c r="AT21" i="86"/>
  <c r="J21" i="86"/>
  <c r="AU21" i="86"/>
  <c r="AP18" i="86"/>
  <c r="E24" i="86"/>
  <c r="E21" i="86"/>
  <c r="AT24" i="85"/>
  <c r="J24" i="85"/>
  <c r="AU24" i="85"/>
  <c r="H24" i="85"/>
  <c r="AV18" i="85"/>
  <c r="AW18" i="85"/>
  <c r="AZ18" i="85"/>
  <c r="F18" i="85"/>
  <c r="BC18" i="85"/>
  <c r="G18" i="85"/>
  <c r="I18" i="85"/>
  <c r="BG48" i="85"/>
  <c r="H36" i="85"/>
  <c r="AT36" i="85"/>
  <c r="J36" i="85"/>
  <c r="AU36" i="85"/>
  <c r="BG27" i="85"/>
  <c r="H42" i="85"/>
  <c r="AT42" i="85"/>
  <c r="J42" i="85"/>
  <c r="AU42" i="85"/>
  <c r="AT33" i="85"/>
  <c r="J33" i="85"/>
  <c r="AU33" i="85"/>
  <c r="H33" i="85"/>
  <c r="BG21" i="85"/>
  <c r="BG39" i="85"/>
  <c r="BG30" i="85"/>
  <c r="E24" i="85"/>
  <c r="AP48" i="85"/>
  <c r="E42" i="85"/>
  <c r="AP30" i="85"/>
  <c r="AT51" i="85"/>
  <c r="J51" i="85"/>
  <c r="AU51" i="85"/>
  <c r="AT45" i="85"/>
  <c r="J45" i="85"/>
  <c r="AU45" i="85"/>
  <c r="BF18" i="85"/>
  <c r="BH18" i="85"/>
  <c r="AP39" i="85"/>
  <c r="E36" i="85"/>
  <c r="AP27" i="85"/>
  <c r="AP21" i="85"/>
  <c r="AR18" i="57"/>
  <c r="AS18" i="57"/>
  <c r="AV18" i="57"/>
  <c r="F18" i="57"/>
  <c r="AY18" i="57"/>
  <c r="G18" i="57"/>
  <c r="I18" i="57"/>
  <c r="AR27" i="57"/>
  <c r="AS27" i="57"/>
  <c r="AV27" i="57"/>
  <c r="F27" i="57"/>
  <c r="AY27" i="57"/>
  <c r="G27" i="57"/>
  <c r="I27" i="57"/>
  <c r="I33" i="57"/>
  <c r="AR33" i="57"/>
  <c r="AS33" i="57"/>
  <c r="AV33" i="57"/>
  <c r="F33" i="57"/>
  <c r="AY33" i="57"/>
  <c r="G33" i="57"/>
  <c r="E51" i="57"/>
  <c r="AL51" i="57"/>
  <c r="AP45" i="57"/>
  <c r="J45" i="57"/>
  <c r="AQ45" i="57"/>
  <c r="H45" i="57"/>
  <c r="AP39" i="57"/>
  <c r="J39" i="57"/>
  <c r="AQ39" i="57"/>
  <c r="H39" i="57"/>
  <c r="H18" i="57"/>
  <c r="BB18" i="57"/>
  <c r="BD18" i="57"/>
  <c r="AP48" i="57"/>
  <c r="J48" i="57"/>
  <c r="AQ48" i="57"/>
  <c r="BC24" i="57"/>
  <c r="H48" i="57"/>
  <c r="AR24" i="57"/>
  <c r="AS24" i="57"/>
  <c r="AV24" i="57"/>
  <c r="F24" i="57"/>
  <c r="AY24" i="57"/>
  <c r="G24" i="57"/>
  <c r="I24" i="57"/>
  <c r="BB24" i="57"/>
  <c r="BD24" i="57"/>
  <c r="E42" i="57"/>
  <c r="AL42" i="57"/>
  <c r="E36" i="57"/>
  <c r="AL36" i="57"/>
  <c r="AL30" i="57"/>
  <c r="AL21" i="57"/>
  <c r="I48" i="132"/>
  <c r="AV48" i="132"/>
  <c r="AW48" i="132"/>
  <c r="AZ48" i="132"/>
  <c r="F48" i="132"/>
  <c r="BC48" i="132"/>
  <c r="G48" i="132"/>
  <c r="BF48" i="132"/>
  <c r="I45" i="132"/>
  <c r="AV45" i="132"/>
  <c r="AW45" i="132"/>
  <c r="AZ45" i="132"/>
  <c r="F45" i="132"/>
  <c r="BC45" i="132"/>
  <c r="G45" i="132"/>
  <c r="I51" i="132"/>
  <c r="BF51" i="132"/>
  <c r="BH51" i="132"/>
  <c r="AV51" i="132"/>
  <c r="AW51" i="132"/>
  <c r="AZ51" i="132"/>
  <c r="F51" i="132"/>
  <c r="BC51" i="132"/>
  <c r="G51" i="132"/>
  <c r="AV24" i="132"/>
  <c r="AW24" i="132"/>
  <c r="AZ24" i="132"/>
  <c r="F24" i="132"/>
  <c r="BC24" i="132"/>
  <c r="G24" i="132"/>
  <c r="I24" i="132"/>
  <c r="BG48" i="132"/>
  <c r="BH48" i="132"/>
  <c r="BG24" i="132"/>
  <c r="BG18" i="132"/>
  <c r="AV27" i="132"/>
  <c r="AW27" i="132"/>
  <c r="AZ27" i="132"/>
  <c r="F27" i="132"/>
  <c r="BC27" i="132"/>
  <c r="G27" i="132"/>
  <c r="I27" i="132"/>
  <c r="BG45" i="132"/>
  <c r="I33" i="132"/>
  <c r="AV33" i="132"/>
  <c r="AW33" i="132"/>
  <c r="AZ33" i="132"/>
  <c r="F33" i="132"/>
  <c r="BC33" i="132"/>
  <c r="G33" i="132"/>
  <c r="BF33" i="132"/>
  <c r="BH33" i="132"/>
  <c r="I30" i="132"/>
  <c r="AV30" i="132"/>
  <c r="AW30" i="132"/>
  <c r="AZ30" i="132"/>
  <c r="F30" i="132"/>
  <c r="BC30" i="132"/>
  <c r="G30" i="132"/>
  <c r="BF30" i="132"/>
  <c r="BF39" i="132"/>
  <c r="BH39" i="132"/>
  <c r="I39" i="132"/>
  <c r="AV39" i="132"/>
  <c r="AW39" i="132"/>
  <c r="AZ39" i="132"/>
  <c r="F39" i="132"/>
  <c r="BC39" i="132"/>
  <c r="G39" i="132"/>
  <c r="BG42" i="132"/>
  <c r="BG36" i="132"/>
  <c r="BG30" i="132"/>
  <c r="BH30" i="132"/>
  <c r="AT21" i="132"/>
  <c r="J21" i="132"/>
  <c r="AU21" i="132"/>
  <c r="BG39" i="132"/>
  <c r="AP18" i="132"/>
  <c r="AT42" i="132"/>
  <c r="J42" i="132"/>
  <c r="AU42" i="132"/>
  <c r="AP36" i="132"/>
  <c r="I30" i="60"/>
  <c r="AR30" i="60"/>
  <c r="AS30" i="60"/>
  <c r="AV30" i="60"/>
  <c r="F30" i="60"/>
  <c r="AY30" i="60"/>
  <c r="G30" i="60"/>
  <c r="AZ39" i="60"/>
  <c r="BA39" i="60"/>
  <c r="AR18" i="60"/>
  <c r="AS18" i="60"/>
  <c r="AV18" i="60"/>
  <c r="F18" i="60"/>
  <c r="AY18" i="60"/>
  <c r="G18" i="60"/>
  <c r="I18" i="60"/>
  <c r="BB18" i="60"/>
  <c r="E51" i="60"/>
  <c r="AL51" i="60"/>
  <c r="BC42" i="60"/>
  <c r="N36" i="60"/>
  <c r="BC36" i="60"/>
  <c r="AP36" i="60"/>
  <c r="J36" i="60"/>
  <c r="AQ36" i="60"/>
  <c r="H33" i="60"/>
  <c r="AP33" i="60"/>
  <c r="J33" i="60"/>
  <c r="AQ33" i="60"/>
  <c r="AL48" i="60"/>
  <c r="E48" i="60"/>
  <c r="BB30" i="60"/>
  <c r="BD30" i="60"/>
  <c r="H30" i="60"/>
  <c r="AP21" i="60"/>
  <c r="J21" i="60"/>
  <c r="AQ21" i="60"/>
  <c r="N24" i="60"/>
  <c r="BC24" i="60"/>
  <c r="AP24" i="60"/>
  <c r="J24" i="60"/>
  <c r="AQ24" i="60"/>
  <c r="BC18" i="60"/>
  <c r="I39" i="60"/>
  <c r="BC39" i="60"/>
  <c r="BB39" i="60"/>
  <c r="BD39" i="60"/>
  <c r="AR27" i="60"/>
  <c r="AS27" i="60"/>
  <c r="AV27" i="60"/>
  <c r="F27" i="60"/>
  <c r="AP42" i="60"/>
  <c r="J42" i="60"/>
  <c r="AQ42" i="60"/>
  <c r="AR45" i="60"/>
  <c r="AS45" i="60"/>
  <c r="AV45" i="60"/>
  <c r="F45" i="60"/>
  <c r="AY45" i="60"/>
  <c r="G45" i="60"/>
  <c r="I45" i="60"/>
  <c r="AR30" i="59"/>
  <c r="AS30" i="59"/>
  <c r="AV30" i="59"/>
  <c r="F30" i="59"/>
  <c r="AY30" i="59"/>
  <c r="G30" i="59"/>
  <c r="BB30" i="59"/>
  <c r="I30" i="59"/>
  <c r="H39" i="59"/>
  <c r="AP39" i="59"/>
  <c r="J39" i="59"/>
  <c r="AQ39" i="59"/>
  <c r="H18" i="59"/>
  <c r="AP18" i="59"/>
  <c r="J18" i="59"/>
  <c r="AQ18" i="59"/>
  <c r="BC36" i="59"/>
  <c r="BC30" i="59"/>
  <c r="I21" i="59"/>
  <c r="AR21" i="59"/>
  <c r="AS21" i="59"/>
  <c r="AV21" i="59"/>
  <c r="F21" i="59"/>
  <c r="AY21" i="59"/>
  <c r="G21" i="59"/>
  <c r="BB45" i="59"/>
  <c r="BD45" i="59"/>
  <c r="AR45" i="59"/>
  <c r="AS45" i="59"/>
  <c r="AV45" i="59"/>
  <c r="F45" i="59"/>
  <c r="AY45" i="59"/>
  <c r="G45" i="59"/>
  <c r="I45" i="59"/>
  <c r="AR51" i="59"/>
  <c r="AS51" i="59"/>
  <c r="AV51" i="59"/>
  <c r="F51" i="59"/>
  <c r="AY51" i="59"/>
  <c r="G51" i="59"/>
  <c r="I51" i="59"/>
  <c r="AR42" i="59"/>
  <c r="AS42" i="59"/>
  <c r="AV42" i="59"/>
  <c r="F42" i="59"/>
  <c r="AY42" i="59"/>
  <c r="G42" i="59"/>
  <c r="I42" i="59"/>
  <c r="BC42" i="59"/>
  <c r="BC33" i="59"/>
  <c r="AR27" i="59"/>
  <c r="AS27" i="59"/>
  <c r="AV27" i="59"/>
  <c r="F27" i="59"/>
  <c r="AY27" i="59"/>
  <c r="G27" i="59"/>
  <c r="I27" i="59"/>
  <c r="BC48" i="59"/>
  <c r="AP24" i="59"/>
  <c r="J24" i="59"/>
  <c r="AQ24" i="59"/>
  <c r="AP36" i="59"/>
  <c r="J36" i="59"/>
  <c r="AQ36" i="59"/>
  <c r="AP33" i="59"/>
  <c r="J33" i="59"/>
  <c r="AQ33" i="59"/>
  <c r="AL48" i="59"/>
  <c r="E18" i="59"/>
  <c r="BB42" i="59"/>
  <c r="BD42" i="59"/>
  <c r="BG45" i="141"/>
  <c r="BG30" i="141"/>
  <c r="BG18" i="141"/>
  <c r="BG39" i="141"/>
  <c r="BG33" i="141"/>
  <c r="BG48" i="141"/>
  <c r="BG42" i="141"/>
  <c r="BG24" i="141"/>
  <c r="AV27" i="141"/>
  <c r="AW27" i="141"/>
  <c r="AZ27" i="141"/>
  <c r="F27" i="141"/>
  <c r="BC27" i="141"/>
  <c r="G27" i="141"/>
  <c r="I27" i="141"/>
  <c r="I36" i="141"/>
  <c r="AV36" i="141"/>
  <c r="AW36" i="141"/>
  <c r="AZ36" i="141"/>
  <c r="F36" i="141"/>
  <c r="BC36" i="141"/>
  <c r="G36" i="141"/>
  <c r="BF36" i="141"/>
  <c r="BH36" i="141"/>
  <c r="AV51" i="141"/>
  <c r="AW51" i="141"/>
  <c r="AZ51" i="141"/>
  <c r="F51" i="141"/>
  <c r="BC51" i="141"/>
  <c r="G51" i="141"/>
  <c r="I51" i="141"/>
  <c r="BG21" i="141"/>
  <c r="AT24" i="141"/>
  <c r="J24" i="141"/>
  <c r="AU24" i="141"/>
  <c r="AP42" i="141"/>
  <c r="AT21" i="141"/>
  <c r="J21" i="141"/>
  <c r="AU21" i="141"/>
  <c r="AP18" i="141"/>
  <c r="AP39" i="141"/>
  <c r="AP30" i="141"/>
  <c r="AT45" i="141"/>
  <c r="J45" i="141"/>
  <c r="AU45" i="141"/>
  <c r="AP33" i="141"/>
  <c r="AT48" i="141"/>
  <c r="J48" i="141"/>
  <c r="AU48" i="141"/>
  <c r="H45" i="72"/>
  <c r="AP45" i="72"/>
  <c r="J45" i="72"/>
  <c r="AQ45" i="72"/>
  <c r="N18" i="72"/>
  <c r="BC18" i="72"/>
  <c r="AP18" i="72"/>
  <c r="J18" i="72"/>
  <c r="AQ18" i="72"/>
  <c r="AL48" i="72"/>
  <c r="E48" i="72"/>
  <c r="H33" i="72"/>
  <c r="AP33" i="72"/>
  <c r="J33" i="72"/>
  <c r="AQ33" i="72"/>
  <c r="AP39" i="72"/>
  <c r="J39" i="72"/>
  <c r="AQ39" i="72"/>
  <c r="BB51" i="72"/>
  <c r="BD51" i="72"/>
  <c r="BC42" i="72"/>
  <c r="AP42" i="72"/>
  <c r="J42" i="72"/>
  <c r="AQ42" i="72"/>
  <c r="H42" i="72"/>
  <c r="AL36" i="72"/>
  <c r="E36" i="72"/>
  <c r="AR21" i="72"/>
  <c r="AS21" i="72"/>
  <c r="AV21" i="72"/>
  <c r="F21" i="72"/>
  <c r="I21" i="72"/>
  <c r="BC33" i="72"/>
  <c r="AR27" i="72"/>
  <c r="AS27" i="72"/>
  <c r="AV27" i="72"/>
  <c r="F27" i="72"/>
  <c r="AY27" i="72"/>
  <c r="G27" i="72"/>
  <c r="AP24" i="72"/>
  <c r="J24" i="72"/>
  <c r="AQ24" i="72"/>
  <c r="H39" i="72"/>
  <c r="AZ51" i="72"/>
  <c r="I51" i="72"/>
  <c r="BC45" i="72"/>
  <c r="H30" i="72"/>
  <c r="AP30" i="72"/>
  <c r="J30" i="72"/>
  <c r="AQ30" i="72"/>
  <c r="BC51" i="71"/>
  <c r="BC36" i="71"/>
  <c r="AP21" i="71"/>
  <c r="J21" i="71"/>
  <c r="AQ21" i="71"/>
  <c r="H21" i="71"/>
  <c r="BC42" i="71"/>
  <c r="AP27" i="71"/>
  <c r="J27" i="71"/>
  <c r="AQ27" i="71"/>
  <c r="H27" i="71"/>
  <c r="BB18" i="71"/>
  <c r="AR18" i="71"/>
  <c r="AS18" i="71"/>
  <c r="AV18" i="71"/>
  <c r="F18" i="71"/>
  <c r="AY18" i="71"/>
  <c r="G18" i="71"/>
  <c r="I18" i="71"/>
  <c r="BC48" i="71"/>
  <c r="BC33" i="71"/>
  <c r="AR30" i="71"/>
  <c r="AS30" i="71"/>
  <c r="AV30" i="71"/>
  <c r="F30" i="71"/>
  <c r="AY30" i="71"/>
  <c r="G30" i="71"/>
  <c r="I30" i="71"/>
  <c r="H24" i="71"/>
  <c r="AP24" i="71"/>
  <c r="J24" i="71"/>
  <c r="AQ24" i="71"/>
  <c r="BC18" i="71"/>
  <c r="BD18" i="71"/>
  <c r="AR45" i="71"/>
  <c r="AS45" i="71"/>
  <c r="AV45" i="71"/>
  <c r="F45" i="71"/>
  <c r="AY45" i="71"/>
  <c r="G45" i="71"/>
  <c r="I45" i="71"/>
  <c r="BC45" i="71"/>
  <c r="AP33" i="71"/>
  <c r="J33" i="71"/>
  <c r="AQ33" i="71"/>
  <c r="H18" i="71"/>
  <c r="AL42" i="71"/>
  <c r="E24" i="71"/>
  <c r="AL48" i="71"/>
  <c r="E21" i="71"/>
  <c r="BB30" i="71"/>
  <c r="BD30" i="71"/>
  <c r="AP39" i="71"/>
  <c r="J39" i="71"/>
  <c r="AQ39" i="71"/>
  <c r="AL36" i="71"/>
  <c r="AL51" i="71"/>
  <c r="H45" i="69"/>
  <c r="AP45" i="69"/>
  <c r="J45" i="69"/>
  <c r="AQ45" i="69"/>
  <c r="BC30" i="69"/>
  <c r="I18" i="69"/>
  <c r="AR18" i="69"/>
  <c r="AS18" i="69"/>
  <c r="AV18" i="69"/>
  <c r="F18" i="69"/>
  <c r="AY18" i="69"/>
  <c r="G18" i="69"/>
  <c r="BC48" i="69"/>
  <c r="H42" i="69"/>
  <c r="AP42" i="69"/>
  <c r="J42" i="69"/>
  <c r="AQ42" i="69"/>
  <c r="BC24" i="69"/>
  <c r="BC18" i="69"/>
  <c r="I36" i="69"/>
  <c r="AR36" i="69"/>
  <c r="AS36" i="69"/>
  <c r="AV36" i="69"/>
  <c r="F36" i="69"/>
  <c r="AY36" i="69"/>
  <c r="G36" i="69"/>
  <c r="I30" i="69"/>
  <c r="AR30" i="69"/>
  <c r="AS30" i="69"/>
  <c r="AV30" i="69"/>
  <c r="F30" i="69"/>
  <c r="AY30" i="69"/>
  <c r="G30" i="69"/>
  <c r="I24" i="69"/>
  <c r="AR24" i="69"/>
  <c r="AS24" i="69"/>
  <c r="AV24" i="69"/>
  <c r="F24" i="69"/>
  <c r="AY24" i="69"/>
  <c r="G24" i="69"/>
  <c r="BC39" i="69"/>
  <c r="BC27" i="69"/>
  <c r="BB30" i="69"/>
  <c r="BD30" i="69"/>
  <c r="AL48" i="69"/>
  <c r="H33" i="69"/>
  <c r="AP51" i="69"/>
  <c r="J51" i="69"/>
  <c r="AQ51" i="69"/>
  <c r="BC42" i="69"/>
  <c r="AL39" i="69"/>
  <c r="BB36" i="69"/>
  <c r="BD36" i="69"/>
  <c r="AP33" i="69"/>
  <c r="J33" i="69"/>
  <c r="AQ33" i="69"/>
  <c r="AP21" i="69"/>
  <c r="J21" i="69"/>
  <c r="AQ21" i="69"/>
  <c r="AP27" i="69"/>
  <c r="J27" i="69"/>
  <c r="AQ27" i="69"/>
  <c r="BC39" i="70"/>
  <c r="AR42" i="70"/>
  <c r="AS42" i="70"/>
  <c r="AV42" i="70"/>
  <c r="F42" i="70"/>
  <c r="AY42" i="70"/>
  <c r="G42" i="70"/>
  <c r="I42" i="70"/>
  <c r="BC48" i="70"/>
  <c r="AR27" i="70"/>
  <c r="AS27" i="70"/>
  <c r="AV27" i="70"/>
  <c r="F27" i="70"/>
  <c r="AY27" i="70"/>
  <c r="G27" i="70"/>
  <c r="I27" i="70"/>
  <c r="H33" i="70"/>
  <c r="AP33" i="70"/>
  <c r="J33" i="70"/>
  <c r="AQ33" i="70"/>
  <c r="I30" i="70"/>
  <c r="AR30" i="70"/>
  <c r="AS30" i="70"/>
  <c r="AV30" i="70"/>
  <c r="F30" i="70"/>
  <c r="AY30" i="70"/>
  <c r="G30" i="70"/>
  <c r="BB30" i="70"/>
  <c r="BD30" i="70"/>
  <c r="AR21" i="70"/>
  <c r="AS21" i="70"/>
  <c r="AV21" i="70"/>
  <c r="F21" i="70"/>
  <c r="AY21" i="70"/>
  <c r="G21" i="70"/>
  <c r="I21" i="70"/>
  <c r="BC36" i="70"/>
  <c r="BC21" i="70"/>
  <c r="AR24" i="70"/>
  <c r="AS24" i="70"/>
  <c r="AV24" i="70"/>
  <c r="F24" i="70"/>
  <c r="AY24" i="70"/>
  <c r="G24" i="70"/>
  <c r="I24" i="70"/>
  <c r="BB24" i="70"/>
  <c r="BD24" i="70"/>
  <c r="AP18" i="70"/>
  <c r="J18" i="70"/>
  <c r="AQ18" i="70"/>
  <c r="H18" i="70"/>
  <c r="I51" i="70"/>
  <c r="AR51" i="70"/>
  <c r="AS51" i="70"/>
  <c r="AV51" i="70"/>
  <c r="F51" i="70"/>
  <c r="AY51" i="70"/>
  <c r="G51" i="70"/>
  <c r="AR45" i="70"/>
  <c r="AS45" i="70"/>
  <c r="AV45" i="70"/>
  <c r="F45" i="70"/>
  <c r="AY45" i="70"/>
  <c r="G45" i="70"/>
  <c r="BB45" i="70"/>
  <c r="BD45" i="70"/>
  <c r="I45" i="70"/>
  <c r="BB42" i="70"/>
  <c r="BD42" i="70"/>
  <c r="BB51" i="70"/>
  <c r="BD51" i="70"/>
  <c r="AL39" i="70"/>
  <c r="E33" i="70"/>
  <c r="E18" i="70"/>
  <c r="AP36" i="70"/>
  <c r="J36" i="70"/>
  <c r="AQ36" i="70"/>
  <c r="AL48" i="70"/>
  <c r="BA33" i="68"/>
  <c r="AZ33" i="68"/>
  <c r="AZ18" i="68"/>
  <c r="BA18" i="68"/>
  <c r="AR24" i="68"/>
  <c r="AS24" i="68"/>
  <c r="AV24" i="68"/>
  <c r="F24" i="68"/>
  <c r="AY24" i="68"/>
  <c r="G24" i="68"/>
  <c r="I24" i="68"/>
  <c r="BB24" i="68"/>
  <c r="BD24" i="68"/>
  <c r="BB33" i="68"/>
  <c r="BD33" i="68"/>
  <c r="I36" i="68"/>
  <c r="AR36" i="68"/>
  <c r="AS36" i="68"/>
  <c r="AV36" i="68"/>
  <c r="F36" i="68"/>
  <c r="AY36" i="68"/>
  <c r="G36" i="68"/>
  <c r="AR39" i="68"/>
  <c r="AS39" i="68"/>
  <c r="AV39" i="68"/>
  <c r="F39" i="68"/>
  <c r="AY39" i="68"/>
  <c r="G39" i="68"/>
  <c r="I39" i="68"/>
  <c r="BB39" i="68"/>
  <c r="BD39" i="68"/>
  <c r="BC30" i="68"/>
  <c r="BC48" i="68"/>
  <c r="AR42" i="68"/>
  <c r="AS42" i="68"/>
  <c r="AV42" i="68"/>
  <c r="F42" i="68"/>
  <c r="I42" i="68"/>
  <c r="BC18" i="68"/>
  <c r="AP30" i="68"/>
  <c r="J30" i="68"/>
  <c r="AQ30" i="68"/>
  <c r="AP45" i="68"/>
  <c r="J45" i="68"/>
  <c r="AQ45" i="68"/>
  <c r="AL21" i="68"/>
  <c r="AL51" i="68"/>
  <c r="AL48" i="68"/>
  <c r="H33" i="68"/>
  <c r="AP27" i="68"/>
  <c r="J27" i="68"/>
  <c r="AQ27" i="68"/>
  <c r="BB18" i="68"/>
  <c r="BD18" i="68"/>
  <c r="E36" i="67"/>
  <c r="AL36" i="67"/>
  <c r="BC21" i="67"/>
  <c r="AL24" i="67"/>
  <c r="BC51" i="67"/>
  <c r="I33" i="67"/>
  <c r="AR33" i="67"/>
  <c r="AS33" i="67"/>
  <c r="AV33" i="67"/>
  <c r="F33" i="67"/>
  <c r="H27" i="67"/>
  <c r="AP27" i="67"/>
  <c r="J27" i="67"/>
  <c r="AQ27" i="67"/>
  <c r="AL51" i="67"/>
  <c r="E42" i="67"/>
  <c r="AL42" i="67"/>
  <c r="E30" i="67"/>
  <c r="AL30" i="67"/>
  <c r="N21" i="67"/>
  <c r="AP21" i="67"/>
  <c r="J21" i="67"/>
  <c r="AQ21" i="67"/>
  <c r="N39" i="67"/>
  <c r="BC39" i="67"/>
  <c r="AP39" i="67"/>
  <c r="J39" i="67"/>
  <c r="AQ39" i="67"/>
  <c r="AZ45" i="67"/>
  <c r="H18" i="67"/>
  <c r="AP18" i="67"/>
  <c r="J18" i="67"/>
  <c r="AQ18" i="67"/>
  <c r="BC33" i="67"/>
  <c r="N48" i="67"/>
  <c r="BC48" i="67"/>
  <c r="AP48" i="67"/>
  <c r="J48" i="67"/>
  <c r="AQ48" i="67"/>
  <c r="BC45" i="67"/>
  <c r="BD45" i="67"/>
  <c r="H51" i="87"/>
  <c r="AT51" i="87"/>
  <c r="J51" i="87"/>
  <c r="AU51" i="87"/>
  <c r="H39" i="87"/>
  <c r="AT39" i="87"/>
  <c r="J39" i="87"/>
  <c r="AU39" i="87"/>
  <c r="AT33" i="87"/>
  <c r="J33" i="87"/>
  <c r="AU33" i="87"/>
  <c r="H33" i="87"/>
  <c r="H21" i="87"/>
  <c r="AT21" i="87"/>
  <c r="J21" i="87"/>
  <c r="AU21" i="87"/>
  <c r="I18" i="87"/>
  <c r="AV18" i="87"/>
  <c r="AW18" i="87"/>
  <c r="AZ18" i="87"/>
  <c r="F18" i="87"/>
  <c r="BC18" i="87"/>
  <c r="G18" i="87"/>
  <c r="H48" i="87"/>
  <c r="AT48" i="87"/>
  <c r="J48" i="87"/>
  <c r="AU48" i="87"/>
  <c r="H42" i="87"/>
  <c r="AT42" i="87"/>
  <c r="J42" i="87"/>
  <c r="AU42" i="87"/>
  <c r="AT36" i="87"/>
  <c r="J36" i="87"/>
  <c r="AU36" i="87"/>
  <c r="H36" i="87"/>
  <c r="H30" i="87"/>
  <c r="AT30" i="87"/>
  <c r="J30" i="87"/>
  <c r="AU30" i="87"/>
  <c r="H24" i="87"/>
  <c r="AT24" i="87"/>
  <c r="J24" i="87"/>
  <c r="AU24" i="87"/>
  <c r="H45" i="87"/>
  <c r="AT45" i="87"/>
  <c r="J45" i="87"/>
  <c r="AU45" i="87"/>
  <c r="H27" i="87"/>
  <c r="AT27" i="87"/>
  <c r="J27" i="87"/>
  <c r="AU27" i="87"/>
  <c r="BF18" i="87"/>
  <c r="BH18" i="87"/>
  <c r="H18" i="87"/>
  <c r="E51" i="87"/>
  <c r="E48" i="87"/>
  <c r="E45" i="87"/>
  <c r="E42" i="87"/>
  <c r="E39" i="87"/>
  <c r="E36" i="87"/>
  <c r="E33" i="87"/>
  <c r="E30" i="87"/>
  <c r="E27" i="87"/>
  <c r="E24" i="87"/>
  <c r="E21" i="87"/>
  <c r="E51" i="76"/>
  <c r="AP51" i="76"/>
  <c r="E45" i="76"/>
  <c r="AP45" i="76"/>
  <c r="AT42" i="76"/>
  <c r="J42" i="76"/>
  <c r="AU42" i="76"/>
  <c r="BG33" i="76"/>
  <c r="N18" i="76"/>
  <c r="BG18" i="76"/>
  <c r="AT18" i="76"/>
  <c r="J18" i="76"/>
  <c r="AU18" i="76"/>
  <c r="AT27" i="76"/>
  <c r="J27" i="76"/>
  <c r="AU27" i="76"/>
  <c r="E48" i="76"/>
  <c r="AP48" i="76"/>
  <c r="N39" i="76"/>
  <c r="BG39" i="76"/>
  <c r="AT39" i="76"/>
  <c r="J39" i="76"/>
  <c r="AU39" i="76"/>
  <c r="AT21" i="76"/>
  <c r="J21" i="76"/>
  <c r="AU21" i="76"/>
  <c r="H21" i="76"/>
  <c r="AT30" i="76"/>
  <c r="J30" i="76"/>
  <c r="AU30" i="76"/>
  <c r="H33" i="76"/>
  <c r="AT33" i="76"/>
  <c r="J33" i="76"/>
  <c r="AU33" i="76"/>
  <c r="AT24" i="76"/>
  <c r="J24" i="76"/>
  <c r="AU24" i="76"/>
  <c r="H24" i="76"/>
  <c r="BG21" i="76"/>
  <c r="BG27" i="76"/>
  <c r="BE51" i="75"/>
  <c r="BD51" i="75"/>
  <c r="AV48" i="75"/>
  <c r="AW48" i="75"/>
  <c r="AZ48" i="75"/>
  <c r="F48" i="75"/>
  <c r="BC48" i="75"/>
  <c r="G48" i="75"/>
  <c r="BF48" i="75"/>
  <c r="AP42" i="75"/>
  <c r="E42" i="75"/>
  <c r="H30" i="75"/>
  <c r="AT30" i="75"/>
  <c r="J30" i="75"/>
  <c r="AU30" i="75"/>
  <c r="E18" i="75"/>
  <c r="AP18" i="75"/>
  <c r="N36" i="75"/>
  <c r="BG36" i="75"/>
  <c r="AT36" i="75"/>
  <c r="J36" i="75"/>
  <c r="AU36" i="75"/>
  <c r="AP33" i="75"/>
  <c r="E33" i="75"/>
  <c r="BF51" i="75"/>
  <c r="BH51" i="75"/>
  <c r="I51" i="75"/>
  <c r="H45" i="75"/>
  <c r="AT45" i="75"/>
  <c r="J45" i="75"/>
  <c r="AU45" i="75"/>
  <c r="BG45" i="75"/>
  <c r="E39" i="75"/>
  <c r="AP39" i="75"/>
  <c r="H21" i="75"/>
  <c r="AT21" i="75"/>
  <c r="J21" i="75"/>
  <c r="AU21" i="75"/>
  <c r="I48" i="75"/>
  <c r="BG30" i="75"/>
  <c r="I27" i="75"/>
  <c r="AV27" i="75"/>
  <c r="AW27" i="75"/>
  <c r="AZ27" i="75"/>
  <c r="F27" i="75"/>
  <c r="H24" i="75"/>
  <c r="AT24" i="75"/>
  <c r="J24" i="75"/>
  <c r="AU24" i="75"/>
  <c r="BH48" i="75"/>
  <c r="BE24" i="77"/>
  <c r="BD24" i="77"/>
  <c r="I30" i="77"/>
  <c r="AV30" i="77"/>
  <c r="AW30" i="77"/>
  <c r="AZ30" i="77"/>
  <c r="F30" i="77"/>
  <c r="BC30" i="77"/>
  <c r="G30" i="77"/>
  <c r="I21" i="77"/>
  <c r="AV21" i="77"/>
  <c r="AW21" i="77"/>
  <c r="AZ21" i="77"/>
  <c r="F21" i="77"/>
  <c r="BC21" i="77"/>
  <c r="G21" i="77"/>
  <c r="I45" i="77"/>
  <c r="AV45" i="77"/>
  <c r="AW45" i="77"/>
  <c r="AZ45" i="77"/>
  <c r="F45" i="77"/>
  <c r="BC45" i="77"/>
  <c r="G45" i="77"/>
  <c r="I33" i="77"/>
  <c r="AV33" i="77"/>
  <c r="AW33" i="77"/>
  <c r="AZ33" i="77"/>
  <c r="F33" i="77"/>
  <c r="BC33" i="77"/>
  <c r="G33" i="77"/>
  <c r="H45" i="77"/>
  <c r="I39" i="77"/>
  <c r="AV39" i="77"/>
  <c r="AW39" i="77"/>
  <c r="AZ39" i="77"/>
  <c r="F39" i="77"/>
  <c r="AV48" i="77"/>
  <c r="AW48" i="77"/>
  <c r="AZ48" i="77"/>
  <c r="F48" i="77"/>
  <c r="BC48" i="77"/>
  <c r="G48" i="77"/>
  <c r="AP18" i="77"/>
  <c r="BG30" i="77"/>
  <c r="BF33" i="77"/>
  <c r="BH33" i="77"/>
  <c r="BG36" i="77"/>
  <c r="H30" i="77"/>
  <c r="BG27" i="77"/>
  <c r="BF21" i="77"/>
  <c r="H51" i="77"/>
  <c r="AT51" i="77"/>
  <c r="J51" i="77"/>
  <c r="AU51" i="77"/>
  <c r="H24" i="77"/>
  <c r="BF24" i="77"/>
  <c r="BH24" i="77"/>
  <c r="BH21" i="77"/>
  <c r="BG21" i="77"/>
  <c r="E42" i="77"/>
  <c r="AP42" i="77"/>
  <c r="AP36" i="77"/>
  <c r="AP27" i="77"/>
  <c r="E27" i="78"/>
  <c r="AP27" i="78"/>
  <c r="E21" i="78"/>
  <c r="AP21" i="78"/>
  <c r="H48" i="78"/>
  <c r="N45" i="78"/>
  <c r="BG45" i="78"/>
  <c r="AT45" i="78"/>
  <c r="J45" i="78"/>
  <c r="AU45" i="78"/>
  <c r="H42" i="78"/>
  <c r="AT42" i="78"/>
  <c r="J42" i="78"/>
  <c r="AU42" i="78"/>
  <c r="BG39" i="78"/>
  <c r="I18" i="78"/>
  <c r="AV18" i="78"/>
  <c r="AW18" i="78"/>
  <c r="AZ18" i="78"/>
  <c r="F18" i="78"/>
  <c r="BC18" i="78"/>
  <c r="G18" i="78"/>
  <c r="I48" i="78"/>
  <c r="AV48" i="78"/>
  <c r="AW48" i="78"/>
  <c r="AZ48" i="78"/>
  <c r="F48" i="78"/>
  <c r="BC48" i="78"/>
  <c r="G48" i="78"/>
  <c r="H39" i="78"/>
  <c r="AT39" i="78"/>
  <c r="J39" i="78"/>
  <c r="AU39" i="78"/>
  <c r="E51" i="78"/>
  <c r="AP51" i="78"/>
  <c r="BG42" i="78"/>
  <c r="E36" i="78"/>
  <c r="AP36" i="78"/>
  <c r="E30" i="78"/>
  <c r="AP30" i="78"/>
  <c r="BH24" i="78"/>
  <c r="BG18" i="78"/>
  <c r="AV24" i="78"/>
  <c r="AW24" i="78"/>
  <c r="AZ24" i="78"/>
  <c r="F24" i="78"/>
  <c r="BC24" i="78"/>
  <c r="G24" i="78"/>
  <c r="I24" i="78"/>
  <c r="BF18" i="78"/>
  <c r="BH18" i="78"/>
  <c r="H18" i="78"/>
  <c r="BF24" i="78"/>
  <c r="AP33" i="78"/>
  <c r="BG48" i="74"/>
  <c r="BE42" i="74"/>
  <c r="BD42" i="74"/>
  <c r="BF42" i="74"/>
  <c r="BD39" i="74"/>
  <c r="BE39" i="74"/>
  <c r="BD45" i="74"/>
  <c r="BE45" i="74"/>
  <c r="BE30" i="74"/>
  <c r="BD30" i="74"/>
  <c r="AT36" i="74"/>
  <c r="J36" i="74"/>
  <c r="AU36" i="74"/>
  <c r="E33" i="74"/>
  <c r="AP33" i="74"/>
  <c r="BF30" i="74"/>
  <c r="BH30" i="74"/>
  <c r="BG27" i="74"/>
  <c r="BF45" i="74"/>
  <c r="AT51" i="74"/>
  <c r="J51" i="74"/>
  <c r="AU51" i="74"/>
  <c r="H51" i="74"/>
  <c r="AT48" i="74"/>
  <c r="J48" i="74"/>
  <c r="AU48" i="74"/>
  <c r="BF39" i="74"/>
  <c r="I30" i="74"/>
  <c r="AT18" i="74"/>
  <c r="J18" i="74"/>
  <c r="AU18" i="74"/>
  <c r="BG45" i="74"/>
  <c r="BH45" i="74"/>
  <c r="AT27" i="74"/>
  <c r="J27" i="74"/>
  <c r="AU27" i="74"/>
  <c r="BH42" i="74"/>
  <c r="AT24" i="74"/>
  <c r="J24" i="74"/>
  <c r="AU24" i="74"/>
  <c r="BG30" i="74"/>
  <c r="AT21" i="74"/>
  <c r="J21" i="74"/>
  <c r="AU21" i="74"/>
  <c r="BH39" i="74"/>
  <c r="I51" i="54"/>
  <c r="AR51" i="54"/>
  <c r="AS51" i="54"/>
  <c r="AV51" i="54"/>
  <c r="F51" i="54"/>
  <c r="AY51" i="54"/>
  <c r="G51" i="54"/>
  <c r="BB51" i="54"/>
  <c r="BC24" i="54"/>
  <c r="I45" i="54"/>
  <c r="BB45" i="54"/>
  <c r="BD45" i="54"/>
  <c r="AR45" i="54"/>
  <c r="AS45" i="54"/>
  <c r="AV45" i="54"/>
  <c r="F45" i="54"/>
  <c r="AY45" i="54"/>
  <c r="G45" i="54"/>
  <c r="AR21" i="54"/>
  <c r="AS21" i="54"/>
  <c r="AV21" i="54"/>
  <c r="F21" i="54"/>
  <c r="I21" i="54"/>
  <c r="N42" i="54"/>
  <c r="BC42" i="54"/>
  <c r="AP42" i="54"/>
  <c r="J42" i="54"/>
  <c r="AQ42" i="54"/>
  <c r="H27" i="54"/>
  <c r="AP27" i="54"/>
  <c r="J27" i="54"/>
  <c r="AQ27" i="54"/>
  <c r="H18" i="54"/>
  <c r="AP18" i="54"/>
  <c r="J18" i="54"/>
  <c r="AQ18" i="54"/>
  <c r="H24" i="54"/>
  <c r="AP24" i="54"/>
  <c r="J24" i="54"/>
  <c r="AQ24" i="54"/>
  <c r="H48" i="54"/>
  <c r="AP48" i="54"/>
  <c r="J48" i="54"/>
  <c r="AQ48" i="54"/>
  <c r="BC18" i="54"/>
  <c r="BC48" i="54"/>
  <c r="AL36" i="54"/>
  <c r="E36" i="54"/>
  <c r="H33" i="54"/>
  <c r="AP33" i="54"/>
  <c r="J33" i="54"/>
  <c r="AQ33" i="54"/>
  <c r="AP30" i="54"/>
  <c r="J30" i="54"/>
  <c r="AQ30" i="54"/>
  <c r="H30" i="54"/>
  <c r="BC21" i="54"/>
  <c r="BC27" i="54"/>
  <c r="BC39" i="54"/>
  <c r="BD39" i="54"/>
  <c r="BD51" i="54"/>
  <c r="AR27" i="53"/>
  <c r="AS27" i="53"/>
  <c r="AV27" i="53"/>
  <c r="F27" i="53"/>
  <c r="AY27" i="53"/>
  <c r="G27" i="53"/>
  <c r="BB27" i="53"/>
  <c r="BD27" i="53"/>
  <c r="I21" i="53"/>
  <c r="AR21" i="53"/>
  <c r="AS21" i="53"/>
  <c r="AV21" i="53"/>
  <c r="F21" i="53"/>
  <c r="AY21" i="53"/>
  <c r="G21" i="53"/>
  <c r="BC39" i="53"/>
  <c r="H33" i="53"/>
  <c r="AP33" i="53"/>
  <c r="J33" i="53"/>
  <c r="AQ33" i="53"/>
  <c r="BC21" i="53"/>
  <c r="H39" i="53"/>
  <c r="AP39" i="53"/>
  <c r="J39" i="53"/>
  <c r="AQ39" i="53"/>
  <c r="I27" i="53"/>
  <c r="BC51" i="53"/>
  <c r="BC42" i="53"/>
  <c r="BB21" i="53"/>
  <c r="BD21" i="53"/>
  <c r="H21" i="53"/>
  <c r="I45" i="53"/>
  <c r="AR45" i="53"/>
  <c r="AS45" i="53"/>
  <c r="AV45" i="53"/>
  <c r="F45" i="53"/>
  <c r="AY45" i="53"/>
  <c r="G45" i="53"/>
  <c r="E48" i="53"/>
  <c r="AL48" i="53"/>
  <c r="AR30" i="53"/>
  <c r="AS30" i="53"/>
  <c r="AV30" i="53"/>
  <c r="F30" i="53"/>
  <c r="I30" i="53"/>
  <c r="AP51" i="53"/>
  <c r="J51" i="53"/>
  <c r="AQ51" i="53"/>
  <c r="H51" i="53"/>
  <c r="H42" i="53"/>
  <c r="AP42" i="53"/>
  <c r="J42" i="53"/>
  <c r="AQ42" i="53"/>
  <c r="AL36" i="53"/>
  <c r="E36" i="53"/>
  <c r="E24" i="53"/>
  <c r="AL24" i="53"/>
  <c r="AP18" i="53"/>
  <c r="J18" i="53"/>
  <c r="AQ18" i="53"/>
  <c r="AR36" i="52"/>
  <c r="AS36" i="52"/>
  <c r="AV36" i="52"/>
  <c r="F36" i="52"/>
  <c r="AY36" i="52"/>
  <c r="G36" i="52"/>
  <c r="I36" i="52"/>
  <c r="I27" i="52"/>
  <c r="AR27" i="52"/>
  <c r="AS27" i="52"/>
  <c r="AV27" i="52"/>
  <c r="F27" i="52"/>
  <c r="AY27" i="52"/>
  <c r="G27" i="52"/>
  <c r="I24" i="52"/>
  <c r="BB24" i="52"/>
  <c r="BD24" i="52"/>
  <c r="AR24" i="52"/>
  <c r="AS24" i="52"/>
  <c r="AV24" i="52"/>
  <c r="F24" i="52"/>
  <c r="AY24" i="52"/>
  <c r="G24" i="52"/>
  <c r="BB42" i="52"/>
  <c r="BD42" i="52"/>
  <c r="AY42" i="52"/>
  <c r="G42" i="52"/>
  <c r="AR21" i="52"/>
  <c r="AS21" i="52"/>
  <c r="AV21" i="52"/>
  <c r="F21" i="52"/>
  <c r="AY21" i="52"/>
  <c r="G21" i="52"/>
  <c r="I21" i="52"/>
  <c r="BB21" i="52"/>
  <c r="BD21" i="52"/>
  <c r="I33" i="52"/>
  <c r="BB33" i="52"/>
  <c r="BD33" i="52"/>
  <c r="AR33" i="52"/>
  <c r="AS33" i="52"/>
  <c r="AV33" i="52"/>
  <c r="F33" i="52"/>
  <c r="AY33" i="52"/>
  <c r="G33" i="52"/>
  <c r="BC45" i="52"/>
  <c r="BC27" i="52"/>
  <c r="BC18" i="52"/>
  <c r="AR48" i="52"/>
  <c r="AS48" i="52"/>
  <c r="AV48" i="52"/>
  <c r="F48" i="52"/>
  <c r="AY48" i="52"/>
  <c r="G48" i="52"/>
  <c r="I48" i="52"/>
  <c r="BC33" i="52"/>
  <c r="AR51" i="52"/>
  <c r="AS51" i="52"/>
  <c r="AV51" i="52"/>
  <c r="F51" i="52"/>
  <c r="AY51" i="52"/>
  <c r="G51" i="52"/>
  <c r="BB51" i="52"/>
  <c r="BD51" i="52"/>
  <c r="I51" i="52"/>
  <c r="BC42" i="52"/>
  <c r="I39" i="52"/>
  <c r="AR39" i="52"/>
  <c r="AS39" i="52"/>
  <c r="AV39" i="52"/>
  <c r="F39" i="52"/>
  <c r="AY39" i="52"/>
  <c r="G39" i="52"/>
  <c r="H30" i="52"/>
  <c r="AP30" i="52"/>
  <c r="J30" i="52"/>
  <c r="AQ30" i="52"/>
  <c r="BC21" i="52"/>
  <c r="I18" i="52"/>
  <c r="AR18" i="52"/>
  <c r="AS18" i="52"/>
  <c r="AV18" i="52"/>
  <c r="F18" i="52"/>
  <c r="AY18" i="52"/>
  <c r="G18" i="52"/>
  <c r="AL45" i="52"/>
  <c r="N39" i="52"/>
  <c r="BC39" i="52"/>
  <c r="E30" i="52"/>
  <c r="BC42" i="51"/>
  <c r="BB48" i="51"/>
  <c r="I48" i="51"/>
  <c r="AR48" i="51"/>
  <c r="AS48" i="51"/>
  <c r="AV48" i="51"/>
  <c r="F48" i="51"/>
  <c r="AY48" i="51"/>
  <c r="G48" i="51"/>
  <c r="AR45" i="51"/>
  <c r="AS45" i="51"/>
  <c r="AV45" i="51"/>
  <c r="F45" i="51"/>
  <c r="AY45" i="51"/>
  <c r="G45" i="51"/>
  <c r="I45" i="51"/>
  <c r="BB45" i="51"/>
  <c r="BD45" i="51"/>
  <c r="BC36" i="51"/>
  <c r="BC51" i="51"/>
  <c r="BC45" i="51"/>
  <c r="AP30" i="51"/>
  <c r="J30" i="51"/>
  <c r="AQ30" i="51"/>
  <c r="H30" i="51"/>
  <c r="H18" i="51"/>
  <c r="AP18" i="51"/>
  <c r="J18" i="51"/>
  <c r="AQ18" i="51"/>
  <c r="BC39" i="51"/>
  <c r="BC33" i="51"/>
  <c r="BC24" i="51"/>
  <c r="BD48" i="51"/>
  <c r="BC18" i="51"/>
  <c r="AL42" i="51"/>
  <c r="AP21" i="51"/>
  <c r="J21" i="51"/>
  <c r="AQ21" i="51"/>
  <c r="AP27" i="51"/>
  <c r="J27" i="51"/>
  <c r="AQ27" i="51"/>
  <c r="AP51" i="51"/>
  <c r="J51" i="51"/>
  <c r="AQ51" i="51"/>
  <c r="AL36" i="51"/>
  <c r="AP24" i="51"/>
  <c r="J24" i="51"/>
  <c r="AQ24" i="51"/>
  <c r="AL33" i="51"/>
  <c r="AP39" i="51"/>
  <c r="J39" i="51"/>
  <c r="AQ39" i="51"/>
  <c r="H24" i="50"/>
  <c r="AP24" i="50"/>
  <c r="J24" i="50"/>
  <c r="AQ24" i="50"/>
  <c r="BC51" i="50"/>
  <c r="BC27" i="50"/>
  <c r="BC18" i="50"/>
  <c r="BC48" i="50"/>
  <c r="I27" i="50"/>
  <c r="AR27" i="50"/>
  <c r="AS27" i="50"/>
  <c r="AV27" i="50"/>
  <c r="F27" i="50"/>
  <c r="AY27" i="50"/>
  <c r="G27" i="50"/>
  <c r="H42" i="50"/>
  <c r="AP42" i="50"/>
  <c r="J42" i="50"/>
  <c r="AQ42" i="50"/>
  <c r="AP30" i="50"/>
  <c r="J30" i="50"/>
  <c r="AQ30" i="50"/>
  <c r="H30" i="50"/>
  <c r="BC21" i="50"/>
  <c r="AR45" i="50"/>
  <c r="AS45" i="50"/>
  <c r="AV45" i="50"/>
  <c r="F45" i="50"/>
  <c r="AY45" i="50"/>
  <c r="G45" i="50"/>
  <c r="I45" i="50"/>
  <c r="I36" i="50"/>
  <c r="AR36" i="50"/>
  <c r="AS36" i="50"/>
  <c r="AV36" i="50"/>
  <c r="F36" i="50"/>
  <c r="AY36" i="50"/>
  <c r="G36" i="50"/>
  <c r="BB27" i="50"/>
  <c r="BC30" i="50"/>
  <c r="AP33" i="50"/>
  <c r="J33" i="50"/>
  <c r="AQ33" i="50"/>
  <c r="AP48" i="50"/>
  <c r="J48" i="50"/>
  <c r="AQ48" i="50"/>
  <c r="H36" i="50"/>
  <c r="AP39" i="50"/>
  <c r="J39" i="50"/>
  <c r="AQ39" i="50"/>
  <c r="BB36" i="50"/>
  <c r="BD36" i="50"/>
  <c r="AL21" i="50"/>
  <c r="BB45" i="50"/>
  <c r="BD45" i="50"/>
  <c r="AP18" i="50"/>
  <c r="J18" i="50"/>
  <c r="AQ18" i="50"/>
  <c r="AL51" i="50"/>
  <c r="BB21" i="49"/>
  <c r="AY21" i="49"/>
  <c r="G21" i="49"/>
  <c r="I30" i="49"/>
  <c r="AR30" i="49"/>
  <c r="AS30" i="49"/>
  <c r="AV30" i="49"/>
  <c r="F30" i="49"/>
  <c r="AY30" i="49"/>
  <c r="G30" i="49"/>
  <c r="H33" i="49"/>
  <c r="AP33" i="49"/>
  <c r="J33" i="49"/>
  <c r="AQ33" i="49"/>
  <c r="BC27" i="49"/>
  <c r="E18" i="49"/>
  <c r="AL18" i="49"/>
  <c r="I48" i="49"/>
  <c r="AR48" i="49"/>
  <c r="AS48" i="49"/>
  <c r="AV48" i="49"/>
  <c r="F48" i="49"/>
  <c r="BC48" i="49"/>
  <c r="E39" i="49"/>
  <c r="AL39" i="49"/>
  <c r="BC30" i="49"/>
  <c r="E21" i="49"/>
  <c r="BC51" i="49"/>
  <c r="AP45" i="49"/>
  <c r="J45" i="49"/>
  <c r="AQ45" i="49"/>
  <c r="E36" i="49"/>
  <c r="AL36" i="49"/>
  <c r="H24" i="49"/>
  <c r="BB24" i="49"/>
  <c r="BD24" i="49"/>
  <c r="AL51" i="49"/>
  <c r="E42" i="49"/>
  <c r="AL42" i="49"/>
  <c r="AL27" i="49"/>
  <c r="BC24" i="49"/>
  <c r="AZ39" i="63"/>
  <c r="BA39" i="63"/>
  <c r="AZ51" i="63"/>
  <c r="BA51" i="63"/>
  <c r="I30" i="63"/>
  <c r="AR30" i="63"/>
  <c r="AS30" i="63"/>
  <c r="AV30" i="63"/>
  <c r="F30" i="63"/>
  <c r="AY30" i="63"/>
  <c r="G30" i="63"/>
  <c r="BA27" i="63"/>
  <c r="AZ27" i="63"/>
  <c r="E33" i="63"/>
  <c r="AL33" i="63"/>
  <c r="E18" i="63"/>
  <c r="AL18" i="63"/>
  <c r="BB39" i="63"/>
  <c r="BD39" i="63"/>
  <c r="H39" i="63"/>
  <c r="BD51" i="63"/>
  <c r="BC36" i="63"/>
  <c r="E21" i="63"/>
  <c r="AL21" i="63"/>
  <c r="BB30" i="63"/>
  <c r="BD30" i="63"/>
  <c r="AR48" i="63"/>
  <c r="AS48" i="63"/>
  <c r="AV48" i="63"/>
  <c r="F48" i="63"/>
  <c r="AY48" i="63"/>
  <c r="G48" i="63"/>
  <c r="AP45" i="63"/>
  <c r="J45" i="63"/>
  <c r="AQ45" i="63"/>
  <c r="E42" i="63"/>
  <c r="AL42" i="63"/>
  <c r="E24" i="63"/>
  <c r="AL24" i="63"/>
  <c r="AP36" i="63"/>
  <c r="J36" i="63"/>
  <c r="AQ36" i="63"/>
  <c r="BC45" i="63"/>
  <c r="BC27" i="63"/>
  <c r="BD27" i="63"/>
  <c r="BB27" i="63"/>
  <c r="AR48" i="64"/>
  <c r="AS48" i="64"/>
  <c r="AV48" i="64"/>
  <c r="F48" i="64"/>
  <c r="AY48" i="64"/>
  <c r="G48" i="64"/>
  <c r="I48" i="64"/>
  <c r="AR51" i="64"/>
  <c r="AS51" i="64"/>
  <c r="AV51" i="64"/>
  <c r="F51" i="64"/>
  <c r="AY51" i="64"/>
  <c r="G51" i="64"/>
  <c r="I51" i="64"/>
  <c r="BC18" i="64"/>
  <c r="AR21" i="64"/>
  <c r="AS21" i="64"/>
  <c r="AV21" i="64"/>
  <c r="F21" i="64"/>
  <c r="AY21" i="64"/>
  <c r="G21" i="64"/>
  <c r="I21" i="64"/>
  <c r="BC27" i="64"/>
  <c r="I24" i="64"/>
  <c r="AR24" i="64"/>
  <c r="AS24" i="64"/>
  <c r="AV24" i="64"/>
  <c r="F24" i="64"/>
  <c r="AY24" i="64"/>
  <c r="G24" i="64"/>
  <c r="BC48" i="64"/>
  <c r="BC39" i="64"/>
  <c r="BC33" i="64"/>
  <c r="BC21" i="64"/>
  <c r="BB48" i="64"/>
  <c r="BD48" i="64"/>
  <c r="BC42" i="64"/>
  <c r="H48" i="64"/>
  <c r="AL18" i="64"/>
  <c r="H21" i="64"/>
  <c r="AP36" i="64"/>
  <c r="J36" i="64"/>
  <c r="AQ36" i="64"/>
  <c r="AL42" i="64"/>
  <c r="AP30" i="64"/>
  <c r="J30" i="64"/>
  <c r="AQ30" i="64"/>
  <c r="AP39" i="64"/>
  <c r="J39" i="64"/>
  <c r="AQ39" i="64"/>
  <c r="AL27" i="64"/>
  <c r="AP45" i="64"/>
  <c r="J45" i="64"/>
  <c r="AQ45" i="64"/>
  <c r="AP33" i="64"/>
  <c r="J33" i="64"/>
  <c r="AQ33" i="64"/>
  <c r="BC39" i="66"/>
  <c r="AR45" i="66"/>
  <c r="AS45" i="66"/>
  <c r="AV45" i="66"/>
  <c r="F45" i="66"/>
  <c r="I45" i="66"/>
  <c r="I39" i="66"/>
  <c r="AR39" i="66"/>
  <c r="AS39" i="66"/>
  <c r="AV39" i="66"/>
  <c r="F39" i="66"/>
  <c r="AY39" i="66"/>
  <c r="G39" i="66"/>
  <c r="AR36" i="66"/>
  <c r="AS36" i="66"/>
  <c r="AV36" i="66"/>
  <c r="F36" i="66"/>
  <c r="AY36" i="66"/>
  <c r="G36" i="66"/>
  <c r="BB36" i="66"/>
  <c r="BD36" i="66"/>
  <c r="I36" i="66"/>
  <c r="BC51" i="66"/>
  <c r="BD30" i="66"/>
  <c r="BC27" i="66"/>
  <c r="I33" i="66"/>
  <c r="BB33" i="66"/>
  <c r="AR33" i="66"/>
  <c r="AS33" i="66"/>
  <c r="AV33" i="66"/>
  <c r="F33" i="66"/>
  <c r="AY33" i="66"/>
  <c r="G33" i="66"/>
  <c r="AR48" i="66"/>
  <c r="AS48" i="66"/>
  <c r="AV48" i="66"/>
  <c r="F48" i="66"/>
  <c r="AY48" i="66"/>
  <c r="G48" i="66"/>
  <c r="I48" i="66"/>
  <c r="BB48" i="66"/>
  <c r="BD48" i="66"/>
  <c r="I30" i="66"/>
  <c r="AR30" i="66"/>
  <c r="AS30" i="66"/>
  <c r="AV30" i="66"/>
  <c r="F30" i="66"/>
  <c r="AY30" i="66"/>
  <c r="G30" i="66"/>
  <c r="BB30" i="66"/>
  <c r="BB21" i="66"/>
  <c r="BD21" i="66"/>
  <c r="I21" i="66"/>
  <c r="AR21" i="66"/>
  <c r="AS21" i="66"/>
  <c r="AV21" i="66"/>
  <c r="F21" i="66"/>
  <c r="AY21" i="66"/>
  <c r="G21" i="66"/>
  <c r="BC33" i="66"/>
  <c r="BD33" i="66"/>
  <c r="AR24" i="66"/>
  <c r="AS24" i="66"/>
  <c r="AV24" i="66"/>
  <c r="F24" i="66"/>
  <c r="AY24" i="66"/>
  <c r="G24" i="66"/>
  <c r="I24" i="66"/>
  <c r="BB24" i="66"/>
  <c r="BD24" i="66"/>
  <c r="BC42" i="66"/>
  <c r="BC18" i="66"/>
  <c r="AP18" i="66"/>
  <c r="J18" i="66"/>
  <c r="AQ18" i="66"/>
  <c r="AP42" i="66"/>
  <c r="J42" i="66"/>
  <c r="AQ42" i="66"/>
  <c r="BB39" i="66"/>
  <c r="BD39" i="66"/>
  <c r="AP27" i="66"/>
  <c r="J27" i="66"/>
  <c r="AQ27" i="66"/>
  <c r="BC30" i="66"/>
  <c r="AP51" i="66"/>
  <c r="J51" i="66"/>
  <c r="AQ51" i="66"/>
  <c r="I51" i="65"/>
  <c r="AR51" i="65"/>
  <c r="AS51" i="65"/>
  <c r="AV51" i="65"/>
  <c r="F51" i="65"/>
  <c r="AY51" i="65"/>
  <c r="G51" i="65"/>
  <c r="BC36" i="65"/>
  <c r="AZ27" i="65"/>
  <c r="BA27" i="65"/>
  <c r="I24" i="65"/>
  <c r="AR24" i="65"/>
  <c r="AS24" i="65"/>
  <c r="AV24" i="65"/>
  <c r="F24" i="65"/>
  <c r="AY24" i="65"/>
  <c r="G24" i="65"/>
  <c r="I33" i="65"/>
  <c r="AR33" i="65"/>
  <c r="AS33" i="65"/>
  <c r="AV33" i="65"/>
  <c r="F33" i="65"/>
  <c r="AY33" i="65"/>
  <c r="G33" i="65"/>
  <c r="AR42" i="65"/>
  <c r="AS42" i="65"/>
  <c r="AV42" i="65"/>
  <c r="F42" i="65"/>
  <c r="AY42" i="65"/>
  <c r="G42" i="65"/>
  <c r="BB42" i="65"/>
  <c r="I42" i="65"/>
  <c r="BB24" i="65"/>
  <c r="BD24" i="65"/>
  <c r="AP45" i="65"/>
  <c r="J45" i="65"/>
  <c r="AQ45" i="65"/>
  <c r="H45" i="65"/>
  <c r="BC39" i="65"/>
  <c r="BD39" i="65"/>
  <c r="AP18" i="65"/>
  <c r="J18" i="65"/>
  <c r="AQ18" i="65"/>
  <c r="H18" i="65"/>
  <c r="BC24" i="65"/>
  <c r="BC51" i="65"/>
  <c r="AP21" i="65"/>
  <c r="J21" i="65"/>
  <c r="AQ21" i="65"/>
  <c r="AL36" i="65"/>
  <c r="BC42" i="65"/>
  <c r="BB39" i="65"/>
  <c r="H39" i="65"/>
  <c r="BB27" i="65"/>
  <c r="BD27" i="65"/>
  <c r="H27" i="65"/>
  <c r="AP30" i="65"/>
  <c r="J30" i="65"/>
  <c r="AQ30" i="65"/>
  <c r="H30" i="65"/>
  <c r="AR39" i="65"/>
  <c r="AS39" i="65"/>
  <c r="AV39" i="65"/>
  <c r="F39" i="65"/>
  <c r="AY39" i="65"/>
  <c r="G39" i="65"/>
  <c r="H33" i="65"/>
  <c r="H24" i="65"/>
  <c r="H48" i="65"/>
  <c r="AP48" i="65"/>
  <c r="J48" i="65"/>
  <c r="AQ48" i="65"/>
  <c r="BC30" i="65"/>
  <c r="I24" i="62"/>
  <c r="AR24" i="62"/>
  <c r="AS24" i="62"/>
  <c r="AV24" i="62"/>
  <c r="F24" i="62"/>
  <c r="AY24" i="62"/>
  <c r="G24" i="62"/>
  <c r="AR27" i="62"/>
  <c r="AS27" i="62"/>
  <c r="AV27" i="62"/>
  <c r="F27" i="62"/>
  <c r="AY27" i="62"/>
  <c r="G27" i="62"/>
  <c r="I27" i="62"/>
  <c r="I36" i="62"/>
  <c r="AR36" i="62"/>
  <c r="AS36" i="62"/>
  <c r="AV36" i="62"/>
  <c r="F36" i="62"/>
  <c r="AY36" i="62"/>
  <c r="G36" i="62"/>
  <c r="BB36" i="62"/>
  <c r="BD36" i="62"/>
  <c r="I48" i="62"/>
  <c r="AR48" i="62"/>
  <c r="AS48" i="62"/>
  <c r="AV48" i="62"/>
  <c r="F48" i="62"/>
  <c r="AY48" i="62"/>
  <c r="G48" i="62"/>
  <c r="AR51" i="62"/>
  <c r="AS51" i="62"/>
  <c r="AV51" i="62"/>
  <c r="F51" i="62"/>
  <c r="AY51" i="62"/>
  <c r="G51" i="62"/>
  <c r="I51" i="62"/>
  <c r="AR18" i="62"/>
  <c r="AS18" i="62"/>
  <c r="AV18" i="62"/>
  <c r="F18" i="62"/>
  <c r="AY18" i="62"/>
  <c r="G18" i="62"/>
  <c r="BB18" i="62"/>
  <c r="BD18" i="62"/>
  <c r="I18" i="62"/>
  <c r="AR30" i="62"/>
  <c r="AS30" i="62"/>
  <c r="AV30" i="62"/>
  <c r="F30" i="62"/>
  <c r="AY30" i="62"/>
  <c r="G30" i="62"/>
  <c r="BB30" i="62"/>
  <c r="I30" i="62"/>
  <c r="I45" i="62"/>
  <c r="AR45" i="62"/>
  <c r="AS45" i="62"/>
  <c r="AV45" i="62"/>
  <c r="F45" i="62"/>
  <c r="AY45" i="62"/>
  <c r="G45" i="62"/>
  <c r="BD42" i="62"/>
  <c r="I21" i="62"/>
  <c r="AR21" i="62"/>
  <c r="AS21" i="62"/>
  <c r="AV21" i="62"/>
  <c r="F21" i="62"/>
  <c r="AY21" i="62"/>
  <c r="G21" i="62"/>
  <c r="BB33" i="62"/>
  <c r="BD33" i="62"/>
  <c r="I33" i="62"/>
  <c r="AR33" i="62"/>
  <c r="AS33" i="62"/>
  <c r="AV33" i="62"/>
  <c r="F33" i="62"/>
  <c r="AY33" i="62"/>
  <c r="G33" i="62"/>
  <c r="BB42" i="62"/>
  <c r="I42" i="62"/>
  <c r="AR42" i="62"/>
  <c r="AS42" i="62"/>
  <c r="AV42" i="62"/>
  <c r="F42" i="62"/>
  <c r="AY42" i="62"/>
  <c r="G42" i="62"/>
  <c r="BC51" i="62"/>
  <c r="BC45" i="62"/>
  <c r="BC39" i="62"/>
  <c r="BC33" i="62"/>
  <c r="BC27" i="62"/>
  <c r="BC21" i="62"/>
  <c r="BD30" i="62"/>
  <c r="BB27" i="62"/>
  <c r="BD27" i="62"/>
  <c r="AL39" i="62"/>
  <c r="I18" i="61"/>
  <c r="AR18" i="61"/>
  <c r="AS18" i="61"/>
  <c r="AV18" i="61"/>
  <c r="F18" i="61"/>
  <c r="AY18" i="61"/>
  <c r="G18" i="61"/>
  <c r="AP51" i="61"/>
  <c r="J51" i="61"/>
  <c r="AQ51" i="61"/>
  <c r="H30" i="61"/>
  <c r="AP30" i="61"/>
  <c r="J30" i="61"/>
  <c r="AQ30" i="61"/>
  <c r="N42" i="61"/>
  <c r="BC42" i="61"/>
  <c r="AP42" i="61"/>
  <c r="J42" i="61"/>
  <c r="AQ42" i="61"/>
  <c r="BC36" i="61"/>
  <c r="BC24" i="61"/>
  <c r="N21" i="61"/>
  <c r="BC21" i="61"/>
  <c r="AP21" i="61"/>
  <c r="J21" i="61"/>
  <c r="AQ21" i="61"/>
  <c r="BC18" i="61"/>
  <c r="BD18" i="61"/>
  <c r="AR39" i="61"/>
  <c r="AS39" i="61"/>
  <c r="AV39" i="61"/>
  <c r="F39" i="61"/>
  <c r="AY39" i="61"/>
  <c r="G39" i="61"/>
  <c r="I39" i="61"/>
  <c r="BB18" i="61"/>
  <c r="E33" i="61"/>
  <c r="AL33" i="61"/>
  <c r="E27" i="61"/>
  <c r="AL27" i="61"/>
  <c r="I24" i="61"/>
  <c r="AR24" i="61"/>
  <c r="AS24" i="61"/>
  <c r="AV24" i="61"/>
  <c r="F24" i="61"/>
  <c r="AP48" i="61"/>
  <c r="J48" i="61"/>
  <c r="AQ48" i="61"/>
  <c r="AP45" i="61"/>
  <c r="J45" i="61"/>
  <c r="AQ45" i="61"/>
  <c r="BC51" i="61"/>
  <c r="AL36" i="61"/>
  <c r="I24" i="41"/>
  <c r="AV24" i="41"/>
  <c r="AW24" i="41"/>
  <c r="AZ24" i="41"/>
  <c r="F24" i="41"/>
  <c r="BC24" i="41"/>
  <c r="G24" i="41"/>
  <c r="BF24" i="41"/>
  <c r="BH24" i="41"/>
  <c r="AT45" i="41"/>
  <c r="J45" i="41"/>
  <c r="AU45" i="41"/>
  <c r="H45" i="41"/>
  <c r="I27" i="41"/>
  <c r="AV27" i="41"/>
  <c r="AW27" i="41"/>
  <c r="AZ27" i="41"/>
  <c r="F27" i="41"/>
  <c r="BC27" i="41"/>
  <c r="G27" i="41"/>
  <c r="AT48" i="41"/>
  <c r="J48" i="41"/>
  <c r="AU48" i="41"/>
  <c r="H48" i="41"/>
  <c r="H33" i="41"/>
  <c r="AT33" i="41"/>
  <c r="J33" i="41"/>
  <c r="AU33" i="41"/>
  <c r="AV21" i="41"/>
  <c r="AW21" i="41"/>
  <c r="AZ21" i="41"/>
  <c r="F21" i="41"/>
  <c r="BC21" i="41"/>
  <c r="G21" i="41"/>
  <c r="BF21" i="41"/>
  <c r="BH21" i="41"/>
  <c r="I21" i="41"/>
  <c r="AV36" i="41"/>
  <c r="AW36" i="41"/>
  <c r="AZ36" i="41"/>
  <c r="F36" i="41"/>
  <c r="BC36" i="41"/>
  <c r="G36" i="41"/>
  <c r="I36" i="41"/>
  <c r="I51" i="41"/>
  <c r="AV51" i="41"/>
  <c r="AW51" i="41"/>
  <c r="AZ51" i="41"/>
  <c r="F51" i="41"/>
  <c r="BC51" i="41"/>
  <c r="G51" i="41"/>
  <c r="BG27" i="41"/>
  <c r="I42" i="41"/>
  <c r="AV42" i="41"/>
  <c r="AW42" i="41"/>
  <c r="AZ42" i="41"/>
  <c r="F42" i="41"/>
  <c r="BC42" i="41"/>
  <c r="G42" i="41"/>
  <c r="I39" i="41"/>
  <c r="AV39" i="41"/>
  <c r="AW39" i="41"/>
  <c r="AZ39" i="41"/>
  <c r="F39" i="41"/>
  <c r="BC39" i="41"/>
  <c r="G39" i="41"/>
  <c r="AT18" i="41"/>
  <c r="J18" i="41"/>
  <c r="AU18" i="41"/>
  <c r="BF39" i="41"/>
  <c r="BH39" i="41"/>
  <c r="BF36" i="41"/>
  <c r="BH36" i="41"/>
  <c r="AT30" i="41"/>
  <c r="J30" i="41"/>
  <c r="AU30" i="41"/>
  <c r="BD42" i="133"/>
  <c r="BE42" i="133"/>
  <c r="BE48" i="133"/>
  <c r="BD48" i="133"/>
  <c r="AV36" i="133"/>
  <c r="AW36" i="133"/>
  <c r="AZ36" i="133"/>
  <c r="F36" i="133"/>
  <c r="BC36" i="133"/>
  <c r="G36" i="133"/>
  <c r="I36" i="133"/>
  <c r="BF36" i="133"/>
  <c r="BH36" i="133"/>
  <c r="BE45" i="133"/>
  <c r="BD45" i="133"/>
  <c r="AV21" i="133"/>
  <c r="AW21" i="133"/>
  <c r="AZ21" i="133"/>
  <c r="F21" i="133"/>
  <c r="BC21" i="133"/>
  <c r="G21" i="133"/>
  <c r="N33" i="133"/>
  <c r="BG33" i="133"/>
  <c r="AT33" i="133"/>
  <c r="J33" i="133"/>
  <c r="AU33" i="133"/>
  <c r="BF21" i="133"/>
  <c r="BH21" i="133"/>
  <c r="BG42" i="133"/>
  <c r="AT30" i="133"/>
  <c r="J30" i="133"/>
  <c r="AU30" i="133"/>
  <c r="BG18" i="133"/>
  <c r="I24" i="133"/>
  <c r="AV24" i="133"/>
  <c r="AW24" i="133"/>
  <c r="AZ24" i="133"/>
  <c r="F24" i="133"/>
  <c r="BC24" i="133"/>
  <c r="G24" i="133"/>
  <c r="BF48" i="133"/>
  <c r="BH48" i="133"/>
  <c r="BF24" i="133"/>
  <c r="BH24" i="133"/>
  <c r="BF42" i="133"/>
  <c r="BH42" i="133"/>
  <c r="I42" i="133"/>
  <c r="I48" i="133"/>
  <c r="AT39" i="133"/>
  <c r="J39" i="133"/>
  <c r="AU39" i="133"/>
  <c r="BF45" i="133"/>
  <c r="H45" i="133"/>
  <c r="AT18" i="133"/>
  <c r="J18" i="133"/>
  <c r="AU18" i="133"/>
  <c r="AT51" i="133"/>
  <c r="J51" i="133"/>
  <c r="AU51" i="133"/>
  <c r="BG45" i="133"/>
  <c r="H27" i="133"/>
  <c r="AT27" i="133"/>
  <c r="J27" i="133"/>
  <c r="AU27" i="133"/>
  <c r="AV24" i="40"/>
  <c r="AW24" i="40"/>
  <c r="AZ24" i="40"/>
  <c r="F24" i="40"/>
  <c r="BC24" i="40"/>
  <c r="G24" i="40"/>
  <c r="I24" i="40"/>
  <c r="I30" i="40"/>
  <c r="AV30" i="40"/>
  <c r="AW30" i="40"/>
  <c r="AZ30" i="40"/>
  <c r="F30" i="40"/>
  <c r="BC30" i="40"/>
  <c r="G30" i="40"/>
  <c r="I45" i="40"/>
  <c r="AV45" i="40"/>
  <c r="AW45" i="40"/>
  <c r="AZ45" i="40"/>
  <c r="F45" i="40"/>
  <c r="BG51" i="40"/>
  <c r="BG33" i="40"/>
  <c r="BF39" i="40"/>
  <c r="BH39" i="40"/>
  <c r="I39" i="40"/>
  <c r="AV39" i="40"/>
  <c r="AW39" i="40"/>
  <c r="AZ39" i="40"/>
  <c r="F39" i="40"/>
  <c r="BC39" i="40"/>
  <c r="G39" i="40"/>
  <c r="AV21" i="40"/>
  <c r="AW21" i="40"/>
  <c r="AZ21" i="40"/>
  <c r="F21" i="40"/>
  <c r="BC21" i="40"/>
  <c r="G21" i="40"/>
  <c r="I21" i="40"/>
  <c r="I33" i="40"/>
  <c r="AV33" i="40"/>
  <c r="AW33" i="40"/>
  <c r="AZ33" i="40"/>
  <c r="F33" i="40"/>
  <c r="BC33" i="40"/>
  <c r="G33" i="40"/>
  <c r="BG48" i="40"/>
  <c r="BG30" i="40"/>
  <c r="BG18" i="40"/>
  <c r="I36" i="40"/>
  <c r="AV36" i="40"/>
  <c r="AW36" i="40"/>
  <c r="AZ36" i="40"/>
  <c r="F36" i="40"/>
  <c r="BC36" i="40"/>
  <c r="G36" i="40"/>
  <c r="BG42" i="40"/>
  <c r="BG36" i="40"/>
  <c r="BG27" i="40"/>
  <c r="I48" i="40"/>
  <c r="AV48" i="40"/>
  <c r="AW48" i="40"/>
  <c r="AZ48" i="40"/>
  <c r="F48" i="40"/>
  <c r="BC48" i="40"/>
  <c r="G48" i="40"/>
  <c r="BF48" i="40"/>
  <c r="BF36" i="40"/>
  <c r="BH36" i="40"/>
  <c r="BF30" i="40"/>
  <c r="BH30" i="40"/>
  <c r="AT27" i="40"/>
  <c r="J27" i="40"/>
  <c r="AU27" i="40"/>
  <c r="AT51" i="40"/>
  <c r="J51" i="40"/>
  <c r="AU51" i="40"/>
  <c r="H36" i="40"/>
  <c r="H30" i="40"/>
  <c r="AP42" i="40"/>
  <c r="BG45" i="40"/>
  <c r="BF21" i="40"/>
  <c r="BH21" i="40"/>
  <c r="H33" i="40"/>
  <c r="AP18" i="40"/>
  <c r="I30" i="39"/>
  <c r="AV30" i="39"/>
  <c r="AW30" i="39"/>
  <c r="AZ30" i="39"/>
  <c r="F30" i="39"/>
  <c r="BC30" i="39"/>
  <c r="G30" i="39"/>
  <c r="BG27" i="39"/>
  <c r="I39" i="39"/>
  <c r="AV39" i="39"/>
  <c r="AW39" i="39"/>
  <c r="AZ39" i="39"/>
  <c r="F39" i="39"/>
  <c r="BC39" i="39"/>
  <c r="G39" i="39"/>
  <c r="I51" i="39"/>
  <c r="AV51" i="39"/>
  <c r="AW51" i="39"/>
  <c r="AZ51" i="39"/>
  <c r="F51" i="39"/>
  <c r="BC51" i="39"/>
  <c r="G51" i="39"/>
  <c r="I45" i="39"/>
  <c r="AV45" i="39"/>
  <c r="AW45" i="39"/>
  <c r="AZ45" i="39"/>
  <c r="F45" i="39"/>
  <c r="BC45" i="39"/>
  <c r="G45" i="39"/>
  <c r="I18" i="39"/>
  <c r="BF18" i="39"/>
  <c r="BH18" i="39"/>
  <c r="AV18" i="39"/>
  <c r="AW18" i="39"/>
  <c r="AZ18" i="39"/>
  <c r="F18" i="39"/>
  <c r="BC18" i="39"/>
  <c r="G18" i="39"/>
  <c r="I24" i="39"/>
  <c r="AV24" i="39"/>
  <c r="AW24" i="39"/>
  <c r="AZ24" i="39"/>
  <c r="F24" i="39"/>
  <c r="BC24" i="39"/>
  <c r="G24" i="39"/>
  <c r="H48" i="39"/>
  <c r="AT48" i="39"/>
  <c r="J48" i="39"/>
  <c r="AU48" i="39"/>
  <c r="BG36" i="39"/>
  <c r="BG21" i="39"/>
  <c r="AT42" i="39"/>
  <c r="J42" i="39"/>
  <c r="AU42" i="39"/>
  <c r="AT21" i="39"/>
  <c r="J21" i="39"/>
  <c r="AU21" i="39"/>
  <c r="E48" i="39"/>
  <c r="AT27" i="39"/>
  <c r="J27" i="39"/>
  <c r="AU27" i="39"/>
  <c r="AP36" i="39"/>
  <c r="AT33" i="39"/>
  <c r="J33" i="39"/>
  <c r="AU33" i="39"/>
  <c r="AV45" i="38"/>
  <c r="AW45" i="38"/>
  <c r="AZ45" i="38"/>
  <c r="F45" i="38"/>
  <c r="BC45" i="38"/>
  <c r="G45" i="38"/>
  <c r="I45" i="38"/>
  <c r="I39" i="38"/>
  <c r="AV39" i="38"/>
  <c r="AW39" i="38"/>
  <c r="AZ39" i="38"/>
  <c r="F39" i="38"/>
  <c r="BC39" i="38"/>
  <c r="G39" i="38"/>
  <c r="AV33" i="38"/>
  <c r="AW33" i="38"/>
  <c r="AZ33" i="38"/>
  <c r="F33" i="38"/>
  <c r="BC33" i="38"/>
  <c r="G33" i="38"/>
  <c r="I33" i="38"/>
  <c r="AV21" i="38"/>
  <c r="AW21" i="38"/>
  <c r="AZ21" i="38"/>
  <c r="F21" i="38"/>
  <c r="BC21" i="38"/>
  <c r="G21" i="38"/>
  <c r="I21" i="38"/>
  <c r="I48" i="38"/>
  <c r="AV48" i="38"/>
  <c r="AW48" i="38"/>
  <c r="AZ48" i="38"/>
  <c r="F48" i="38"/>
  <c r="BC48" i="38"/>
  <c r="G48" i="38"/>
  <c r="I30" i="38"/>
  <c r="AV30" i="38"/>
  <c r="AW30" i="38"/>
  <c r="AZ30" i="38"/>
  <c r="F30" i="38"/>
  <c r="BC30" i="38"/>
  <c r="G30" i="38"/>
  <c r="AV36" i="38"/>
  <c r="AW36" i="38"/>
  <c r="AZ36" i="38"/>
  <c r="F36" i="38"/>
  <c r="BC36" i="38"/>
  <c r="G36" i="38"/>
  <c r="I36" i="38"/>
  <c r="AV42" i="38"/>
  <c r="AW42" i="38"/>
  <c r="AZ42" i="38"/>
  <c r="F42" i="38"/>
  <c r="BC42" i="38"/>
  <c r="G42" i="38"/>
  <c r="I42" i="38"/>
  <c r="I51" i="38"/>
  <c r="AV51" i="38"/>
  <c r="AW51" i="38"/>
  <c r="AZ51" i="38"/>
  <c r="F51" i="38"/>
  <c r="BC51" i="38"/>
  <c r="G51" i="38"/>
  <c r="AV18" i="38"/>
  <c r="AW18" i="38"/>
  <c r="AZ18" i="38"/>
  <c r="F18" i="38"/>
  <c r="BC18" i="38"/>
  <c r="G18" i="38"/>
  <c r="I18" i="38"/>
  <c r="BG51" i="38"/>
  <c r="BG45" i="38"/>
  <c r="BG39" i="38"/>
  <c r="BG33" i="38"/>
  <c r="BG27" i="38"/>
  <c r="BG21" i="38"/>
  <c r="AT24" i="38"/>
  <c r="J24" i="38"/>
  <c r="AU24" i="38"/>
  <c r="H27" i="38"/>
  <c r="AT27" i="38"/>
  <c r="J27" i="38"/>
  <c r="AU27" i="38"/>
  <c r="I30" i="42"/>
  <c r="AV30" i="42"/>
  <c r="AW30" i="42"/>
  <c r="AZ30" i="42"/>
  <c r="F30" i="42"/>
  <c r="BC30" i="42"/>
  <c r="G30" i="42"/>
  <c r="AV18" i="42"/>
  <c r="AW18" i="42"/>
  <c r="AZ18" i="42"/>
  <c r="F18" i="42"/>
  <c r="BC18" i="42"/>
  <c r="G18" i="42"/>
  <c r="I18" i="42"/>
  <c r="I51" i="42"/>
  <c r="AV51" i="42"/>
  <c r="AW51" i="42"/>
  <c r="AZ51" i="42"/>
  <c r="F51" i="42"/>
  <c r="BC51" i="42"/>
  <c r="G51" i="42"/>
  <c r="BG45" i="42"/>
  <c r="BF39" i="42"/>
  <c r="BH39" i="42"/>
  <c r="I39" i="42"/>
  <c r="AV39" i="42"/>
  <c r="AW39" i="42"/>
  <c r="AZ39" i="42"/>
  <c r="F39" i="42"/>
  <c r="BC39" i="42"/>
  <c r="G39" i="42"/>
  <c r="BG33" i="42"/>
  <c r="BG42" i="42"/>
  <c r="BG24" i="42"/>
  <c r="H48" i="42"/>
  <c r="AT48" i="42"/>
  <c r="J48" i="42"/>
  <c r="AU48" i="42"/>
  <c r="H21" i="42"/>
  <c r="AT21" i="42"/>
  <c r="J21" i="42"/>
  <c r="AU21" i="42"/>
  <c r="BG51" i="42"/>
  <c r="AT36" i="42"/>
  <c r="J36" i="42"/>
  <c r="AU36" i="42"/>
  <c r="H36" i="42"/>
  <c r="AT27" i="42"/>
  <c r="J27" i="42"/>
  <c r="AU27" i="42"/>
  <c r="H27" i="42"/>
  <c r="BG18" i="42"/>
  <c r="BG39" i="42"/>
  <c r="AT24" i="42"/>
  <c r="J24" i="42"/>
  <c r="AU24" i="42"/>
  <c r="AP45" i="42"/>
  <c r="AP33" i="42"/>
  <c r="AP42" i="42"/>
  <c r="BG21" i="148"/>
  <c r="H42" i="148"/>
  <c r="I21" i="148"/>
  <c r="AV21" i="148"/>
  <c r="AW21" i="148"/>
  <c r="AZ21" i="148"/>
  <c r="F21" i="148"/>
  <c r="BC21" i="148"/>
  <c r="G21" i="148"/>
  <c r="I48" i="148"/>
  <c r="AV48" i="148"/>
  <c r="AW48" i="148"/>
  <c r="AZ48" i="148"/>
  <c r="F48" i="148"/>
  <c r="BC48" i="148"/>
  <c r="G48" i="148"/>
  <c r="BG51" i="148"/>
  <c r="BG42" i="148"/>
  <c r="AV36" i="148"/>
  <c r="AW36" i="148"/>
  <c r="AZ36" i="148"/>
  <c r="F36" i="148"/>
  <c r="BC36" i="148"/>
  <c r="G36" i="148"/>
  <c r="I36" i="148"/>
  <c r="BG24" i="148"/>
  <c r="BG18" i="148"/>
  <c r="I39" i="148"/>
  <c r="AV39" i="148"/>
  <c r="AW39" i="148"/>
  <c r="AZ39" i="148"/>
  <c r="F39" i="148"/>
  <c r="BC39" i="148"/>
  <c r="G39" i="148"/>
  <c r="BG39" i="148"/>
  <c r="AT42" i="148"/>
  <c r="J42" i="148"/>
  <c r="AU42" i="148"/>
  <c r="AT51" i="148"/>
  <c r="J51" i="148"/>
  <c r="AU51" i="148"/>
  <c r="H51" i="148"/>
  <c r="BG27" i="148"/>
  <c r="AT18" i="148"/>
  <c r="J18" i="148"/>
  <c r="AU18" i="148"/>
  <c r="H18" i="148"/>
  <c r="AP45" i="148"/>
  <c r="AT33" i="148"/>
  <c r="J33" i="148"/>
  <c r="AU33" i="148"/>
  <c r="BF36" i="148"/>
  <c r="BH36" i="148"/>
  <c r="H36" i="148"/>
  <c r="AP30" i="148"/>
  <c r="AP27" i="148"/>
  <c r="AT24" i="148"/>
  <c r="J24" i="148"/>
  <c r="AU24" i="148"/>
  <c r="AZ39" i="145"/>
  <c r="BA39" i="145"/>
  <c r="H51" i="145"/>
  <c r="AP51" i="145"/>
  <c r="J51" i="145"/>
  <c r="AQ51" i="145"/>
  <c r="BC48" i="145"/>
  <c r="BC42" i="145"/>
  <c r="BD42" i="145"/>
  <c r="E33" i="145"/>
  <c r="AL33" i="145"/>
  <c r="E21" i="145"/>
  <c r="AL21" i="145"/>
  <c r="E24" i="145"/>
  <c r="AL24" i="145"/>
  <c r="BA42" i="145"/>
  <c r="AP48" i="145"/>
  <c r="J48" i="145"/>
  <c r="AQ48" i="145"/>
  <c r="BC39" i="145"/>
  <c r="E30" i="145"/>
  <c r="AL30" i="145"/>
  <c r="E18" i="145"/>
  <c r="AL18" i="145"/>
  <c r="E36" i="145"/>
  <c r="AL36" i="145"/>
  <c r="BB39" i="145"/>
  <c r="BD39" i="145"/>
  <c r="E45" i="145"/>
  <c r="AL45" i="145"/>
  <c r="E27" i="145"/>
  <c r="AL27" i="145"/>
  <c r="BC48" i="137"/>
  <c r="BC36" i="137"/>
  <c r="BC51" i="137"/>
  <c r="BC39" i="137"/>
  <c r="BC45" i="137"/>
  <c r="BC33" i="137"/>
  <c r="AR21" i="137"/>
  <c r="AS21" i="137"/>
  <c r="AV21" i="137"/>
  <c r="F21" i="137"/>
  <c r="AY21" i="137"/>
  <c r="G21" i="137"/>
  <c r="I21" i="137"/>
  <c r="I27" i="137"/>
  <c r="AR27" i="137"/>
  <c r="AS27" i="137"/>
  <c r="AV27" i="137"/>
  <c r="F27" i="137"/>
  <c r="AY27" i="137"/>
  <c r="G27" i="137"/>
  <c r="I51" i="137"/>
  <c r="AR51" i="137"/>
  <c r="AS51" i="137"/>
  <c r="AV51" i="137"/>
  <c r="F51" i="137"/>
  <c r="AY51" i="137"/>
  <c r="G51" i="137"/>
  <c r="BC42" i="137"/>
  <c r="BC30" i="137"/>
  <c r="BC24" i="137"/>
  <c r="BC18" i="137"/>
  <c r="BB21" i="137"/>
  <c r="BD21" i="137"/>
  <c r="BB27" i="137"/>
  <c r="BD27" i="137"/>
  <c r="AP36" i="137"/>
  <c r="J36" i="137"/>
  <c r="AQ36" i="137"/>
  <c r="AP33" i="137"/>
  <c r="J33" i="137"/>
  <c r="AQ33" i="137"/>
  <c r="AP39" i="137"/>
  <c r="J39" i="137"/>
  <c r="AQ39" i="137"/>
  <c r="H51" i="137"/>
  <c r="AP48" i="137"/>
  <c r="J48" i="137"/>
  <c r="AQ48" i="137"/>
  <c r="AP30" i="137"/>
  <c r="J30" i="137"/>
  <c r="AQ30" i="137"/>
  <c r="AP45" i="137"/>
  <c r="J45" i="137"/>
  <c r="AQ45" i="137"/>
  <c r="AP42" i="137"/>
  <c r="J42" i="137"/>
  <c r="AQ42" i="137"/>
  <c r="AP18" i="137"/>
  <c r="J18" i="137"/>
  <c r="AQ18" i="137"/>
  <c r="AL24" i="137"/>
  <c r="AR24" i="27"/>
  <c r="AS24" i="27"/>
  <c r="AV24" i="27"/>
  <c r="F24" i="27"/>
  <c r="AY24" i="27"/>
  <c r="G24" i="27"/>
  <c r="I24" i="27"/>
  <c r="BB24" i="27"/>
  <c r="BD24" i="27"/>
  <c r="BC48" i="27"/>
  <c r="BC33" i="27"/>
  <c r="I48" i="27"/>
  <c r="AR48" i="27"/>
  <c r="AS48" i="27"/>
  <c r="AV48" i="27"/>
  <c r="F48" i="27"/>
  <c r="AR39" i="27"/>
  <c r="AS39" i="27"/>
  <c r="AV39" i="27"/>
  <c r="F39" i="27"/>
  <c r="AY39" i="27"/>
  <c r="G39" i="27"/>
  <c r="BB39" i="27"/>
  <c r="I39" i="27"/>
  <c r="I45" i="27"/>
  <c r="AR45" i="27"/>
  <c r="AS45" i="27"/>
  <c r="AV45" i="27"/>
  <c r="F45" i="27"/>
  <c r="AY45" i="27"/>
  <c r="G45" i="27"/>
  <c r="BC21" i="27"/>
  <c r="I18" i="27"/>
  <c r="AR18" i="27"/>
  <c r="AS18" i="27"/>
  <c r="AV18" i="27"/>
  <c r="F18" i="27"/>
  <c r="AY18" i="27"/>
  <c r="G18" i="27"/>
  <c r="BB18" i="27"/>
  <c r="AR36" i="27"/>
  <c r="AS36" i="27"/>
  <c r="AV36" i="27"/>
  <c r="F36" i="27"/>
  <c r="AY36" i="27"/>
  <c r="G36" i="27"/>
  <c r="I36" i="27"/>
  <c r="AR42" i="27"/>
  <c r="AS42" i="27"/>
  <c r="AV42" i="27"/>
  <c r="F42" i="27"/>
  <c r="AY42" i="27"/>
  <c r="G42" i="27"/>
  <c r="I42" i="27"/>
  <c r="BD45" i="27"/>
  <c r="BD39" i="27"/>
  <c r="BC39" i="27"/>
  <c r="BC30" i="27"/>
  <c r="BC27" i="27"/>
  <c r="BC18" i="27"/>
  <c r="BD18" i="27"/>
  <c r="BB42" i="27"/>
  <c r="BD42" i="27"/>
  <c r="AP27" i="27"/>
  <c r="J27" i="27"/>
  <c r="AQ27" i="27"/>
  <c r="H42" i="27"/>
  <c r="BC36" i="27"/>
  <c r="AP33" i="27"/>
  <c r="J33" i="27"/>
  <c r="AQ33" i="27"/>
  <c r="H45" i="27"/>
  <c r="AL21" i="27"/>
  <c r="AL51" i="27"/>
  <c r="AL30" i="27"/>
  <c r="BB45" i="27"/>
  <c r="I27" i="26"/>
  <c r="AR27" i="26"/>
  <c r="AS27" i="26"/>
  <c r="AV27" i="26"/>
  <c r="F27" i="26"/>
  <c r="AY27" i="26"/>
  <c r="G27" i="26"/>
  <c r="H51" i="26"/>
  <c r="AR33" i="26"/>
  <c r="AS33" i="26"/>
  <c r="AV33" i="26"/>
  <c r="F33" i="26"/>
  <c r="AY33" i="26"/>
  <c r="G33" i="26"/>
  <c r="I18" i="26"/>
  <c r="BB18" i="26"/>
  <c r="AP51" i="26"/>
  <c r="J51" i="26"/>
  <c r="AQ51" i="26"/>
  <c r="I30" i="26"/>
  <c r="AR30" i="26"/>
  <c r="AS30" i="26"/>
  <c r="AV30" i="26"/>
  <c r="F30" i="26"/>
  <c r="E48" i="26"/>
  <c r="AL48" i="26"/>
  <c r="E42" i="26"/>
  <c r="AL42" i="26"/>
  <c r="AZ18" i="26"/>
  <c r="I33" i="26"/>
  <c r="BD18" i="26"/>
  <c r="AP21" i="26"/>
  <c r="J21" i="26"/>
  <c r="AQ21" i="26"/>
  <c r="AR45" i="26"/>
  <c r="AS45" i="26"/>
  <c r="AV45" i="26"/>
  <c r="F45" i="26"/>
  <c r="AY45" i="26"/>
  <c r="G45" i="26"/>
  <c r="I45" i="26"/>
  <c r="BB45" i="26"/>
  <c r="BD45" i="26"/>
  <c r="BC51" i="26"/>
  <c r="E39" i="26"/>
  <c r="AL39" i="26"/>
  <c r="E36" i="26"/>
  <c r="AL36" i="26"/>
  <c r="BC21" i="26"/>
  <c r="AR45" i="136"/>
  <c r="AS45" i="136"/>
  <c r="AV45" i="136"/>
  <c r="F45" i="136"/>
  <c r="AY45" i="136"/>
  <c r="G45" i="136"/>
  <c r="I45" i="136"/>
  <c r="BB45" i="136"/>
  <c r="BD45" i="136"/>
  <c r="BC33" i="136"/>
  <c r="BC24" i="136"/>
  <c r="I36" i="136"/>
  <c r="AR36" i="136"/>
  <c r="AS36" i="136"/>
  <c r="AV36" i="136"/>
  <c r="F36" i="136"/>
  <c r="AY36" i="136"/>
  <c r="G36" i="136"/>
  <c r="I21" i="136"/>
  <c r="AR21" i="136"/>
  <c r="AS21" i="136"/>
  <c r="AV21" i="136"/>
  <c r="F21" i="136"/>
  <c r="AY21" i="136"/>
  <c r="G21" i="136"/>
  <c r="I39" i="136"/>
  <c r="AR39" i="136"/>
  <c r="AS39" i="136"/>
  <c r="AV39" i="136"/>
  <c r="F39" i="136"/>
  <c r="AY39" i="136"/>
  <c r="G39" i="136"/>
  <c r="BC48" i="136"/>
  <c r="BC42" i="136"/>
  <c r="BC36" i="136"/>
  <c r="I48" i="136"/>
  <c r="AR48" i="136"/>
  <c r="AS48" i="136"/>
  <c r="AV48" i="136"/>
  <c r="F48" i="136"/>
  <c r="AY48" i="136"/>
  <c r="G48" i="136"/>
  <c r="BB48" i="136"/>
  <c r="I30" i="136"/>
  <c r="AR30" i="136"/>
  <c r="AS30" i="136"/>
  <c r="AV30" i="136"/>
  <c r="F30" i="136"/>
  <c r="AY30" i="136"/>
  <c r="G30" i="136"/>
  <c r="AR51" i="136"/>
  <c r="AS51" i="136"/>
  <c r="AV51" i="136"/>
  <c r="F51" i="136"/>
  <c r="AY51" i="136"/>
  <c r="G51" i="136"/>
  <c r="I51" i="136"/>
  <c r="BC27" i="136"/>
  <c r="BC18" i="136"/>
  <c r="BD48" i="136"/>
  <c r="BB36" i="136"/>
  <c r="BD36" i="136"/>
  <c r="AP33" i="136"/>
  <c r="J33" i="136"/>
  <c r="AQ33" i="136"/>
  <c r="AP24" i="136"/>
  <c r="J24" i="136"/>
  <c r="AQ24" i="136"/>
  <c r="BB39" i="136"/>
  <c r="BD39" i="136"/>
  <c r="AP42" i="136"/>
  <c r="J42" i="136"/>
  <c r="AQ42" i="136"/>
  <c r="AP27" i="136"/>
  <c r="J27" i="136"/>
  <c r="AQ27" i="136"/>
  <c r="BC51" i="136"/>
  <c r="AP18" i="136"/>
  <c r="J18" i="136"/>
  <c r="AQ18" i="136"/>
  <c r="I36" i="36"/>
  <c r="AR36" i="36"/>
  <c r="AS36" i="36"/>
  <c r="AV36" i="36"/>
  <c r="F36" i="36"/>
  <c r="AY36" i="36"/>
  <c r="G36" i="36"/>
  <c r="I24" i="36"/>
  <c r="AR24" i="36"/>
  <c r="AS24" i="36"/>
  <c r="AV24" i="36"/>
  <c r="F24" i="36"/>
  <c r="AY24" i="36"/>
  <c r="G24" i="36"/>
  <c r="I30" i="36"/>
  <c r="AR30" i="36"/>
  <c r="AS30" i="36"/>
  <c r="AV30" i="36"/>
  <c r="F30" i="36"/>
  <c r="AY30" i="36"/>
  <c r="G30" i="36"/>
  <c r="I51" i="36"/>
  <c r="AR51" i="36"/>
  <c r="AS51" i="36"/>
  <c r="AV51" i="36"/>
  <c r="F51" i="36"/>
  <c r="AY51" i="36"/>
  <c r="G51" i="36"/>
  <c r="BB51" i="36"/>
  <c r="BD51" i="36"/>
  <c r="BC45" i="36"/>
  <c r="BC33" i="36"/>
  <c r="BC21" i="36"/>
  <c r="BB36" i="36"/>
  <c r="BD36" i="36"/>
  <c r="BC42" i="36"/>
  <c r="BC39" i="36"/>
  <c r="I18" i="36"/>
  <c r="AR18" i="36"/>
  <c r="AS18" i="36"/>
  <c r="AV18" i="36"/>
  <c r="F18" i="36"/>
  <c r="AY18" i="36"/>
  <c r="G18" i="36"/>
  <c r="BC30" i="36"/>
  <c r="BC18" i="36"/>
  <c r="AL21" i="36"/>
  <c r="AL45" i="36"/>
  <c r="BB18" i="36"/>
  <c r="BD18" i="36"/>
  <c r="AP42" i="36"/>
  <c r="J42" i="36"/>
  <c r="AQ42" i="36"/>
  <c r="AP39" i="36"/>
  <c r="J39" i="36"/>
  <c r="AQ39" i="36"/>
  <c r="BB24" i="36"/>
  <c r="BD24" i="36"/>
  <c r="H24" i="36"/>
  <c r="AP48" i="36"/>
  <c r="J48" i="36"/>
  <c r="AQ48" i="36"/>
  <c r="AP27" i="36"/>
  <c r="J27" i="36"/>
  <c r="AQ27" i="36"/>
  <c r="AL33" i="36"/>
  <c r="AR48" i="35"/>
  <c r="AS48" i="35"/>
  <c r="AV48" i="35"/>
  <c r="F48" i="35"/>
  <c r="AY48" i="35"/>
  <c r="G48" i="35"/>
  <c r="I48" i="35"/>
  <c r="AR33" i="35"/>
  <c r="AS33" i="35"/>
  <c r="AV33" i="35"/>
  <c r="F33" i="35"/>
  <c r="AY33" i="35"/>
  <c r="G33" i="35"/>
  <c r="I33" i="35"/>
  <c r="AR45" i="35"/>
  <c r="AS45" i="35"/>
  <c r="AV45" i="35"/>
  <c r="F45" i="35"/>
  <c r="AY45" i="35"/>
  <c r="G45" i="35"/>
  <c r="I45" i="35"/>
  <c r="BC51" i="35"/>
  <c r="BC33" i="35"/>
  <c r="BC21" i="35"/>
  <c r="BB18" i="35"/>
  <c r="BD18" i="35"/>
  <c r="AR18" i="35"/>
  <c r="AS18" i="35"/>
  <c r="AV18" i="35"/>
  <c r="F18" i="35"/>
  <c r="AY18" i="35"/>
  <c r="G18" i="35"/>
  <c r="I18" i="35"/>
  <c r="I42" i="35"/>
  <c r="BB42" i="35"/>
  <c r="BD42" i="35"/>
  <c r="AR42" i="35"/>
  <c r="AS42" i="35"/>
  <c r="AV42" i="35"/>
  <c r="F42" i="35"/>
  <c r="AY42" i="35"/>
  <c r="G42" i="35"/>
  <c r="AR51" i="35"/>
  <c r="AS51" i="35"/>
  <c r="AV51" i="35"/>
  <c r="F51" i="35"/>
  <c r="AY51" i="35"/>
  <c r="G51" i="35"/>
  <c r="I51" i="35"/>
  <c r="BB51" i="35"/>
  <c r="BD51" i="35"/>
  <c r="BC39" i="35"/>
  <c r="H27" i="35"/>
  <c r="AP27" i="35"/>
  <c r="J27" i="35"/>
  <c r="AQ27" i="35"/>
  <c r="AP39" i="35"/>
  <c r="J39" i="35"/>
  <c r="AQ39" i="35"/>
  <c r="H39" i="35"/>
  <c r="BC36" i="35"/>
  <c r="BC24" i="35"/>
  <c r="BC18" i="35"/>
  <c r="BB45" i="35"/>
  <c r="BD45" i="35"/>
  <c r="H45" i="35"/>
  <c r="AL24" i="35"/>
  <c r="AP30" i="35"/>
  <c r="J30" i="35"/>
  <c r="AQ30" i="35"/>
  <c r="AP21" i="35"/>
  <c r="J21" i="35"/>
  <c r="AQ21" i="35"/>
  <c r="H42" i="35"/>
  <c r="AL36" i="35"/>
  <c r="BC42" i="35"/>
  <c r="I30" i="34"/>
  <c r="AR30" i="34"/>
  <c r="AS30" i="34"/>
  <c r="AV30" i="34"/>
  <c r="F30" i="34"/>
  <c r="AY30" i="34"/>
  <c r="G30" i="34"/>
  <c r="BB30" i="34"/>
  <c r="AR48" i="34"/>
  <c r="AS48" i="34"/>
  <c r="AV48" i="34"/>
  <c r="F48" i="34"/>
  <c r="AY48" i="34"/>
  <c r="G48" i="34"/>
  <c r="I48" i="34"/>
  <c r="BC36" i="34"/>
  <c r="BC30" i="34"/>
  <c r="BD30" i="34"/>
  <c r="I51" i="34"/>
  <c r="AR51" i="34"/>
  <c r="AS51" i="34"/>
  <c r="AV51" i="34"/>
  <c r="F51" i="34"/>
  <c r="AY51" i="34"/>
  <c r="G51" i="34"/>
  <c r="BB33" i="34"/>
  <c r="BC27" i="34"/>
  <c r="BC21" i="34"/>
  <c r="AR33" i="34"/>
  <c r="AS33" i="34"/>
  <c r="AV33" i="34"/>
  <c r="F33" i="34"/>
  <c r="AY33" i="34"/>
  <c r="G33" i="34"/>
  <c r="I33" i="34"/>
  <c r="I21" i="34"/>
  <c r="BB21" i="34"/>
  <c r="BD21" i="34"/>
  <c r="AR21" i="34"/>
  <c r="AS21" i="34"/>
  <c r="AV21" i="34"/>
  <c r="F21" i="34"/>
  <c r="AY21" i="34"/>
  <c r="G21" i="34"/>
  <c r="AR18" i="34"/>
  <c r="AS18" i="34"/>
  <c r="AV18" i="34"/>
  <c r="F18" i="34"/>
  <c r="AY18" i="34"/>
  <c r="G18" i="34"/>
  <c r="I18" i="34"/>
  <c r="AR24" i="34"/>
  <c r="AS24" i="34"/>
  <c r="AV24" i="34"/>
  <c r="F24" i="34"/>
  <c r="AY24" i="34"/>
  <c r="G24" i="34"/>
  <c r="I24" i="34"/>
  <c r="BB18" i="34"/>
  <c r="I36" i="34"/>
  <c r="AR36" i="34"/>
  <c r="AS36" i="34"/>
  <c r="AV36" i="34"/>
  <c r="F36" i="34"/>
  <c r="AY36" i="34"/>
  <c r="G36" i="34"/>
  <c r="BC45" i="34"/>
  <c r="BC39" i="34"/>
  <c r="BD33" i="34"/>
  <c r="BC33" i="34"/>
  <c r="I27" i="34"/>
  <c r="AR27" i="34"/>
  <c r="AS27" i="34"/>
  <c r="AV27" i="34"/>
  <c r="F27" i="34"/>
  <c r="AY27" i="34"/>
  <c r="G27" i="34"/>
  <c r="BC48" i="34"/>
  <c r="BC18" i="34"/>
  <c r="BD18" i="34"/>
  <c r="BB51" i="34"/>
  <c r="BD51" i="34"/>
  <c r="AL39" i="34"/>
  <c r="H18" i="34"/>
  <c r="BB36" i="34"/>
  <c r="BD36" i="34"/>
  <c r="H36" i="34"/>
  <c r="AP45" i="34"/>
  <c r="J45" i="34"/>
  <c r="AQ45" i="34"/>
  <c r="AP42" i="34"/>
  <c r="J42" i="34"/>
  <c r="AQ42" i="34"/>
  <c r="AR33" i="33"/>
  <c r="AS33" i="33"/>
  <c r="AV33" i="33"/>
  <c r="F33" i="33"/>
  <c r="AY33" i="33"/>
  <c r="G33" i="33"/>
  <c r="I33" i="33"/>
  <c r="BC48" i="33"/>
  <c r="H45" i="33"/>
  <c r="AP45" i="33"/>
  <c r="J45" i="33"/>
  <c r="AQ45" i="33"/>
  <c r="BC33" i="33"/>
  <c r="BC21" i="33"/>
  <c r="I48" i="33"/>
  <c r="AR48" i="33"/>
  <c r="AS48" i="33"/>
  <c r="AV48" i="33"/>
  <c r="F48" i="33"/>
  <c r="AY48" i="33"/>
  <c r="G48" i="33"/>
  <c r="H36" i="33"/>
  <c r="AP36" i="33"/>
  <c r="J36" i="33"/>
  <c r="AQ36" i="33"/>
  <c r="BC42" i="33"/>
  <c r="BC30" i="33"/>
  <c r="H24" i="33"/>
  <c r="AP24" i="33"/>
  <c r="J24" i="33"/>
  <c r="AQ24" i="33"/>
  <c r="BC51" i="33"/>
  <c r="AP21" i="33"/>
  <c r="J21" i="33"/>
  <c r="AQ21" i="33"/>
  <c r="AL30" i="33"/>
  <c r="AL18" i="33"/>
  <c r="E36" i="33"/>
  <c r="E24" i="33"/>
  <c r="BC24" i="33"/>
  <c r="AP39" i="33"/>
  <c r="J39" i="33"/>
  <c r="AQ39" i="33"/>
  <c r="AL51" i="33"/>
  <c r="AP42" i="33"/>
  <c r="J42" i="33"/>
  <c r="AQ42" i="33"/>
  <c r="AP27" i="33"/>
  <c r="J27" i="33"/>
  <c r="AQ27" i="33"/>
  <c r="BC39" i="33"/>
  <c r="BC27" i="33"/>
  <c r="BC21" i="32"/>
  <c r="BC30" i="32"/>
  <c r="BC24" i="32"/>
  <c r="AR30" i="32"/>
  <c r="AS30" i="32"/>
  <c r="AV30" i="32"/>
  <c r="F30" i="32"/>
  <c r="AY30" i="32"/>
  <c r="G30" i="32"/>
  <c r="I30" i="32"/>
  <c r="AR33" i="32"/>
  <c r="AS33" i="32"/>
  <c r="AV33" i="32"/>
  <c r="F33" i="32"/>
  <c r="AY33" i="32"/>
  <c r="G33" i="32"/>
  <c r="I33" i="32"/>
  <c r="BB33" i="32"/>
  <c r="BD33" i="32"/>
  <c r="BC39" i="32"/>
  <c r="BC42" i="32"/>
  <c r="BC27" i="32"/>
  <c r="AP21" i="32"/>
  <c r="J21" i="32"/>
  <c r="AQ21" i="32"/>
  <c r="H21" i="32"/>
  <c r="AL42" i="32"/>
  <c r="AP51" i="32"/>
  <c r="J51" i="32"/>
  <c r="AQ51" i="32"/>
  <c r="BC18" i="32"/>
  <c r="AL27" i="32"/>
  <c r="H30" i="32"/>
  <c r="BB30" i="32"/>
  <c r="BD30" i="32"/>
  <c r="AP18" i="32"/>
  <c r="J18" i="32"/>
  <c r="AQ18" i="32"/>
  <c r="AP48" i="32"/>
  <c r="J48" i="32"/>
  <c r="AQ48" i="32"/>
  <c r="AP39" i="32"/>
  <c r="J39" i="32"/>
  <c r="AQ39" i="32"/>
  <c r="AP45" i="32"/>
  <c r="J45" i="32"/>
  <c r="AQ45" i="32"/>
  <c r="AL24" i="32"/>
  <c r="AP36" i="32"/>
  <c r="J36" i="32"/>
  <c r="AQ36" i="32"/>
  <c r="AR33" i="31"/>
  <c r="AS33" i="31"/>
  <c r="AV33" i="31"/>
  <c r="F33" i="31"/>
  <c r="AY33" i="31"/>
  <c r="G33" i="31"/>
  <c r="I33" i="31"/>
  <c r="H51" i="31"/>
  <c r="AP51" i="31"/>
  <c r="J51" i="31"/>
  <c r="AQ51" i="31"/>
  <c r="H24" i="31"/>
  <c r="AP24" i="31"/>
  <c r="J24" i="31"/>
  <c r="AQ24" i="31"/>
  <c r="BC18" i="31"/>
  <c r="H27" i="31"/>
  <c r="AP27" i="31"/>
  <c r="J27" i="31"/>
  <c r="AQ27" i="31"/>
  <c r="BC45" i="31"/>
  <c r="H48" i="31"/>
  <c r="AP48" i="31"/>
  <c r="J48" i="31"/>
  <c r="AQ48" i="31"/>
  <c r="I39" i="31"/>
  <c r="AR39" i="31"/>
  <c r="AS39" i="31"/>
  <c r="AV39" i="31"/>
  <c r="F39" i="31"/>
  <c r="AY39" i="31"/>
  <c r="G39" i="31"/>
  <c r="BC36" i="31"/>
  <c r="AP30" i="31"/>
  <c r="J30" i="31"/>
  <c r="AQ30" i="31"/>
  <c r="H30" i="31"/>
  <c r="AL18" i="31"/>
  <c r="E51" i="31"/>
  <c r="E30" i="31"/>
  <c r="E27" i="31"/>
  <c r="BB33" i="31"/>
  <c r="BD33" i="31"/>
  <c r="H33" i="31"/>
  <c r="AP36" i="31"/>
  <c r="J36" i="31"/>
  <c r="AQ36" i="31"/>
  <c r="AP45" i="31"/>
  <c r="J45" i="31"/>
  <c r="AQ45" i="31"/>
  <c r="AP42" i="31"/>
  <c r="J42" i="31"/>
  <c r="AQ42" i="31"/>
  <c r="AP21" i="31"/>
  <c r="J21" i="31"/>
  <c r="AQ21" i="31"/>
  <c r="AV39" i="46"/>
  <c r="AW39" i="46"/>
  <c r="AZ39" i="46"/>
  <c r="F39" i="46"/>
  <c r="BC39" i="46"/>
  <c r="G39" i="46"/>
  <c r="I39" i="46"/>
  <c r="I36" i="46"/>
  <c r="AV36" i="46"/>
  <c r="AW36" i="46"/>
  <c r="AZ36" i="46"/>
  <c r="F36" i="46"/>
  <c r="BC36" i="46"/>
  <c r="G36" i="46"/>
  <c r="BG18" i="46"/>
  <c r="I21" i="46"/>
  <c r="AV21" i="46"/>
  <c r="AW21" i="46"/>
  <c r="AZ21" i="46"/>
  <c r="F21" i="46"/>
  <c r="BC21" i="46"/>
  <c r="G21" i="46"/>
  <c r="I42" i="46"/>
  <c r="BF42" i="46"/>
  <c r="AV42" i="46"/>
  <c r="AW42" i="46"/>
  <c r="AZ42" i="46"/>
  <c r="F42" i="46"/>
  <c r="BC42" i="46"/>
  <c r="G42" i="46"/>
  <c r="BG45" i="46"/>
  <c r="BG39" i="46"/>
  <c r="I33" i="46"/>
  <c r="AV33" i="46"/>
  <c r="AW33" i="46"/>
  <c r="AZ33" i="46"/>
  <c r="F33" i="46"/>
  <c r="BC33" i="46"/>
  <c r="G33" i="46"/>
  <c r="AT48" i="46"/>
  <c r="J48" i="46"/>
  <c r="AU48" i="46"/>
  <c r="H48" i="46"/>
  <c r="BG42" i="46"/>
  <c r="BH42" i="46"/>
  <c r="BG24" i="46"/>
  <c r="I27" i="46"/>
  <c r="AV27" i="46"/>
  <c r="AW27" i="46"/>
  <c r="AZ27" i="46"/>
  <c r="F27" i="46"/>
  <c r="BC27" i="46"/>
  <c r="G27" i="46"/>
  <c r="BG51" i="46"/>
  <c r="AT30" i="46"/>
  <c r="J30" i="46"/>
  <c r="AU30" i="46"/>
  <c r="H30" i="46"/>
  <c r="BG21" i="46"/>
  <c r="BF39" i="46"/>
  <c r="BH39" i="46"/>
  <c r="AP45" i="46"/>
  <c r="AT51" i="46"/>
  <c r="J51" i="46"/>
  <c r="AU51" i="46"/>
  <c r="AP18" i="46"/>
  <c r="AT24" i="46"/>
  <c r="J24" i="46"/>
  <c r="AU24" i="46"/>
  <c r="I36" i="45"/>
  <c r="AV36" i="45"/>
  <c r="AW36" i="45"/>
  <c r="AZ36" i="45"/>
  <c r="F36" i="45"/>
  <c r="BC36" i="45"/>
  <c r="G36" i="45"/>
  <c r="I18" i="45"/>
  <c r="AV18" i="45"/>
  <c r="AW18" i="45"/>
  <c r="AZ18" i="45"/>
  <c r="F18" i="45"/>
  <c r="BC18" i="45"/>
  <c r="G18" i="45"/>
  <c r="BF18" i="45"/>
  <c r="I30" i="45"/>
  <c r="AV30" i="45"/>
  <c r="AW30" i="45"/>
  <c r="AZ30" i="45"/>
  <c r="F30" i="45"/>
  <c r="BC30" i="45"/>
  <c r="G30" i="45"/>
  <c r="I27" i="45"/>
  <c r="AV27" i="45"/>
  <c r="AW27" i="45"/>
  <c r="AZ27" i="45"/>
  <c r="F27" i="45"/>
  <c r="BC27" i="45"/>
  <c r="G27" i="45"/>
  <c r="BF27" i="45"/>
  <c r="BH27" i="45"/>
  <c r="BG48" i="45"/>
  <c r="BG30" i="45"/>
  <c r="AV42" i="45"/>
  <c r="AW42" i="45"/>
  <c r="AZ42" i="45"/>
  <c r="F42" i="45"/>
  <c r="BC42" i="45"/>
  <c r="G42" i="45"/>
  <c r="BF42" i="45"/>
  <c r="I42" i="45"/>
  <c r="BF51" i="45"/>
  <c r="BH51" i="45"/>
  <c r="I51" i="45"/>
  <c r="AV51" i="45"/>
  <c r="AW51" i="45"/>
  <c r="AZ51" i="45"/>
  <c r="F51" i="45"/>
  <c r="BC51" i="45"/>
  <c r="G51" i="45"/>
  <c r="AV21" i="45"/>
  <c r="AW21" i="45"/>
  <c r="AZ21" i="45"/>
  <c r="F21" i="45"/>
  <c r="BC21" i="45"/>
  <c r="G21" i="45"/>
  <c r="I21" i="45"/>
  <c r="I24" i="45"/>
  <c r="AV24" i="45"/>
  <c r="AW24" i="45"/>
  <c r="AZ24" i="45"/>
  <c r="F24" i="45"/>
  <c r="BC24" i="45"/>
  <c r="G24" i="45"/>
  <c r="AV33" i="45"/>
  <c r="AW33" i="45"/>
  <c r="AZ33" i="45"/>
  <c r="F33" i="45"/>
  <c r="BC33" i="45"/>
  <c r="G33" i="45"/>
  <c r="I33" i="45"/>
  <c r="BF33" i="45"/>
  <c r="BH33" i="45"/>
  <c r="AT45" i="45"/>
  <c r="J45" i="45"/>
  <c r="AU45" i="45"/>
  <c r="H45" i="45"/>
  <c r="BG27" i="45"/>
  <c r="BG21" i="45"/>
  <c r="AV39" i="45"/>
  <c r="AW39" i="45"/>
  <c r="AZ39" i="45"/>
  <c r="F39" i="45"/>
  <c r="BC39" i="45"/>
  <c r="G39" i="45"/>
  <c r="I39" i="45"/>
  <c r="BG42" i="45"/>
  <c r="BH42" i="45"/>
  <c r="BH18" i="45"/>
  <c r="BG18" i="45"/>
  <c r="AP48" i="45"/>
  <c r="BG51" i="144"/>
  <c r="BG42" i="144"/>
  <c r="BH42" i="144"/>
  <c r="AV36" i="144"/>
  <c r="AW36" i="144"/>
  <c r="AZ36" i="144"/>
  <c r="F36" i="144"/>
  <c r="BC36" i="144"/>
  <c r="G36" i="144"/>
  <c r="I36" i="144"/>
  <c r="H27" i="144"/>
  <c r="AT27" i="144"/>
  <c r="J27" i="144"/>
  <c r="AU27" i="144"/>
  <c r="BG48" i="144"/>
  <c r="BF42" i="144"/>
  <c r="H33" i="144"/>
  <c r="AT33" i="144"/>
  <c r="J33" i="144"/>
  <c r="AU33" i="144"/>
  <c r="BG24" i="144"/>
  <c r="I42" i="144"/>
  <c r="BG36" i="144"/>
  <c r="AV30" i="144"/>
  <c r="AW30" i="144"/>
  <c r="AZ30" i="144"/>
  <c r="F30" i="144"/>
  <c r="BC30" i="144"/>
  <c r="G30" i="144"/>
  <c r="I30" i="144"/>
  <c r="BF30" i="144"/>
  <c r="BH30" i="144"/>
  <c r="BE42" i="144"/>
  <c r="BD42" i="144"/>
  <c r="I18" i="144"/>
  <c r="AV18" i="144"/>
  <c r="AW18" i="144"/>
  <c r="AZ18" i="144"/>
  <c r="F18" i="144"/>
  <c r="BC18" i="144"/>
  <c r="G18" i="144"/>
  <c r="AV48" i="144"/>
  <c r="AW48" i="144"/>
  <c r="AZ48" i="144"/>
  <c r="F48" i="144"/>
  <c r="BC48" i="144"/>
  <c r="G48" i="144"/>
  <c r="I48" i="144"/>
  <c r="H39" i="144"/>
  <c r="AT39" i="144"/>
  <c r="J39" i="144"/>
  <c r="AU39" i="144"/>
  <c r="BG30" i="144"/>
  <c r="I24" i="144"/>
  <c r="AV24" i="144"/>
  <c r="AW24" i="144"/>
  <c r="AZ24" i="144"/>
  <c r="F24" i="144"/>
  <c r="BC24" i="144"/>
  <c r="G24" i="144"/>
  <c r="H48" i="144"/>
  <c r="H42" i="144"/>
  <c r="E39" i="144"/>
  <c r="E33" i="144"/>
  <c r="E27" i="144"/>
  <c r="H24" i="144"/>
  <c r="AP51" i="144"/>
  <c r="AP45" i="144"/>
  <c r="AP21" i="144"/>
  <c r="AV39" i="43"/>
  <c r="AW39" i="43"/>
  <c r="AZ39" i="43"/>
  <c r="F39" i="43"/>
  <c r="BC39" i="43"/>
  <c r="G39" i="43"/>
  <c r="I39" i="43"/>
  <c r="AV45" i="43"/>
  <c r="AW45" i="43"/>
  <c r="AZ45" i="43"/>
  <c r="F45" i="43"/>
  <c r="BC45" i="43"/>
  <c r="G45" i="43"/>
  <c r="I45" i="43"/>
  <c r="AV30" i="43"/>
  <c r="AW30" i="43"/>
  <c r="AZ30" i="43"/>
  <c r="F30" i="43"/>
  <c r="BC30" i="43"/>
  <c r="G30" i="43"/>
  <c r="I30" i="43"/>
  <c r="BF30" i="43"/>
  <c r="BH30" i="43"/>
  <c r="BG33" i="43"/>
  <c r="BG21" i="43"/>
  <c r="AV18" i="43"/>
  <c r="AW18" i="43"/>
  <c r="AZ18" i="43"/>
  <c r="F18" i="43"/>
  <c r="BC18" i="43"/>
  <c r="G18" i="43"/>
  <c r="I18" i="43"/>
  <c r="BF18" i="43"/>
  <c r="BH18" i="43"/>
  <c r="BF45" i="43"/>
  <c r="BH45" i="43"/>
  <c r="BG48" i="43"/>
  <c r="BG51" i="43"/>
  <c r="AV48" i="43"/>
  <c r="AW48" i="43"/>
  <c r="AZ48" i="43"/>
  <c r="F48" i="43"/>
  <c r="BC48" i="43"/>
  <c r="G48" i="43"/>
  <c r="I48" i="43"/>
  <c r="BF48" i="43"/>
  <c r="BH48" i="43"/>
  <c r="H36" i="43"/>
  <c r="AT36" i="43"/>
  <c r="J36" i="43"/>
  <c r="AU36" i="43"/>
  <c r="H42" i="43"/>
  <c r="AT42" i="43"/>
  <c r="J42" i="43"/>
  <c r="AU42" i="43"/>
  <c r="BG24" i="43"/>
  <c r="AP33" i="43"/>
  <c r="BF39" i="43"/>
  <c r="BH39" i="43"/>
  <c r="AT27" i="43"/>
  <c r="J27" i="43"/>
  <c r="AU27" i="43"/>
  <c r="AT24" i="43"/>
  <c r="J24" i="43"/>
  <c r="AU24" i="43"/>
  <c r="AP21" i="43"/>
  <c r="AP51" i="43"/>
  <c r="AV45" i="73"/>
  <c r="AW45" i="73"/>
  <c r="AZ45" i="73"/>
  <c r="F45" i="73"/>
  <c r="BC45" i="73"/>
  <c r="G45" i="73"/>
  <c r="I45" i="73"/>
  <c r="BG45" i="73"/>
  <c r="BG33" i="73"/>
  <c r="I42" i="73"/>
  <c r="AV42" i="73"/>
  <c r="AW42" i="73"/>
  <c r="AZ42" i="73"/>
  <c r="F42" i="73"/>
  <c r="BC42" i="73"/>
  <c r="G42" i="73"/>
  <c r="AV51" i="73"/>
  <c r="AW51" i="73"/>
  <c r="AZ51" i="73"/>
  <c r="F51" i="73"/>
  <c r="BC51" i="73"/>
  <c r="G51" i="73"/>
  <c r="I51" i="73"/>
  <c r="BF51" i="73"/>
  <c r="BH51" i="73"/>
  <c r="BG24" i="73"/>
  <c r="I30" i="73"/>
  <c r="BF30" i="73"/>
  <c r="BH30" i="73"/>
  <c r="AV30" i="73"/>
  <c r="AW30" i="73"/>
  <c r="AZ30" i="73"/>
  <c r="F30" i="73"/>
  <c r="BC30" i="73"/>
  <c r="G30" i="73"/>
  <c r="AV18" i="73"/>
  <c r="AW18" i="73"/>
  <c r="AZ18" i="73"/>
  <c r="F18" i="73"/>
  <c r="BC18" i="73"/>
  <c r="G18" i="73"/>
  <c r="BF18" i="73"/>
  <c r="BH18" i="73"/>
  <c r="I18" i="73"/>
  <c r="I39" i="73"/>
  <c r="AV39" i="73"/>
  <c r="AW39" i="73"/>
  <c r="AZ39" i="73"/>
  <c r="F39" i="73"/>
  <c r="BC39" i="73"/>
  <c r="G39" i="73"/>
  <c r="BF39" i="73"/>
  <c r="BH39" i="73"/>
  <c r="BG48" i="73"/>
  <c r="BG36" i="73"/>
  <c r="BG27" i="73"/>
  <c r="AT24" i="73"/>
  <c r="J24" i="73"/>
  <c r="AU24" i="73"/>
  <c r="AT21" i="73"/>
  <c r="J21" i="73"/>
  <c r="AU21" i="73"/>
  <c r="AP48" i="73"/>
  <c r="AP27" i="73"/>
  <c r="AT33" i="73"/>
  <c r="J33" i="73"/>
  <c r="AU33" i="73"/>
  <c r="AP36" i="73"/>
  <c r="BF42" i="73"/>
  <c r="BH42" i="73"/>
  <c r="I33" i="37"/>
  <c r="AV33" i="37"/>
  <c r="AW33" i="37"/>
  <c r="AZ33" i="37"/>
  <c r="F33" i="37"/>
  <c r="BC33" i="37"/>
  <c r="G33" i="37"/>
  <c r="AV24" i="37"/>
  <c r="AW24" i="37"/>
  <c r="AZ24" i="37"/>
  <c r="F24" i="37"/>
  <c r="BC24" i="37"/>
  <c r="G24" i="37"/>
  <c r="I24" i="37"/>
  <c r="BF45" i="37"/>
  <c r="BH45" i="37"/>
  <c r="I45" i="37"/>
  <c r="AV45" i="37"/>
  <c r="AW45" i="37"/>
  <c r="AZ45" i="37"/>
  <c r="F45" i="37"/>
  <c r="BC45" i="37"/>
  <c r="G45" i="37"/>
  <c r="I51" i="37"/>
  <c r="AV51" i="37"/>
  <c r="AW51" i="37"/>
  <c r="AZ51" i="37"/>
  <c r="F51" i="37"/>
  <c r="BC51" i="37"/>
  <c r="G51" i="37"/>
  <c r="BG42" i="37"/>
  <c r="BG21" i="37"/>
  <c r="I27" i="37"/>
  <c r="AV27" i="37"/>
  <c r="AW27" i="37"/>
  <c r="AZ27" i="37"/>
  <c r="F27" i="37"/>
  <c r="BC27" i="37"/>
  <c r="G27" i="37"/>
  <c r="BF42" i="37"/>
  <c r="BH42" i="37"/>
  <c r="I42" i="37"/>
  <c r="AV42" i="37"/>
  <c r="AW42" i="37"/>
  <c r="AZ42" i="37"/>
  <c r="F42" i="37"/>
  <c r="BC42" i="37"/>
  <c r="G42" i="37"/>
  <c r="I48" i="37"/>
  <c r="AV48" i="37"/>
  <c r="AW48" i="37"/>
  <c r="AZ48" i="37"/>
  <c r="F48" i="37"/>
  <c r="BC48" i="37"/>
  <c r="G48" i="37"/>
  <c r="BG39" i="37"/>
  <c r="AV18" i="37"/>
  <c r="AW18" i="37"/>
  <c r="AZ18" i="37"/>
  <c r="F18" i="37"/>
  <c r="BC18" i="37"/>
  <c r="G18" i="37"/>
  <c r="I18" i="37"/>
  <c r="BG36" i="37"/>
  <c r="BG30" i="37"/>
  <c r="BF27" i="37"/>
  <c r="BH27" i="37"/>
  <c r="AT39" i="37"/>
  <c r="J39" i="37"/>
  <c r="AU39" i="37"/>
  <c r="H27" i="37"/>
  <c r="AP30" i="37"/>
  <c r="AT36" i="37"/>
  <c r="J36" i="37"/>
  <c r="AU36" i="37"/>
  <c r="AP21" i="37"/>
  <c r="AR18" i="24"/>
  <c r="AS18" i="24"/>
  <c r="AV18" i="24"/>
  <c r="F18" i="24"/>
  <c r="AY18" i="24"/>
  <c r="G18" i="24"/>
  <c r="I18" i="24"/>
  <c r="BC33" i="24"/>
  <c r="AP27" i="24"/>
  <c r="J27" i="24"/>
  <c r="AQ27" i="24"/>
  <c r="H27" i="24"/>
  <c r="BB18" i="24"/>
  <c r="BD18" i="24"/>
  <c r="BC24" i="24"/>
  <c r="BC18" i="24"/>
  <c r="BC48" i="24"/>
  <c r="H45" i="24"/>
  <c r="AP45" i="24"/>
  <c r="J45" i="24"/>
  <c r="AQ45" i="24"/>
  <c r="AR36" i="24"/>
  <c r="AS36" i="24"/>
  <c r="AV36" i="24"/>
  <c r="F36" i="24"/>
  <c r="AY36" i="24"/>
  <c r="G36" i="24"/>
  <c r="I36" i="24"/>
  <c r="BB36" i="24"/>
  <c r="BD36" i="24"/>
  <c r="BC21" i="24"/>
  <c r="I30" i="24"/>
  <c r="AR30" i="24"/>
  <c r="AS30" i="24"/>
  <c r="AV30" i="24"/>
  <c r="F30" i="24"/>
  <c r="AY30" i="24"/>
  <c r="G30" i="24"/>
  <c r="H39" i="24"/>
  <c r="AP39" i="24"/>
  <c r="J39" i="24"/>
  <c r="AQ39" i="24"/>
  <c r="BC30" i="24"/>
  <c r="E39" i="24"/>
  <c r="AP42" i="24"/>
  <c r="J42" i="24"/>
  <c r="AQ42" i="24"/>
  <c r="H48" i="24"/>
  <c r="AP48" i="24"/>
  <c r="J48" i="24"/>
  <c r="AQ48" i="24"/>
  <c r="BC42" i="24"/>
  <c r="AL21" i="24"/>
  <c r="H36" i="24"/>
  <c r="AL24" i="24"/>
  <c r="AL33" i="24"/>
  <c r="AP51" i="24"/>
  <c r="J51" i="24"/>
  <c r="AQ51" i="24"/>
  <c r="AZ51" i="23"/>
  <c r="BA51" i="23"/>
  <c r="AR24" i="23"/>
  <c r="AS24" i="23"/>
  <c r="AV24" i="23"/>
  <c r="F24" i="23"/>
  <c r="I24" i="23"/>
  <c r="I36" i="23"/>
  <c r="AR36" i="23"/>
  <c r="AS36" i="23"/>
  <c r="AV36" i="23"/>
  <c r="F36" i="23"/>
  <c r="AR30" i="23"/>
  <c r="AS30" i="23"/>
  <c r="AV30" i="23"/>
  <c r="F30" i="23"/>
  <c r="AY30" i="23"/>
  <c r="G30" i="23"/>
  <c r="I30" i="23"/>
  <c r="BC27" i="23"/>
  <c r="BC21" i="23"/>
  <c r="I42" i="23"/>
  <c r="AR42" i="23"/>
  <c r="AS42" i="23"/>
  <c r="AV42" i="23"/>
  <c r="F42" i="23"/>
  <c r="AY42" i="23"/>
  <c r="G42" i="23"/>
  <c r="BB42" i="23"/>
  <c r="BC18" i="23"/>
  <c r="I51" i="23"/>
  <c r="BC45" i="23"/>
  <c r="BD42" i="23"/>
  <c r="AP27" i="23"/>
  <c r="J27" i="23"/>
  <c r="AQ27" i="23"/>
  <c r="H30" i="23"/>
  <c r="AL45" i="23"/>
  <c r="AL39" i="23"/>
  <c r="BB51" i="23"/>
  <c r="BD51" i="23"/>
  <c r="AP21" i="23"/>
  <c r="J21" i="23"/>
  <c r="AQ21" i="23"/>
  <c r="AL48" i="23"/>
  <c r="AL33" i="23"/>
  <c r="AL18" i="23"/>
  <c r="AR36" i="22"/>
  <c r="AS36" i="22"/>
  <c r="AV36" i="22"/>
  <c r="F36" i="22"/>
  <c r="AY36" i="22"/>
  <c r="G36" i="22"/>
  <c r="I36" i="22"/>
  <c r="I33" i="22"/>
  <c r="AR33" i="22"/>
  <c r="AS33" i="22"/>
  <c r="AV33" i="22"/>
  <c r="F33" i="22"/>
  <c r="AY33" i="22"/>
  <c r="G33" i="22"/>
  <c r="AR48" i="22"/>
  <c r="AS48" i="22"/>
  <c r="AV48" i="22"/>
  <c r="F48" i="22"/>
  <c r="AY48" i="22"/>
  <c r="G48" i="22"/>
  <c r="I48" i="22"/>
  <c r="BC42" i="22"/>
  <c r="AR45" i="22"/>
  <c r="AS45" i="22"/>
  <c r="AV45" i="22"/>
  <c r="F45" i="22"/>
  <c r="AY45" i="22"/>
  <c r="G45" i="22"/>
  <c r="I45" i="22"/>
  <c r="BC18" i="22"/>
  <c r="AR51" i="22"/>
  <c r="AS51" i="22"/>
  <c r="AV51" i="22"/>
  <c r="F51" i="22"/>
  <c r="AY51" i="22"/>
  <c r="G51" i="22"/>
  <c r="I51" i="22"/>
  <c r="BC21" i="22"/>
  <c r="I27" i="22"/>
  <c r="AR27" i="22"/>
  <c r="AS27" i="22"/>
  <c r="AV27" i="22"/>
  <c r="F27" i="22"/>
  <c r="AY27" i="22"/>
  <c r="G27" i="22"/>
  <c r="BC39" i="22"/>
  <c r="BC30" i="22"/>
  <c r="BC24" i="22"/>
  <c r="BB48" i="22"/>
  <c r="BD48" i="22"/>
  <c r="BB51" i="22"/>
  <c r="BD51" i="22"/>
  <c r="AP30" i="22"/>
  <c r="J30" i="22"/>
  <c r="AQ30" i="22"/>
  <c r="H51" i="22"/>
  <c r="AP24" i="22"/>
  <c r="J24" i="22"/>
  <c r="AQ24" i="22"/>
  <c r="H48" i="22"/>
  <c r="AL39" i="22"/>
  <c r="BB27" i="22"/>
  <c r="BD27" i="22"/>
  <c r="AL18" i="22"/>
  <c r="AL21" i="22"/>
  <c r="AL42" i="22"/>
  <c r="BC18" i="21"/>
  <c r="AR36" i="21"/>
  <c r="AS36" i="21"/>
  <c r="AV36" i="21"/>
  <c r="F36" i="21"/>
  <c r="AY36" i="21"/>
  <c r="G36" i="21"/>
  <c r="I36" i="21"/>
  <c r="BC48" i="21"/>
  <c r="I33" i="21"/>
  <c r="AR33" i="21"/>
  <c r="AS33" i="21"/>
  <c r="AV33" i="21"/>
  <c r="F33" i="21"/>
  <c r="I42" i="21"/>
  <c r="AR42" i="21"/>
  <c r="AS42" i="21"/>
  <c r="AV42" i="21"/>
  <c r="F42" i="21"/>
  <c r="AY42" i="21"/>
  <c r="G42" i="21"/>
  <c r="BB42" i="21"/>
  <c r="BD42" i="21"/>
  <c r="I45" i="21"/>
  <c r="BB45" i="21"/>
  <c r="BD45" i="21"/>
  <c r="AR45" i="21"/>
  <c r="AS45" i="21"/>
  <c r="AV45" i="21"/>
  <c r="F45" i="21"/>
  <c r="AY45" i="21"/>
  <c r="G45" i="21"/>
  <c r="H21" i="21"/>
  <c r="AP21" i="21"/>
  <c r="J21" i="21"/>
  <c r="AQ21" i="21"/>
  <c r="BC39" i="21"/>
  <c r="AP30" i="21"/>
  <c r="J30" i="21"/>
  <c r="AQ30" i="21"/>
  <c r="H30" i="21"/>
  <c r="I27" i="21"/>
  <c r="AR27" i="21"/>
  <c r="AS27" i="21"/>
  <c r="AV27" i="21"/>
  <c r="F27" i="21"/>
  <c r="AY27" i="21"/>
  <c r="G27" i="21"/>
  <c r="AL39" i="21"/>
  <c r="BB36" i="21"/>
  <c r="BD36" i="21"/>
  <c r="AP24" i="21"/>
  <c r="J24" i="21"/>
  <c r="AQ24" i="21"/>
  <c r="AL48" i="21"/>
  <c r="BC33" i="21"/>
  <c r="AL18" i="21"/>
  <c r="AL51" i="21"/>
  <c r="I18" i="20"/>
  <c r="AR18" i="20"/>
  <c r="AS18" i="20"/>
  <c r="AV18" i="20"/>
  <c r="F18" i="20"/>
  <c r="AY18" i="20"/>
  <c r="G18" i="20"/>
  <c r="BC45" i="20"/>
  <c r="BC36" i="20"/>
  <c r="BD18" i="20"/>
  <c r="BC18" i="20"/>
  <c r="BC21" i="20"/>
  <c r="H33" i="20"/>
  <c r="AP33" i="20"/>
  <c r="J33" i="20"/>
  <c r="AQ33" i="20"/>
  <c r="AR30" i="20"/>
  <c r="AS30" i="20"/>
  <c r="AV30" i="20"/>
  <c r="F30" i="20"/>
  <c r="AY30" i="20"/>
  <c r="G30" i="20"/>
  <c r="I30" i="20"/>
  <c r="BC51" i="20"/>
  <c r="BC39" i="20"/>
  <c r="AR27" i="20"/>
  <c r="AS27" i="20"/>
  <c r="AV27" i="20"/>
  <c r="F27" i="20"/>
  <c r="AY27" i="20"/>
  <c r="G27" i="20"/>
  <c r="I27" i="20"/>
  <c r="BC42" i="20"/>
  <c r="AP21" i="20"/>
  <c r="J21" i="20"/>
  <c r="AQ21" i="20"/>
  <c r="H21" i="20"/>
  <c r="AP24" i="20"/>
  <c r="J24" i="20"/>
  <c r="AQ24" i="20"/>
  <c r="AP36" i="20"/>
  <c r="J36" i="20"/>
  <c r="AQ36" i="20"/>
  <c r="BB18" i="20"/>
  <c r="AL51" i="20"/>
  <c r="AL45" i="20"/>
  <c r="AL39" i="20"/>
  <c r="AP48" i="20"/>
  <c r="J48" i="20"/>
  <c r="AQ48" i="20"/>
  <c r="AL42" i="20"/>
  <c r="BC36" i="143"/>
  <c r="I51" i="143"/>
  <c r="BB51" i="143"/>
  <c r="BD51" i="143"/>
  <c r="AR51" i="143"/>
  <c r="AS51" i="143"/>
  <c r="AV51" i="143"/>
  <c r="F51" i="143"/>
  <c r="AY51" i="143"/>
  <c r="G51" i="143"/>
  <c r="AR42" i="143"/>
  <c r="AS42" i="143"/>
  <c r="AV42" i="143"/>
  <c r="F42" i="143"/>
  <c r="AY42" i="143"/>
  <c r="G42" i="143"/>
  <c r="BB42" i="143"/>
  <c r="I42" i="143"/>
  <c r="BC48" i="143"/>
  <c r="BC42" i="143"/>
  <c r="BC33" i="143"/>
  <c r="BC24" i="143"/>
  <c r="BC18" i="143"/>
  <c r="I24" i="143"/>
  <c r="AR24" i="143"/>
  <c r="AS24" i="143"/>
  <c r="AV24" i="143"/>
  <c r="F24" i="143"/>
  <c r="AY24" i="143"/>
  <c r="G24" i="143"/>
  <c r="I18" i="143"/>
  <c r="AR18" i="143"/>
  <c r="AS18" i="143"/>
  <c r="AV18" i="143"/>
  <c r="F18" i="143"/>
  <c r="AY18" i="143"/>
  <c r="G18" i="143"/>
  <c r="BC30" i="143"/>
  <c r="AR48" i="143"/>
  <c r="AS48" i="143"/>
  <c r="AV48" i="143"/>
  <c r="F48" i="143"/>
  <c r="AY48" i="143"/>
  <c r="G48" i="143"/>
  <c r="I48" i="143"/>
  <c r="AR21" i="143"/>
  <c r="AS21" i="143"/>
  <c r="AV21" i="143"/>
  <c r="F21" i="143"/>
  <c r="AY21" i="143"/>
  <c r="G21" i="143"/>
  <c r="I21" i="143"/>
  <c r="AR45" i="143"/>
  <c r="AS45" i="143"/>
  <c r="AV45" i="143"/>
  <c r="F45" i="143"/>
  <c r="AY45" i="143"/>
  <c r="G45" i="143"/>
  <c r="I45" i="143"/>
  <c r="BB45" i="143"/>
  <c r="BD45" i="143"/>
  <c r="BC39" i="143"/>
  <c r="BC27" i="143"/>
  <c r="BD42" i="143"/>
  <c r="AP39" i="143"/>
  <c r="J39" i="143"/>
  <c r="AQ39" i="143"/>
  <c r="H18" i="143"/>
  <c r="AL27" i="143"/>
  <c r="AL30" i="143"/>
  <c r="AL33" i="143"/>
  <c r="AL36" i="143"/>
  <c r="AT36" i="135"/>
  <c r="J36" i="135"/>
  <c r="AU36" i="135"/>
  <c r="H36" i="135"/>
  <c r="N18" i="135"/>
  <c r="AT18" i="135"/>
  <c r="J18" i="135"/>
  <c r="AU18" i="135"/>
  <c r="H51" i="135"/>
  <c r="AT51" i="135"/>
  <c r="J51" i="135"/>
  <c r="AU51" i="135"/>
  <c r="N45" i="135"/>
  <c r="BG45" i="135"/>
  <c r="AT45" i="135"/>
  <c r="J45" i="135"/>
  <c r="AU45" i="135"/>
  <c r="BG42" i="135"/>
  <c r="E30" i="135"/>
  <c r="AP30" i="135"/>
  <c r="BF27" i="135"/>
  <c r="BH27" i="135"/>
  <c r="E36" i="135"/>
  <c r="BE27" i="135"/>
  <c r="BG18" i="135"/>
  <c r="N48" i="135"/>
  <c r="BG48" i="135"/>
  <c r="AT48" i="135"/>
  <c r="J48" i="135"/>
  <c r="AU48" i="135"/>
  <c r="I27" i="135"/>
  <c r="AT42" i="135"/>
  <c r="J42" i="135"/>
  <c r="AU42" i="135"/>
  <c r="N39" i="135"/>
  <c r="BG39" i="135"/>
  <c r="AT39" i="135"/>
  <c r="J39" i="135"/>
  <c r="AU39" i="135"/>
  <c r="E33" i="135"/>
  <c r="AP33" i="135"/>
  <c r="AP21" i="135"/>
  <c r="E21" i="135"/>
  <c r="H48" i="135"/>
  <c r="AT24" i="135"/>
  <c r="J24" i="135"/>
  <c r="AU24" i="135"/>
  <c r="BD51" i="147"/>
  <c r="BE51" i="147"/>
  <c r="BG18" i="147"/>
  <c r="BF51" i="147"/>
  <c r="BH51" i="147"/>
  <c r="AT24" i="147"/>
  <c r="J24" i="147"/>
  <c r="AU24" i="147"/>
  <c r="H24" i="147"/>
  <c r="AT48" i="147"/>
  <c r="J48" i="147"/>
  <c r="AU48" i="147"/>
  <c r="H48" i="147"/>
  <c r="BG51" i="147"/>
  <c r="AT18" i="147"/>
  <c r="J18" i="147"/>
  <c r="AU18" i="147"/>
  <c r="H18" i="147"/>
  <c r="AT33" i="147"/>
  <c r="J33" i="147"/>
  <c r="AU33" i="147"/>
  <c r="H33" i="147"/>
  <c r="BE39" i="147"/>
  <c r="AV42" i="147"/>
  <c r="AW42" i="147"/>
  <c r="AZ42" i="147"/>
  <c r="F42" i="147"/>
  <c r="BC42" i="147"/>
  <c r="G42" i="147"/>
  <c r="I42" i="147"/>
  <c r="BF42" i="147"/>
  <c r="BH42" i="147"/>
  <c r="AV36" i="147"/>
  <c r="AW36" i="147"/>
  <c r="AZ36" i="147"/>
  <c r="F36" i="147"/>
  <c r="BC36" i="147"/>
  <c r="G36" i="147"/>
  <c r="I36" i="147"/>
  <c r="AT30" i="147"/>
  <c r="J30" i="147"/>
  <c r="AU30" i="147"/>
  <c r="H30" i="147"/>
  <c r="BG45" i="147"/>
  <c r="BG39" i="147"/>
  <c r="BH39" i="147"/>
  <c r="AT27" i="147"/>
  <c r="J27" i="147"/>
  <c r="AU27" i="147"/>
  <c r="H27" i="147"/>
  <c r="H39" i="147"/>
  <c r="AP21" i="147"/>
  <c r="AP45" i="147"/>
  <c r="AR21" i="16"/>
  <c r="AS21" i="16"/>
  <c r="AV21" i="16"/>
  <c r="F21" i="16"/>
  <c r="AY21" i="16"/>
  <c r="G21" i="16"/>
  <c r="I21" i="16"/>
  <c r="BB21" i="16"/>
  <c r="BD21" i="16"/>
  <c r="AR42" i="16"/>
  <c r="AS42" i="16"/>
  <c r="AV42" i="16"/>
  <c r="F42" i="16"/>
  <c r="AY42" i="16"/>
  <c r="G42" i="16"/>
  <c r="I42" i="16"/>
  <c r="BA24" i="16"/>
  <c r="AZ24" i="16"/>
  <c r="I30" i="16"/>
  <c r="AR30" i="16"/>
  <c r="AS30" i="16"/>
  <c r="AV30" i="16"/>
  <c r="F30" i="16"/>
  <c r="AY30" i="16"/>
  <c r="G30" i="16"/>
  <c r="AP51" i="16"/>
  <c r="J51" i="16"/>
  <c r="AQ51" i="16"/>
  <c r="H51" i="16"/>
  <c r="AL48" i="16"/>
  <c r="E48" i="16"/>
  <c r="N42" i="16"/>
  <c r="H33" i="16"/>
  <c r="AP33" i="16"/>
  <c r="J33" i="16"/>
  <c r="AQ33" i="16"/>
  <c r="H24" i="16"/>
  <c r="BB24" i="16"/>
  <c r="AP18" i="16"/>
  <c r="J18" i="16"/>
  <c r="AQ18" i="16"/>
  <c r="H18" i="16"/>
  <c r="H27" i="16"/>
  <c r="BC18" i="16"/>
  <c r="AL39" i="16"/>
  <c r="BC45" i="16"/>
  <c r="BC42" i="16"/>
  <c r="E36" i="16"/>
  <c r="AL36" i="16"/>
  <c r="BC24" i="16"/>
  <c r="BC39" i="16"/>
  <c r="AP45" i="16"/>
  <c r="J45" i="16"/>
  <c r="AQ45" i="16"/>
  <c r="H45" i="16"/>
  <c r="BC33" i="16"/>
  <c r="AP27" i="16"/>
  <c r="J27" i="16"/>
  <c r="AQ27" i="16"/>
  <c r="I21" i="15"/>
  <c r="AR21" i="15"/>
  <c r="AS21" i="15"/>
  <c r="AV21" i="15"/>
  <c r="F21" i="15"/>
  <c r="AY21" i="15"/>
  <c r="G21" i="15"/>
  <c r="BC42" i="15"/>
  <c r="BC21" i="15"/>
  <c r="BC48" i="15"/>
  <c r="BD48" i="15"/>
  <c r="H18" i="15"/>
  <c r="AP18" i="15"/>
  <c r="J18" i="15"/>
  <c r="AQ18" i="15"/>
  <c r="AR48" i="15"/>
  <c r="AS48" i="15"/>
  <c r="AV48" i="15"/>
  <c r="F48" i="15"/>
  <c r="AY48" i="15"/>
  <c r="G48" i="15"/>
  <c r="I48" i="15"/>
  <c r="H51" i="15"/>
  <c r="AP51" i="15"/>
  <c r="J51" i="15"/>
  <c r="AQ51" i="15"/>
  <c r="BC39" i="15"/>
  <c r="BC33" i="15"/>
  <c r="BC27" i="15"/>
  <c r="I24" i="15"/>
  <c r="AR24" i="15"/>
  <c r="AS24" i="15"/>
  <c r="AV24" i="15"/>
  <c r="F24" i="15"/>
  <c r="AY24" i="15"/>
  <c r="G24" i="15"/>
  <c r="BC30" i="15"/>
  <c r="I33" i="15"/>
  <c r="AR33" i="15"/>
  <c r="AS33" i="15"/>
  <c r="AV33" i="15"/>
  <c r="F33" i="15"/>
  <c r="AY33" i="15"/>
  <c r="G33" i="15"/>
  <c r="AR27" i="15"/>
  <c r="AS27" i="15"/>
  <c r="AV27" i="15"/>
  <c r="F27" i="15"/>
  <c r="AY27" i="15"/>
  <c r="G27" i="15"/>
  <c r="I27" i="15"/>
  <c r="BB27" i="15"/>
  <c r="H45" i="15"/>
  <c r="AP45" i="15"/>
  <c r="J45" i="15"/>
  <c r="AQ45" i="15"/>
  <c r="I36" i="15"/>
  <c r="AR36" i="15"/>
  <c r="AS36" i="15"/>
  <c r="AV36" i="15"/>
  <c r="F36" i="15"/>
  <c r="AY36" i="15"/>
  <c r="G36" i="15"/>
  <c r="I30" i="15"/>
  <c r="AR30" i="15"/>
  <c r="AS30" i="15"/>
  <c r="AV30" i="15"/>
  <c r="F30" i="15"/>
  <c r="AY30" i="15"/>
  <c r="G30" i="15"/>
  <c r="H30" i="15"/>
  <c r="AL39" i="15"/>
  <c r="BB24" i="15"/>
  <c r="BD24" i="15"/>
  <c r="BB48" i="15"/>
  <c r="AL42" i="15"/>
  <c r="BD27" i="15"/>
  <c r="E45" i="15"/>
  <c r="I42" i="14"/>
  <c r="AR42" i="14"/>
  <c r="AS42" i="14"/>
  <c r="AV42" i="14"/>
  <c r="F42" i="14"/>
  <c r="AY42" i="14"/>
  <c r="G42" i="14"/>
  <c r="H30" i="14"/>
  <c r="AP30" i="14"/>
  <c r="J30" i="14"/>
  <c r="AQ30" i="14"/>
  <c r="BC24" i="14"/>
  <c r="AR27" i="14"/>
  <c r="AS27" i="14"/>
  <c r="AV27" i="14"/>
  <c r="F27" i="14"/>
  <c r="AY27" i="14"/>
  <c r="G27" i="14"/>
  <c r="I27" i="14"/>
  <c r="AP48" i="14"/>
  <c r="J48" i="14"/>
  <c r="AQ48" i="14"/>
  <c r="H48" i="14"/>
  <c r="AR45" i="14"/>
  <c r="AS45" i="14"/>
  <c r="AV45" i="14"/>
  <c r="F45" i="14"/>
  <c r="AY45" i="14"/>
  <c r="G45" i="14"/>
  <c r="I45" i="14"/>
  <c r="H39" i="14"/>
  <c r="AP39" i="14"/>
  <c r="J39" i="14"/>
  <c r="AQ39" i="14"/>
  <c r="AR21" i="14"/>
  <c r="AS21" i="14"/>
  <c r="AV21" i="14"/>
  <c r="F21" i="14"/>
  <c r="AY21" i="14"/>
  <c r="G21" i="14"/>
  <c r="I21" i="14"/>
  <c r="BB21" i="14"/>
  <c r="BD21" i="14"/>
  <c r="AP18" i="14"/>
  <c r="J18" i="14"/>
  <c r="AQ18" i="14"/>
  <c r="H18" i="14"/>
  <c r="AR24" i="14"/>
  <c r="AS24" i="14"/>
  <c r="AV24" i="14"/>
  <c r="F24" i="14"/>
  <c r="AY24" i="14"/>
  <c r="G24" i="14"/>
  <c r="I24" i="14"/>
  <c r="AR36" i="14"/>
  <c r="AS36" i="14"/>
  <c r="AV36" i="14"/>
  <c r="F36" i="14"/>
  <c r="AY36" i="14"/>
  <c r="G36" i="14"/>
  <c r="I36" i="14"/>
  <c r="BB36" i="14"/>
  <c r="BD36" i="14"/>
  <c r="BC51" i="14"/>
  <c r="BC27" i="14"/>
  <c r="AP51" i="14"/>
  <c r="J51" i="14"/>
  <c r="AQ51" i="14"/>
  <c r="BC48" i="14"/>
  <c r="E30" i="14"/>
  <c r="E39" i="14"/>
  <c r="BB27" i="14"/>
  <c r="BD27" i="14"/>
  <c r="AP33" i="14"/>
  <c r="J33" i="14"/>
  <c r="AQ33" i="14"/>
  <c r="I27" i="13"/>
  <c r="AR27" i="13"/>
  <c r="AS27" i="13"/>
  <c r="AV27" i="13"/>
  <c r="F27" i="13"/>
  <c r="AY27" i="13"/>
  <c r="G27" i="13"/>
  <c r="AR42" i="13"/>
  <c r="AS42" i="13"/>
  <c r="AV42" i="13"/>
  <c r="F42" i="13"/>
  <c r="AY42" i="13"/>
  <c r="G42" i="13"/>
  <c r="I42" i="13"/>
  <c r="AP39" i="13"/>
  <c r="J39" i="13"/>
  <c r="AQ39" i="13"/>
  <c r="H39" i="13"/>
  <c r="BC24" i="13"/>
  <c r="BC18" i="13"/>
  <c r="AR30" i="13"/>
  <c r="AS30" i="13"/>
  <c r="AV30" i="13"/>
  <c r="F30" i="13"/>
  <c r="AY30" i="13"/>
  <c r="G30" i="13"/>
  <c r="I30" i="13"/>
  <c r="BB30" i="13"/>
  <c r="BD30" i="13"/>
  <c r="AR24" i="13"/>
  <c r="AS24" i="13"/>
  <c r="AV24" i="13"/>
  <c r="F24" i="13"/>
  <c r="AY24" i="13"/>
  <c r="G24" i="13"/>
  <c r="I24" i="13"/>
  <c r="BB24" i="13"/>
  <c r="BD24" i="13"/>
  <c r="AR45" i="13"/>
  <c r="AS45" i="13"/>
  <c r="AV45" i="13"/>
  <c r="F45" i="13"/>
  <c r="AY45" i="13"/>
  <c r="G45" i="13"/>
  <c r="BB45" i="13"/>
  <c r="BD45" i="13"/>
  <c r="I45" i="13"/>
  <c r="BC36" i="13"/>
  <c r="BC21" i="13"/>
  <c r="I51" i="13"/>
  <c r="AR51" i="13"/>
  <c r="AS51" i="13"/>
  <c r="AV51" i="13"/>
  <c r="F51" i="13"/>
  <c r="AY51" i="13"/>
  <c r="G51" i="13"/>
  <c r="BC48" i="13"/>
  <c r="AP18" i="13"/>
  <c r="J18" i="13"/>
  <c r="AQ18" i="13"/>
  <c r="H18" i="13"/>
  <c r="AP21" i="13"/>
  <c r="J21" i="13"/>
  <c r="AQ21" i="13"/>
  <c r="AP33" i="13"/>
  <c r="J33" i="13"/>
  <c r="AQ33" i="13"/>
  <c r="BB27" i="13"/>
  <c r="BD27" i="13"/>
  <c r="AL36" i="13"/>
  <c r="AL48" i="13"/>
  <c r="E39" i="13"/>
  <c r="BE42" i="12"/>
  <c r="BD42" i="12"/>
  <c r="H21" i="12"/>
  <c r="AT21" i="12"/>
  <c r="J21" i="12"/>
  <c r="AU21" i="12"/>
  <c r="E48" i="12"/>
  <c r="AP48" i="12"/>
  <c r="I36" i="12"/>
  <c r="AV36" i="12"/>
  <c r="AW36" i="12"/>
  <c r="AZ36" i="12"/>
  <c r="F36" i="12"/>
  <c r="BC36" i="12"/>
  <c r="G36" i="12"/>
  <c r="BG24" i="12"/>
  <c r="BG18" i="12"/>
  <c r="AV27" i="12"/>
  <c r="AW27" i="12"/>
  <c r="AZ27" i="12"/>
  <c r="F27" i="12"/>
  <c r="BC27" i="12"/>
  <c r="G27" i="12"/>
  <c r="AP30" i="12"/>
  <c r="E30" i="12"/>
  <c r="AT24" i="12"/>
  <c r="J24" i="12"/>
  <c r="AU24" i="12"/>
  <c r="AT18" i="12"/>
  <c r="J18" i="12"/>
  <c r="AU18" i="12"/>
  <c r="AP33" i="12"/>
  <c r="E33" i="12"/>
  <c r="BG21" i="12"/>
  <c r="BF42" i="12"/>
  <c r="BH42" i="12"/>
  <c r="AP51" i="12"/>
  <c r="E51" i="12"/>
  <c r="E45" i="12"/>
  <c r="AP45" i="12"/>
  <c r="AT39" i="12"/>
  <c r="J39" i="12"/>
  <c r="AU39" i="12"/>
  <c r="H36" i="12"/>
  <c r="AV45" i="11"/>
  <c r="AW45" i="11"/>
  <c r="AZ45" i="11"/>
  <c r="F45" i="11"/>
  <c r="BC45" i="11"/>
  <c r="G45" i="11"/>
  <c r="I45" i="11"/>
  <c r="H36" i="11"/>
  <c r="AT36" i="11"/>
  <c r="J36" i="11"/>
  <c r="AU36" i="11"/>
  <c r="I33" i="11"/>
  <c r="AV33" i="11"/>
  <c r="AW33" i="11"/>
  <c r="AZ33" i="11"/>
  <c r="F33" i="11"/>
  <c r="BC33" i="11"/>
  <c r="G33" i="11"/>
  <c r="AV27" i="11"/>
  <c r="AW27" i="11"/>
  <c r="AZ27" i="11"/>
  <c r="F27" i="11"/>
  <c r="BC27" i="11"/>
  <c r="G27" i="11"/>
  <c r="I27" i="11"/>
  <c r="BF45" i="11"/>
  <c r="BH45" i="11"/>
  <c r="BG42" i="11"/>
  <c r="BG27" i="11"/>
  <c r="AV51" i="11"/>
  <c r="AW51" i="11"/>
  <c r="AZ51" i="11"/>
  <c r="F51" i="11"/>
  <c r="BC51" i="11"/>
  <c r="G51" i="11"/>
  <c r="I51" i="11"/>
  <c r="AV18" i="11"/>
  <c r="AW18" i="11"/>
  <c r="AZ18" i="11"/>
  <c r="F18" i="11"/>
  <c r="BC18" i="11"/>
  <c r="G18" i="11"/>
  <c r="I18" i="11"/>
  <c r="I48" i="11"/>
  <c r="AV48" i="11"/>
  <c r="AW48" i="11"/>
  <c r="AZ48" i="11"/>
  <c r="F48" i="11"/>
  <c r="BC48" i="11"/>
  <c r="G48" i="11"/>
  <c r="BF51" i="11"/>
  <c r="BH51" i="11"/>
  <c r="BG36" i="11"/>
  <c r="BF33" i="11"/>
  <c r="BH33" i="11"/>
  <c r="AT24" i="11"/>
  <c r="J24" i="11"/>
  <c r="AU24" i="11"/>
  <c r="AT30" i="11"/>
  <c r="J30" i="11"/>
  <c r="AU30" i="11"/>
  <c r="AT21" i="11"/>
  <c r="J21" i="11"/>
  <c r="AU21" i="11"/>
  <c r="AT39" i="11"/>
  <c r="J39" i="11"/>
  <c r="AU39" i="11"/>
  <c r="AP42" i="11"/>
  <c r="I42" i="10"/>
  <c r="AV42" i="10"/>
  <c r="AW42" i="10"/>
  <c r="AZ42" i="10"/>
  <c r="F42" i="10"/>
  <c r="BC42" i="10"/>
  <c r="G42" i="10"/>
  <c r="BG36" i="10"/>
  <c r="AV30" i="10"/>
  <c r="AW30" i="10"/>
  <c r="AZ30" i="10"/>
  <c r="F30" i="10"/>
  <c r="BC30" i="10"/>
  <c r="G30" i="10"/>
  <c r="I30" i="10"/>
  <c r="BF30" i="10"/>
  <c r="AV24" i="10"/>
  <c r="AW24" i="10"/>
  <c r="AZ24" i="10"/>
  <c r="F24" i="10"/>
  <c r="BC24" i="10"/>
  <c r="G24" i="10"/>
  <c r="I24" i="10"/>
  <c r="BF24" i="10"/>
  <c r="BH24" i="10"/>
  <c r="BG18" i="10"/>
  <c r="AV48" i="10"/>
  <c r="AW48" i="10"/>
  <c r="AZ48" i="10"/>
  <c r="F48" i="10"/>
  <c r="BC48" i="10"/>
  <c r="G48" i="10"/>
  <c r="BF48" i="10"/>
  <c r="BH48" i="10"/>
  <c r="I48" i="10"/>
  <c r="AV21" i="10"/>
  <c r="AW21" i="10"/>
  <c r="AZ21" i="10"/>
  <c r="F21" i="10"/>
  <c r="BC21" i="10"/>
  <c r="G21" i="10"/>
  <c r="I21" i="10"/>
  <c r="AV51" i="10"/>
  <c r="AW51" i="10"/>
  <c r="AZ51" i="10"/>
  <c r="F51" i="10"/>
  <c r="BC51" i="10"/>
  <c r="G51" i="10"/>
  <c r="I51" i="10"/>
  <c r="BG39" i="10"/>
  <c r="H27" i="10"/>
  <c r="AT27" i="10"/>
  <c r="J27" i="10"/>
  <c r="AU27" i="10"/>
  <c r="AT39" i="10"/>
  <c r="J39" i="10"/>
  <c r="AU39" i="10"/>
  <c r="AT18" i="10"/>
  <c r="J18" i="10"/>
  <c r="AU18" i="10"/>
  <c r="AT33" i="10"/>
  <c r="J33" i="10"/>
  <c r="AU33" i="10"/>
  <c r="AT45" i="10"/>
  <c r="J45" i="10"/>
  <c r="AU45" i="10"/>
  <c r="BH30" i="10"/>
  <c r="AP36" i="10"/>
  <c r="AV42" i="9"/>
  <c r="AW42" i="9"/>
  <c r="AZ42" i="9"/>
  <c r="F42" i="9"/>
  <c r="BC42" i="9"/>
  <c r="G42" i="9"/>
  <c r="I42" i="9"/>
  <c r="BG39" i="9"/>
  <c r="I27" i="9"/>
  <c r="AV27" i="9"/>
  <c r="AW27" i="9"/>
  <c r="AZ27" i="9"/>
  <c r="F27" i="9"/>
  <c r="BC27" i="9"/>
  <c r="G27" i="9"/>
  <c r="BF27" i="9"/>
  <c r="BH27" i="9"/>
  <c r="H33" i="9"/>
  <c r="AT33" i="9"/>
  <c r="J33" i="9"/>
  <c r="AU33" i="9"/>
  <c r="BG18" i="9"/>
  <c r="H30" i="9"/>
  <c r="AT30" i="9"/>
  <c r="J30" i="9"/>
  <c r="AU30" i="9"/>
  <c r="AV36" i="9"/>
  <c r="AW36" i="9"/>
  <c r="AZ36" i="9"/>
  <c r="F36" i="9"/>
  <c r="BC36" i="9"/>
  <c r="G36" i="9"/>
  <c r="I36" i="9"/>
  <c r="H45" i="9"/>
  <c r="AT45" i="9"/>
  <c r="J45" i="9"/>
  <c r="AU45" i="9"/>
  <c r="BF36" i="9"/>
  <c r="I51" i="9"/>
  <c r="AV51" i="9"/>
  <c r="AW51" i="9"/>
  <c r="AZ51" i="9"/>
  <c r="F51" i="9"/>
  <c r="BC51" i="9"/>
  <c r="G51" i="9"/>
  <c r="BG48" i="9"/>
  <c r="H24" i="9"/>
  <c r="AT24" i="9"/>
  <c r="J24" i="9"/>
  <c r="AU24" i="9"/>
  <c r="BH36" i="9"/>
  <c r="AT21" i="9"/>
  <c r="J21" i="9"/>
  <c r="AU21" i="9"/>
  <c r="AT48" i="9"/>
  <c r="J48" i="9"/>
  <c r="AU48" i="9"/>
  <c r="BF42" i="9"/>
  <c r="BH42" i="9"/>
  <c r="AP39" i="9"/>
  <c r="AT18" i="9"/>
  <c r="J18" i="9"/>
  <c r="AU18" i="9"/>
  <c r="BG45" i="9"/>
  <c r="E24" i="9"/>
  <c r="H48" i="8"/>
  <c r="AT48" i="8"/>
  <c r="J48" i="8"/>
  <c r="AU48" i="8"/>
  <c r="BG21" i="8"/>
  <c r="AV18" i="8"/>
  <c r="AW18" i="8"/>
  <c r="AZ18" i="8"/>
  <c r="F18" i="8"/>
  <c r="BC18" i="8"/>
  <c r="G18" i="8"/>
  <c r="I18" i="8"/>
  <c r="BF18" i="8"/>
  <c r="BH18" i="8"/>
  <c r="I21" i="8"/>
  <c r="AV21" i="8"/>
  <c r="AW21" i="8"/>
  <c r="AZ21" i="8"/>
  <c r="F21" i="8"/>
  <c r="BC21" i="8"/>
  <c r="G21" i="8"/>
  <c r="BG27" i="8"/>
  <c r="BG42" i="8"/>
  <c r="AT36" i="8"/>
  <c r="J36" i="8"/>
  <c r="AU36" i="8"/>
  <c r="H36" i="8"/>
  <c r="AT30" i="8"/>
  <c r="J30" i="8"/>
  <c r="AU30" i="8"/>
  <c r="H30" i="8"/>
  <c r="I42" i="8"/>
  <c r="AV42" i="8"/>
  <c r="AW42" i="8"/>
  <c r="AZ42" i="8"/>
  <c r="F42" i="8"/>
  <c r="BC42" i="8"/>
  <c r="G42" i="8"/>
  <c r="BG45" i="8"/>
  <c r="AT39" i="8"/>
  <c r="J39" i="8"/>
  <c r="AU39" i="8"/>
  <c r="H39" i="8"/>
  <c r="I33" i="8"/>
  <c r="AV33" i="8"/>
  <c r="AW33" i="8"/>
  <c r="AZ33" i="8"/>
  <c r="F33" i="8"/>
  <c r="BC33" i="8"/>
  <c r="G33" i="8"/>
  <c r="I51" i="8"/>
  <c r="AV51" i="8"/>
  <c r="AW51" i="8"/>
  <c r="AZ51" i="8"/>
  <c r="F51" i="8"/>
  <c r="BC51" i="8"/>
  <c r="G51" i="8"/>
  <c r="BG36" i="8"/>
  <c r="BG30" i="8"/>
  <c r="BG24" i="8"/>
  <c r="H42" i="8"/>
  <c r="BG51" i="8"/>
  <c r="BF42" i="8"/>
  <c r="BH42" i="8"/>
  <c r="AT24" i="8"/>
  <c r="J24" i="8"/>
  <c r="AU24" i="8"/>
  <c r="AP45" i="8"/>
  <c r="AT27" i="8"/>
  <c r="J27" i="8"/>
  <c r="AU27" i="8"/>
  <c r="BE48" i="7"/>
  <c r="BD48" i="7"/>
  <c r="BG42" i="7"/>
  <c r="AT39" i="7"/>
  <c r="J39" i="7"/>
  <c r="AU39" i="7"/>
  <c r="H39" i="7"/>
  <c r="AV36" i="7"/>
  <c r="AW36" i="7"/>
  <c r="AZ36" i="7"/>
  <c r="F36" i="7"/>
  <c r="BC36" i="7"/>
  <c r="G36" i="7"/>
  <c r="I36" i="7"/>
  <c r="H24" i="7"/>
  <c r="AT24" i="7"/>
  <c r="J24" i="7"/>
  <c r="AU24" i="7"/>
  <c r="BF48" i="7"/>
  <c r="BH48" i="7"/>
  <c r="AV18" i="7"/>
  <c r="AW18" i="7"/>
  <c r="AZ18" i="7"/>
  <c r="F18" i="7"/>
  <c r="BC18" i="7"/>
  <c r="G18" i="7"/>
  <c r="BF18" i="7"/>
  <c r="BH18" i="7"/>
  <c r="I18" i="7"/>
  <c r="BG51" i="7"/>
  <c r="BG45" i="7"/>
  <c r="BG30" i="7"/>
  <c r="BG33" i="7"/>
  <c r="AT45" i="7"/>
  <c r="J45" i="7"/>
  <c r="AU45" i="7"/>
  <c r="H45" i="7"/>
  <c r="I33" i="7"/>
  <c r="AV33" i="7"/>
  <c r="AW33" i="7"/>
  <c r="AZ33" i="7"/>
  <c r="F33" i="7"/>
  <c r="BG27" i="7"/>
  <c r="AT27" i="7"/>
  <c r="J27" i="7"/>
  <c r="AU27" i="7"/>
  <c r="AP42" i="7"/>
  <c r="AT21" i="7"/>
  <c r="J21" i="7"/>
  <c r="AU21" i="7"/>
  <c r="AT51" i="7"/>
  <c r="J51" i="7"/>
  <c r="AU51" i="7"/>
  <c r="H21" i="7"/>
  <c r="AT30" i="7"/>
  <c r="J30" i="7"/>
  <c r="AU30" i="7"/>
  <c r="AR39" i="6"/>
  <c r="AS39" i="6"/>
  <c r="AV39" i="6"/>
  <c r="F39" i="6"/>
  <c r="AY39" i="6"/>
  <c r="G39" i="6"/>
  <c r="I39" i="6"/>
  <c r="BB39" i="6"/>
  <c r="BD39" i="6"/>
  <c r="AP51" i="6"/>
  <c r="J51" i="6"/>
  <c r="AQ51" i="6"/>
  <c r="H51" i="6"/>
  <c r="AP42" i="6"/>
  <c r="J42" i="6"/>
  <c r="AQ42" i="6"/>
  <c r="H42" i="6"/>
  <c r="H18" i="6"/>
  <c r="AP18" i="6"/>
  <c r="J18" i="6"/>
  <c r="AQ18" i="6"/>
  <c r="H48" i="6"/>
  <c r="AP48" i="6"/>
  <c r="J48" i="6"/>
  <c r="AQ48" i="6"/>
  <c r="BC39" i="6"/>
  <c r="AP27" i="6"/>
  <c r="J27" i="6"/>
  <c r="AQ27" i="6"/>
  <c r="H27" i="6"/>
  <c r="H45" i="6"/>
  <c r="AP45" i="6"/>
  <c r="J45" i="6"/>
  <c r="AQ45" i="6"/>
  <c r="AP33" i="6"/>
  <c r="J33" i="6"/>
  <c r="AQ33" i="6"/>
  <c r="H33" i="6"/>
  <c r="AR24" i="6"/>
  <c r="AS24" i="6"/>
  <c r="AV24" i="6"/>
  <c r="F24" i="6"/>
  <c r="AY24" i="6"/>
  <c r="G24" i="6"/>
  <c r="BB24" i="6"/>
  <c r="BD24" i="6"/>
  <c r="I24" i="6"/>
  <c r="AP36" i="6"/>
  <c r="J36" i="6"/>
  <c r="AQ36" i="6"/>
  <c r="H36" i="6"/>
  <c r="BC24" i="6"/>
  <c r="E48" i="6"/>
  <c r="E18" i="6"/>
  <c r="AP21" i="6"/>
  <c r="J21" i="6"/>
  <c r="AQ21" i="6"/>
  <c r="E36" i="6"/>
  <c r="H24" i="6"/>
  <c r="E33" i="6"/>
  <c r="E51" i="6"/>
  <c r="AP30" i="6"/>
  <c r="J30" i="6"/>
  <c r="AQ30" i="6"/>
  <c r="AZ18" i="5"/>
  <c r="BA18" i="5"/>
  <c r="AR45" i="5"/>
  <c r="AS45" i="5"/>
  <c r="AV45" i="5"/>
  <c r="F45" i="5"/>
  <c r="AY45" i="5"/>
  <c r="G45" i="5"/>
  <c r="BB45" i="5"/>
  <c r="BD45" i="5"/>
  <c r="I45" i="5"/>
  <c r="AZ36" i="5"/>
  <c r="BA36" i="5"/>
  <c r="BB36" i="5"/>
  <c r="BD36" i="5"/>
  <c r="H30" i="5"/>
  <c r="H24" i="5"/>
  <c r="AZ27" i="5"/>
  <c r="AP30" i="5"/>
  <c r="J30" i="5"/>
  <c r="AQ30" i="5"/>
  <c r="BC48" i="5"/>
  <c r="H48" i="5"/>
  <c r="AP48" i="5"/>
  <c r="J48" i="5"/>
  <c r="AQ48" i="5"/>
  <c r="BC42" i="5"/>
  <c r="H21" i="5"/>
  <c r="AP21" i="5"/>
  <c r="J21" i="5"/>
  <c r="AQ21" i="5"/>
  <c r="BB27" i="5"/>
  <c r="BD27" i="5"/>
  <c r="BB33" i="5"/>
  <c r="BD33" i="5"/>
  <c r="H33" i="5"/>
  <c r="E30" i="5"/>
  <c r="BB18" i="5"/>
  <c r="BD18" i="5"/>
  <c r="BA33" i="5"/>
  <c r="AZ33" i="5"/>
  <c r="AR24" i="5"/>
  <c r="AS24" i="5"/>
  <c r="AV24" i="5"/>
  <c r="F24" i="5"/>
  <c r="AY24" i="5"/>
  <c r="G24" i="5"/>
  <c r="I24" i="5"/>
  <c r="E24" i="5"/>
  <c r="AP51" i="5"/>
  <c r="J51" i="5"/>
  <c r="AQ51" i="5"/>
  <c r="AP42" i="5"/>
  <c r="J42" i="5"/>
  <c r="AQ42" i="5"/>
  <c r="E39" i="5"/>
  <c r="AL39" i="5"/>
  <c r="BC27" i="5"/>
  <c r="AR39" i="4"/>
  <c r="AS39" i="4"/>
  <c r="AV39" i="4"/>
  <c r="F39" i="4"/>
  <c r="AY39" i="4"/>
  <c r="G39" i="4"/>
  <c r="I39" i="4"/>
  <c r="AZ45" i="4"/>
  <c r="BA45" i="4"/>
  <c r="AP48" i="4"/>
  <c r="J48" i="4"/>
  <c r="AQ48" i="4"/>
  <c r="H39" i="4"/>
  <c r="BB39" i="4"/>
  <c r="BB33" i="4"/>
  <c r="BD33" i="4"/>
  <c r="AL24" i="4"/>
  <c r="E24" i="4"/>
  <c r="E18" i="4"/>
  <c r="AL18" i="4"/>
  <c r="AL36" i="4"/>
  <c r="E36" i="4"/>
  <c r="BC21" i="4"/>
  <c r="I42" i="4"/>
  <c r="AR42" i="4"/>
  <c r="AS42" i="4"/>
  <c r="AV42" i="4"/>
  <c r="F42" i="4"/>
  <c r="AY42" i="4"/>
  <c r="G42" i="4"/>
  <c r="I21" i="4"/>
  <c r="AR21" i="4"/>
  <c r="AS21" i="4"/>
  <c r="AV21" i="4"/>
  <c r="F21" i="4"/>
  <c r="AY21" i="4"/>
  <c r="G21" i="4"/>
  <c r="BC42" i="4"/>
  <c r="BC39" i="4"/>
  <c r="BD39" i="4"/>
  <c r="BC27" i="4"/>
  <c r="BB45" i="4"/>
  <c r="AR51" i="4"/>
  <c r="AS51" i="4"/>
  <c r="AV51" i="4"/>
  <c r="F51" i="4"/>
  <c r="AY51" i="4"/>
  <c r="G51" i="4"/>
  <c r="I51" i="4"/>
  <c r="AR33" i="4"/>
  <c r="AS33" i="4"/>
  <c r="AV33" i="4"/>
  <c r="F33" i="4"/>
  <c r="AY33" i="4"/>
  <c r="G33" i="4"/>
  <c r="BC45" i="4"/>
  <c r="AP30" i="4"/>
  <c r="J30" i="4"/>
  <c r="AQ30" i="4"/>
  <c r="AP27" i="4"/>
  <c r="J27" i="4"/>
  <c r="AQ27" i="4"/>
  <c r="H27" i="4"/>
  <c r="BB51" i="4"/>
  <c r="BD51" i="4"/>
  <c r="BB42" i="4"/>
  <c r="BD42" i="4"/>
  <c r="H42" i="4"/>
  <c r="BC18" i="3"/>
  <c r="BB27" i="3"/>
  <c r="BD27" i="3"/>
  <c r="BC51" i="3"/>
  <c r="AP45" i="3"/>
  <c r="J45" i="3"/>
  <c r="AQ45" i="3"/>
  <c r="H45" i="3"/>
  <c r="BC30" i="3"/>
  <c r="BC24" i="3"/>
  <c r="I27" i="3"/>
  <c r="AR27" i="3"/>
  <c r="AS27" i="3"/>
  <c r="AV27" i="3"/>
  <c r="F27" i="3"/>
  <c r="AY27" i="3"/>
  <c r="G27" i="3"/>
  <c r="AR39" i="3"/>
  <c r="AS39" i="3"/>
  <c r="AV39" i="3"/>
  <c r="F39" i="3"/>
  <c r="AY39" i="3"/>
  <c r="G39" i="3"/>
  <c r="I39" i="3"/>
  <c r="BC36" i="3"/>
  <c r="I21" i="3"/>
  <c r="AR21" i="3"/>
  <c r="AS21" i="3"/>
  <c r="AV21" i="3"/>
  <c r="F21" i="3"/>
  <c r="AY21" i="3"/>
  <c r="G21" i="3"/>
  <c r="I33" i="3"/>
  <c r="AR33" i="3"/>
  <c r="AS33" i="3"/>
  <c r="AV33" i="3"/>
  <c r="F33" i="3"/>
  <c r="AY33" i="3"/>
  <c r="G33" i="3"/>
  <c r="BB33" i="3"/>
  <c r="BD33" i="3"/>
  <c r="I42" i="3"/>
  <c r="AR42" i="3"/>
  <c r="AS42" i="3"/>
  <c r="AV42" i="3"/>
  <c r="F42" i="3"/>
  <c r="AY42" i="3"/>
  <c r="G42" i="3"/>
  <c r="I51" i="3"/>
  <c r="AR51" i="3"/>
  <c r="AS51" i="3"/>
  <c r="AV51" i="3"/>
  <c r="F51" i="3"/>
  <c r="AY51" i="3"/>
  <c r="G51" i="3"/>
  <c r="BC48" i="3"/>
  <c r="AP36" i="3"/>
  <c r="J36" i="3"/>
  <c r="AQ36" i="3"/>
  <c r="H36" i="3"/>
  <c r="BC27" i="3"/>
  <c r="BC21" i="3"/>
  <c r="AP48" i="3"/>
  <c r="J48" i="3"/>
  <c r="AQ48" i="3"/>
  <c r="AL18" i="3"/>
  <c r="H48" i="3"/>
  <c r="BB21" i="3"/>
  <c r="BD21" i="3"/>
  <c r="AL24" i="3"/>
  <c r="BB42" i="3"/>
  <c r="BD42" i="3"/>
  <c r="AP30" i="3"/>
  <c r="J30" i="3"/>
  <c r="AQ30" i="3"/>
  <c r="H27" i="3"/>
  <c r="H51" i="3"/>
  <c r="I36" i="2"/>
  <c r="AR36" i="2"/>
  <c r="AS36" i="2"/>
  <c r="AV36" i="2"/>
  <c r="F36" i="2"/>
  <c r="AY36" i="2"/>
  <c r="G36" i="2"/>
  <c r="BC51" i="2"/>
  <c r="H30" i="2"/>
  <c r="AP30" i="2"/>
  <c r="J30" i="2"/>
  <c r="AQ30" i="2"/>
  <c r="AR33" i="2"/>
  <c r="AS33" i="2"/>
  <c r="AV33" i="2"/>
  <c r="F33" i="2"/>
  <c r="AY33" i="2"/>
  <c r="G33" i="2"/>
  <c r="I33" i="2"/>
  <c r="BB33" i="2"/>
  <c r="BD33" i="2"/>
  <c r="AR27" i="2"/>
  <c r="AS27" i="2"/>
  <c r="AV27" i="2"/>
  <c r="F27" i="2"/>
  <c r="AY27" i="2"/>
  <c r="G27" i="2"/>
  <c r="I27" i="2"/>
  <c r="AR18" i="2"/>
  <c r="AS18" i="2"/>
  <c r="AV18" i="2"/>
  <c r="F18" i="2"/>
  <c r="AY18" i="2"/>
  <c r="G18" i="2"/>
  <c r="I18" i="2"/>
  <c r="AP48" i="2"/>
  <c r="J48" i="2"/>
  <c r="AQ48" i="2"/>
  <c r="H48" i="2"/>
  <c r="H21" i="2"/>
  <c r="AP21" i="2"/>
  <c r="J21" i="2"/>
  <c r="AQ21" i="2"/>
  <c r="H39" i="2"/>
  <c r="AP39" i="2"/>
  <c r="J39" i="2"/>
  <c r="AQ39" i="2"/>
  <c r="I45" i="2"/>
  <c r="AR45" i="2"/>
  <c r="AS45" i="2"/>
  <c r="AV45" i="2"/>
  <c r="F45" i="2"/>
  <c r="AY45" i="2"/>
  <c r="G45" i="2"/>
  <c r="AR24" i="2"/>
  <c r="AS24" i="2"/>
  <c r="AV24" i="2"/>
  <c r="F24" i="2"/>
  <c r="AY24" i="2"/>
  <c r="G24" i="2"/>
  <c r="I24" i="2"/>
  <c r="I42" i="2"/>
  <c r="BB42" i="2"/>
  <c r="BD42" i="2"/>
  <c r="AR42" i="2"/>
  <c r="AS42" i="2"/>
  <c r="AV42" i="2"/>
  <c r="F42" i="2"/>
  <c r="AY42" i="2"/>
  <c r="G42" i="2"/>
  <c r="AL51" i="2"/>
  <c r="AR22" i="1"/>
  <c r="AS22" i="1"/>
  <c r="AV22" i="1"/>
  <c r="F22" i="1"/>
  <c r="AY22" i="1"/>
  <c r="G22" i="1"/>
  <c r="I22" i="1"/>
  <c r="BC19" i="1"/>
  <c r="I43" i="1"/>
  <c r="AR43" i="1"/>
  <c r="AS43" i="1"/>
  <c r="AV43" i="1"/>
  <c r="F43" i="1"/>
  <c r="AY43" i="1"/>
  <c r="G43" i="1"/>
  <c r="AP34" i="1"/>
  <c r="J34" i="1"/>
  <c r="AQ34" i="1"/>
  <c r="H34" i="1"/>
  <c r="H31" i="1"/>
  <c r="AP31" i="1"/>
  <c r="J31" i="1"/>
  <c r="AQ31" i="1"/>
  <c r="AR25" i="1"/>
  <c r="AS25" i="1"/>
  <c r="AV25" i="1"/>
  <c r="F25" i="1"/>
  <c r="AY25" i="1"/>
  <c r="G25" i="1"/>
  <c r="BB25" i="1"/>
  <c r="BD25" i="1"/>
  <c r="I25" i="1"/>
  <c r="I46" i="1"/>
  <c r="AR46" i="1"/>
  <c r="AS46" i="1"/>
  <c r="AV46" i="1"/>
  <c r="F46" i="1"/>
  <c r="AY46" i="1"/>
  <c r="G46" i="1"/>
  <c r="AR52" i="1"/>
  <c r="AS52" i="1"/>
  <c r="AV52" i="1"/>
  <c r="F52" i="1"/>
  <c r="AY52" i="1"/>
  <c r="G52" i="1"/>
  <c r="I52" i="1"/>
  <c r="H49" i="1"/>
  <c r="AP49" i="1"/>
  <c r="J49" i="1"/>
  <c r="AQ49" i="1"/>
  <c r="BC40" i="1"/>
  <c r="BB43" i="1"/>
  <c r="BD43" i="1"/>
  <c r="H22" i="1"/>
  <c r="E49" i="1"/>
  <c r="H43" i="1"/>
  <c r="H28" i="1"/>
  <c r="AP28" i="1"/>
  <c r="J28" i="1"/>
  <c r="AQ28" i="1"/>
  <c r="AP37" i="1"/>
  <c r="J37" i="1"/>
  <c r="AQ37" i="1"/>
  <c r="AL40" i="1"/>
  <c r="AL19" i="1"/>
  <c r="H46" i="1"/>
  <c r="AP42" i="130"/>
  <c r="J42" i="130"/>
  <c r="AQ42" i="130"/>
  <c r="H42" i="130"/>
  <c r="H33" i="130"/>
  <c r="AP33" i="130"/>
  <c r="J33" i="130"/>
  <c r="AQ33" i="130"/>
  <c r="BA18" i="130"/>
  <c r="AZ18" i="130"/>
  <c r="BA21" i="130"/>
  <c r="AZ21" i="130"/>
  <c r="BB30" i="130"/>
  <c r="BD30" i="130"/>
  <c r="H27" i="130"/>
  <c r="AP27" i="130"/>
  <c r="J27" i="130"/>
  <c r="AQ27" i="130"/>
  <c r="AP48" i="130"/>
  <c r="J48" i="130"/>
  <c r="AQ48" i="130"/>
  <c r="H48" i="130"/>
  <c r="AP45" i="130"/>
  <c r="J45" i="130"/>
  <c r="AQ45" i="130"/>
  <c r="H45" i="130"/>
  <c r="AR36" i="130"/>
  <c r="AS36" i="130"/>
  <c r="AV36" i="130"/>
  <c r="F36" i="130"/>
  <c r="AY36" i="130"/>
  <c r="G36" i="130"/>
  <c r="I36" i="130"/>
  <c r="BA39" i="130"/>
  <c r="AZ39" i="130"/>
  <c r="AZ51" i="130"/>
  <c r="BA51" i="130"/>
  <c r="AZ30" i="130"/>
  <c r="BA30" i="130"/>
  <c r="BA24" i="130"/>
  <c r="AZ24" i="130"/>
  <c r="AV42" i="124"/>
  <c r="AW42" i="124"/>
  <c r="AZ42" i="124"/>
  <c r="F42" i="124"/>
  <c r="BC42" i="124"/>
  <c r="G42" i="124"/>
  <c r="I42" i="124"/>
  <c r="BF42" i="124"/>
  <c r="BH42" i="124"/>
  <c r="BE33" i="124"/>
  <c r="BD33" i="124"/>
  <c r="BE27" i="124"/>
  <c r="BD27" i="124"/>
  <c r="BE45" i="124"/>
  <c r="BD45" i="124"/>
  <c r="BD30" i="124"/>
  <c r="BE30" i="124"/>
  <c r="BF33" i="124"/>
  <c r="BH33" i="124"/>
  <c r="BF27" i="124"/>
  <c r="BH27" i="124"/>
  <c r="BE24" i="124"/>
  <c r="BD24" i="124"/>
  <c r="BE39" i="124"/>
  <c r="BD39" i="124"/>
  <c r="AT21" i="124"/>
  <c r="J21" i="124"/>
  <c r="AU21" i="124"/>
  <c r="H21" i="124"/>
  <c r="BF45" i="124"/>
  <c r="BH45" i="124"/>
  <c r="BD18" i="124"/>
  <c r="BE18" i="124"/>
  <c r="BE48" i="124"/>
  <c r="BD48" i="124"/>
  <c r="BF24" i="124"/>
  <c r="BH24" i="124"/>
  <c r="BD51" i="124"/>
  <c r="BE51" i="124"/>
  <c r="BD36" i="124"/>
  <c r="BE36" i="124"/>
  <c r="AP21" i="129"/>
  <c r="J21" i="129"/>
  <c r="AQ21" i="129"/>
  <c r="H21" i="129"/>
  <c r="H30" i="129"/>
  <c r="AP30" i="129"/>
  <c r="J30" i="129"/>
  <c r="AQ30" i="129"/>
  <c r="AZ48" i="129"/>
  <c r="BA48" i="129"/>
  <c r="BA36" i="129"/>
  <c r="AZ36" i="129"/>
  <c r="BB36" i="129"/>
  <c r="BD36" i="129"/>
  <c r="BA51" i="129"/>
  <c r="AZ51" i="129"/>
  <c r="BA39" i="129"/>
  <c r="AZ39" i="129"/>
  <c r="AZ18" i="129"/>
  <c r="BA18" i="129"/>
  <c r="BB51" i="129"/>
  <c r="BD51" i="129"/>
  <c r="BA33" i="129"/>
  <c r="AZ33" i="129"/>
  <c r="AZ24" i="129"/>
  <c r="BA24" i="129"/>
  <c r="BA45" i="129"/>
  <c r="AZ45" i="129"/>
  <c r="AZ42" i="129"/>
  <c r="BA42" i="129"/>
  <c r="H27" i="129"/>
  <c r="AP27" i="129"/>
  <c r="J27" i="129"/>
  <c r="AQ27" i="129"/>
  <c r="BB33" i="129"/>
  <c r="BD33" i="129"/>
  <c r="BB48" i="129"/>
  <c r="BD48" i="129"/>
  <c r="BB24" i="129"/>
  <c r="BD24" i="129"/>
  <c r="BC33" i="123"/>
  <c r="I21" i="123"/>
  <c r="AR21" i="123"/>
  <c r="AS21" i="123"/>
  <c r="AV21" i="123"/>
  <c r="F21" i="123"/>
  <c r="AY21" i="123"/>
  <c r="G21" i="123"/>
  <c r="AR39" i="123"/>
  <c r="AS39" i="123"/>
  <c r="AV39" i="123"/>
  <c r="F39" i="123"/>
  <c r="AY39" i="123"/>
  <c r="G39" i="123"/>
  <c r="I39" i="123"/>
  <c r="I42" i="123"/>
  <c r="AR42" i="123"/>
  <c r="AS42" i="123"/>
  <c r="AV42" i="123"/>
  <c r="F42" i="123"/>
  <c r="BB36" i="123"/>
  <c r="BD36" i="123"/>
  <c r="AZ18" i="123"/>
  <c r="BA18" i="123"/>
  <c r="AY51" i="123"/>
  <c r="G51" i="123"/>
  <c r="BB51" i="123"/>
  <c r="BD51" i="123"/>
  <c r="BC48" i="123"/>
  <c r="AP33" i="123"/>
  <c r="J33" i="123"/>
  <c r="AQ33" i="123"/>
  <c r="H33" i="123"/>
  <c r="AZ36" i="123"/>
  <c r="BA36" i="123"/>
  <c r="AY30" i="123"/>
  <c r="G30" i="123"/>
  <c r="BB30" i="123"/>
  <c r="BD30" i="123"/>
  <c r="AP48" i="123"/>
  <c r="J48" i="123"/>
  <c r="AQ48" i="123"/>
  <c r="H48" i="123"/>
  <c r="I27" i="123"/>
  <c r="BB27" i="123"/>
  <c r="BD27" i="123"/>
  <c r="AR27" i="123"/>
  <c r="AS27" i="123"/>
  <c r="AV27" i="123"/>
  <c r="F27" i="123"/>
  <c r="AY27" i="123"/>
  <c r="G27" i="123"/>
  <c r="BB39" i="123"/>
  <c r="BD39" i="123"/>
  <c r="I45" i="123"/>
  <c r="AR45" i="123"/>
  <c r="AS45" i="123"/>
  <c r="AV45" i="123"/>
  <c r="F45" i="123"/>
  <c r="AY45" i="123"/>
  <c r="G45" i="123"/>
  <c r="AP27" i="140"/>
  <c r="J27" i="140" s="1"/>
  <c r="AQ27" i="140" s="1"/>
  <c r="H27" i="140"/>
  <c r="AY51" i="121"/>
  <c r="G51" i="121"/>
  <c r="BB51" i="121"/>
  <c r="BD51" i="121"/>
  <c r="BB21" i="121"/>
  <c r="BD21" i="121"/>
  <c r="BB45" i="121"/>
  <c r="BD45" i="121"/>
  <c r="BA24" i="121"/>
  <c r="AZ24" i="121"/>
  <c r="BB24" i="121"/>
  <c r="BD24" i="121"/>
  <c r="AR30" i="121"/>
  <c r="AS30" i="121"/>
  <c r="AV30" i="121"/>
  <c r="F30" i="121"/>
  <c r="AY30" i="121"/>
  <c r="G30" i="121"/>
  <c r="I30" i="121"/>
  <c r="BB39" i="121"/>
  <c r="BD39" i="121"/>
  <c r="BA45" i="121"/>
  <c r="AZ45" i="121"/>
  <c r="H36" i="121"/>
  <c r="AP36" i="121"/>
  <c r="J36" i="121"/>
  <c r="AQ36" i="121"/>
  <c r="I18" i="121"/>
  <c r="AR18" i="121"/>
  <c r="AS18" i="121"/>
  <c r="AV18" i="121"/>
  <c r="F18" i="121"/>
  <c r="AY18" i="121"/>
  <c r="G18" i="121"/>
  <c r="BB18" i="121"/>
  <c r="BD18" i="121"/>
  <c r="H48" i="121"/>
  <c r="AP48" i="121"/>
  <c r="J48" i="121"/>
  <c r="AQ48" i="121"/>
  <c r="I42" i="121"/>
  <c r="BB42" i="121"/>
  <c r="BD42" i="121"/>
  <c r="AR42" i="121"/>
  <c r="AS42" i="121"/>
  <c r="AV42" i="121"/>
  <c r="F42" i="121"/>
  <c r="AY42" i="121"/>
  <c r="G42" i="121"/>
  <c r="BA39" i="121"/>
  <c r="AZ39" i="121"/>
  <c r="AZ33" i="121"/>
  <c r="BA33" i="121"/>
  <c r="BA21" i="121"/>
  <c r="AZ21" i="121"/>
  <c r="BC42" i="149"/>
  <c r="BD42" i="149"/>
  <c r="BD36" i="149"/>
  <c r="AR27" i="149"/>
  <c r="AS27" i="149"/>
  <c r="AV27" i="149"/>
  <c r="F27" i="149"/>
  <c r="I27" i="149"/>
  <c r="H21" i="149"/>
  <c r="AP21" i="149"/>
  <c r="J21" i="149"/>
  <c r="AQ21" i="149"/>
  <c r="BB18" i="149"/>
  <c r="BD18" i="149"/>
  <c r="AY18" i="149"/>
  <c r="G18" i="149"/>
  <c r="AZ39" i="149"/>
  <c r="BA39" i="149"/>
  <c r="I30" i="149"/>
  <c r="AR30" i="149"/>
  <c r="AS30" i="149"/>
  <c r="AV30" i="149"/>
  <c r="F30" i="149"/>
  <c r="AY30" i="149"/>
  <c r="G30" i="149"/>
  <c r="AR48" i="149"/>
  <c r="AS48" i="149"/>
  <c r="AV48" i="149"/>
  <c r="F48" i="149"/>
  <c r="AY48" i="149"/>
  <c r="G48" i="149"/>
  <c r="I48" i="149"/>
  <c r="BA45" i="149"/>
  <c r="AZ45" i="149"/>
  <c r="AZ24" i="149"/>
  <c r="BA24" i="149"/>
  <c r="AR33" i="149"/>
  <c r="AS33" i="149"/>
  <c r="AV33" i="149"/>
  <c r="F33" i="149"/>
  <c r="I33" i="149"/>
  <c r="G42" i="149"/>
  <c r="I36" i="120"/>
  <c r="AR36" i="120"/>
  <c r="AS36" i="120"/>
  <c r="AV36" i="120"/>
  <c r="F36" i="120"/>
  <c r="AY36" i="120"/>
  <c r="G36" i="120"/>
  <c r="H30" i="120"/>
  <c r="AP30" i="120"/>
  <c r="J30" i="120"/>
  <c r="AQ30" i="120"/>
  <c r="AR21" i="120"/>
  <c r="AS21" i="120"/>
  <c r="AV21" i="120"/>
  <c r="F21" i="120"/>
  <c r="AY21" i="120"/>
  <c r="G21" i="120"/>
  <c r="I21" i="120"/>
  <c r="AZ48" i="120"/>
  <c r="BA48" i="120"/>
  <c r="BA18" i="120"/>
  <c r="AZ18" i="120"/>
  <c r="BB48" i="120"/>
  <c r="BD48" i="120"/>
  <c r="BA51" i="120"/>
  <c r="AZ51" i="120"/>
  <c r="AP42" i="120"/>
  <c r="J42" i="120"/>
  <c r="AQ42" i="120"/>
  <c r="H42" i="120"/>
  <c r="AP24" i="120"/>
  <c r="J24" i="120"/>
  <c r="AQ24" i="120"/>
  <c r="H24" i="120"/>
  <c r="BB21" i="120"/>
  <c r="BD21" i="120"/>
  <c r="AZ39" i="120"/>
  <c r="BA39" i="120"/>
  <c r="AV51" i="115"/>
  <c r="AW51" i="115"/>
  <c r="AZ51" i="115"/>
  <c r="F51" i="115"/>
  <c r="BC51" i="115"/>
  <c r="G51" i="115"/>
  <c r="I51" i="115"/>
  <c r="BG36" i="115"/>
  <c r="BC48" i="115"/>
  <c r="G48" i="115"/>
  <c r="BF48" i="115"/>
  <c r="BH48" i="115"/>
  <c r="AT45" i="115"/>
  <c r="J45" i="115"/>
  <c r="AU45" i="115"/>
  <c r="H45" i="115"/>
  <c r="I21" i="115"/>
  <c r="AV21" i="115"/>
  <c r="AW21" i="115"/>
  <c r="AZ21" i="115"/>
  <c r="F21" i="115"/>
  <c r="BC21" i="115"/>
  <c r="G21" i="115"/>
  <c r="BF21" i="115"/>
  <c r="BH21" i="115"/>
  <c r="BE30" i="115"/>
  <c r="BD30" i="115"/>
  <c r="BG45" i="115"/>
  <c r="BD18" i="115"/>
  <c r="BE18" i="115"/>
  <c r="I24" i="115"/>
  <c r="AV24" i="115"/>
  <c r="AW24" i="115"/>
  <c r="AZ24" i="115"/>
  <c r="F24" i="115"/>
  <c r="BF39" i="115"/>
  <c r="BH39" i="115"/>
  <c r="BF51" i="115"/>
  <c r="BH51" i="115"/>
  <c r="AT27" i="115"/>
  <c r="J27" i="115"/>
  <c r="AU27" i="115"/>
  <c r="H27" i="115"/>
  <c r="H36" i="115"/>
  <c r="AT36" i="115"/>
  <c r="J36" i="115"/>
  <c r="AU36" i="115"/>
  <c r="BE39" i="115"/>
  <c r="BD39" i="115"/>
  <c r="AV33" i="115"/>
  <c r="AW33" i="115"/>
  <c r="AZ33" i="115"/>
  <c r="F33" i="115"/>
  <c r="I33" i="115"/>
  <c r="BG27" i="115"/>
  <c r="BE42" i="115"/>
  <c r="BD42" i="115"/>
  <c r="BD39" i="112"/>
  <c r="BE39" i="112"/>
  <c r="BD36" i="112"/>
  <c r="BE36" i="112"/>
  <c r="AV51" i="112"/>
  <c r="AW51" i="112"/>
  <c r="AZ51" i="112"/>
  <c r="F51" i="112"/>
  <c r="BC51" i="112"/>
  <c r="G51" i="112"/>
  <c r="I51" i="112"/>
  <c r="BF51" i="112"/>
  <c r="BH51" i="112"/>
  <c r="I24" i="112"/>
  <c r="AV24" i="112"/>
  <c r="AW24" i="112"/>
  <c r="AZ24" i="112"/>
  <c r="F24" i="112"/>
  <c r="BC24" i="112"/>
  <c r="G24" i="112"/>
  <c r="BF24" i="112"/>
  <c r="BH24" i="112"/>
  <c r="BG27" i="112"/>
  <c r="BF36" i="112"/>
  <c r="BH36" i="112"/>
  <c r="H45" i="112"/>
  <c r="AT45" i="112"/>
  <c r="J45" i="112"/>
  <c r="AU45" i="112"/>
  <c r="H18" i="112"/>
  <c r="AT18" i="112"/>
  <c r="J18" i="112"/>
  <c r="AU18" i="112"/>
  <c r="BF33" i="112"/>
  <c r="BH33" i="112"/>
  <c r="AV33" i="112"/>
  <c r="AW33" i="112"/>
  <c r="AZ33" i="112"/>
  <c r="F33" i="112"/>
  <c r="BC33" i="112"/>
  <c r="G33" i="112"/>
  <c r="I33" i="112"/>
  <c r="H27" i="112"/>
  <c r="AT27" i="112"/>
  <c r="J27" i="112"/>
  <c r="AU27" i="112"/>
  <c r="BG45" i="112"/>
  <c r="BC42" i="112"/>
  <c r="G42" i="112"/>
  <c r="BF42" i="112"/>
  <c r="BH42" i="112"/>
  <c r="BC48" i="112"/>
  <c r="G48" i="112"/>
  <c r="BF48" i="112"/>
  <c r="BH48" i="112"/>
  <c r="BD21" i="112"/>
  <c r="BE21" i="112"/>
  <c r="BE33" i="114"/>
  <c r="BD33" i="114"/>
  <c r="H18" i="114"/>
  <c r="AT18" i="114"/>
  <c r="J18" i="114"/>
  <c r="AU18" i="114"/>
  <c r="AV24" i="114"/>
  <c r="AW24" i="114"/>
  <c r="AZ24" i="114"/>
  <c r="F24" i="114"/>
  <c r="BC24" i="114"/>
  <c r="G24" i="114"/>
  <c r="I24" i="114"/>
  <c r="AV42" i="114"/>
  <c r="AW42" i="114"/>
  <c r="AZ42" i="114"/>
  <c r="F42" i="114"/>
  <c r="I42" i="114"/>
  <c r="BC36" i="114"/>
  <c r="G36" i="114"/>
  <c r="BF36" i="114"/>
  <c r="BH36" i="114"/>
  <c r="AV45" i="114"/>
  <c r="AW45" i="114"/>
  <c r="AZ45" i="114"/>
  <c r="F45" i="114"/>
  <c r="I45" i="114"/>
  <c r="BF33" i="114"/>
  <c r="BH33" i="114"/>
  <c r="BG48" i="114"/>
  <c r="BE21" i="114"/>
  <c r="BD21" i="114"/>
  <c r="BE51" i="114"/>
  <c r="BD51" i="114"/>
  <c r="I27" i="114"/>
  <c r="AV27" i="114"/>
  <c r="AW27" i="114"/>
  <c r="AZ27" i="114"/>
  <c r="F27" i="114"/>
  <c r="BC27" i="114"/>
  <c r="G27" i="114"/>
  <c r="BF27" i="114"/>
  <c r="BH27" i="114"/>
  <c r="I30" i="114"/>
  <c r="AV30" i="114"/>
  <c r="AW30" i="114"/>
  <c r="AZ30" i="114"/>
  <c r="F30" i="114"/>
  <c r="BC30" i="114"/>
  <c r="G30" i="114"/>
  <c r="BF30" i="114"/>
  <c r="BH30" i="114"/>
  <c r="BF21" i="114"/>
  <c r="BH21" i="114"/>
  <c r="AT39" i="114"/>
  <c r="J39" i="114"/>
  <c r="AU39" i="114"/>
  <c r="H39" i="114"/>
  <c r="BF24" i="114"/>
  <c r="BH24" i="114"/>
  <c r="I48" i="114"/>
  <c r="AV48" i="114"/>
  <c r="AW48" i="114"/>
  <c r="AZ48" i="114"/>
  <c r="F48" i="114"/>
  <c r="BF51" i="114"/>
  <c r="BH51" i="114"/>
  <c r="H36" i="125"/>
  <c r="AT36" i="125"/>
  <c r="J36" i="125"/>
  <c r="AU36" i="125"/>
  <c r="AT39" i="125"/>
  <c r="J39" i="125"/>
  <c r="AU39" i="125"/>
  <c r="H39" i="125"/>
  <c r="BH51" i="125"/>
  <c r="BD27" i="125"/>
  <c r="BE27" i="125"/>
  <c r="AT33" i="125"/>
  <c r="J33" i="125"/>
  <c r="AU33" i="125"/>
  <c r="H33" i="125"/>
  <c r="AV48" i="125"/>
  <c r="AW48" i="125"/>
  <c r="AZ48" i="125"/>
  <c r="F48" i="125"/>
  <c r="BC48" i="125"/>
  <c r="G48" i="125"/>
  <c r="I48" i="125"/>
  <c r="BF48" i="125"/>
  <c r="BH48" i="125"/>
  <c r="AV18" i="125"/>
  <c r="AW18" i="125"/>
  <c r="AZ18" i="125"/>
  <c r="F18" i="125"/>
  <c r="BC18" i="125"/>
  <c r="G18" i="125"/>
  <c r="I18" i="125"/>
  <c r="H42" i="125"/>
  <c r="AT42" i="125"/>
  <c r="J42" i="125"/>
  <c r="AU42" i="125"/>
  <c r="BD51" i="125"/>
  <c r="BE51" i="125"/>
  <c r="BE45" i="125"/>
  <c r="BD45" i="125"/>
  <c r="BD30" i="125"/>
  <c r="BE30" i="125"/>
  <c r="BF27" i="125"/>
  <c r="BH27" i="125"/>
  <c r="AV21" i="125"/>
  <c r="AW21" i="125"/>
  <c r="AZ21" i="125"/>
  <c r="F21" i="125"/>
  <c r="BC21" i="125"/>
  <c r="G21" i="125"/>
  <c r="I21" i="125"/>
  <c r="I24" i="125"/>
  <c r="AV24" i="125"/>
  <c r="AW24" i="125"/>
  <c r="AZ24" i="125"/>
  <c r="F24" i="125"/>
  <c r="BF18" i="125"/>
  <c r="BH18" i="125"/>
  <c r="BD30" i="116"/>
  <c r="BE30" i="116"/>
  <c r="BE48" i="116"/>
  <c r="BD48" i="116"/>
  <c r="BD21" i="116"/>
  <c r="BE21" i="116"/>
  <c r="BE42" i="116"/>
  <c r="BD42" i="116"/>
  <c r="BF48" i="116"/>
  <c r="BH48" i="116"/>
  <c r="BF39" i="116"/>
  <c r="BH39" i="116"/>
  <c r="BF33" i="116"/>
  <c r="BH33" i="116"/>
  <c r="BE27" i="116"/>
  <c r="BD27" i="116"/>
  <c r="BE36" i="116"/>
  <c r="BD36" i="116"/>
  <c r="BF45" i="116"/>
  <c r="BH45" i="116"/>
  <c r="BE18" i="116"/>
  <c r="BD18" i="116"/>
  <c r="BF30" i="116"/>
  <c r="BH30" i="116"/>
  <c r="BF21" i="116"/>
  <c r="BH21" i="116"/>
  <c r="BE45" i="116"/>
  <c r="BD45" i="116"/>
  <c r="BD51" i="116"/>
  <c r="BE51" i="116"/>
  <c r="BD39" i="116"/>
  <c r="BE39" i="116"/>
  <c r="BE33" i="116"/>
  <c r="BD33" i="116"/>
  <c r="H48" i="128"/>
  <c r="AP48" i="128"/>
  <c r="J48" i="128"/>
  <c r="AQ48" i="128"/>
  <c r="AY21" i="128"/>
  <c r="G21" i="128"/>
  <c r="BB21" i="128"/>
  <c r="BD21" i="128"/>
  <c r="BA27" i="128"/>
  <c r="AZ27" i="128"/>
  <c r="I18" i="128"/>
  <c r="AR18" i="128"/>
  <c r="AS18" i="128"/>
  <c r="AV18" i="128"/>
  <c r="F18" i="128"/>
  <c r="AY18" i="128"/>
  <c r="G18" i="128"/>
  <c r="H24" i="128"/>
  <c r="AP24" i="128"/>
  <c r="J24" i="128"/>
  <c r="AQ24" i="128"/>
  <c r="BC48" i="128"/>
  <c r="AY51" i="128"/>
  <c r="G51" i="128"/>
  <c r="BB51" i="128"/>
  <c r="BD51" i="128"/>
  <c r="I33" i="128"/>
  <c r="AR33" i="128"/>
  <c r="AS33" i="128"/>
  <c r="AV33" i="128"/>
  <c r="F33" i="128"/>
  <c r="AY33" i="128"/>
  <c r="G33" i="128"/>
  <c r="AZ39" i="128"/>
  <c r="BA39" i="128"/>
  <c r="I30" i="128"/>
  <c r="AR30" i="128"/>
  <c r="AS30" i="128"/>
  <c r="AV30" i="128"/>
  <c r="F30" i="128"/>
  <c r="AY30" i="128"/>
  <c r="G30" i="128"/>
  <c r="I42" i="128"/>
  <c r="AR42" i="128"/>
  <c r="AS42" i="128"/>
  <c r="AV42" i="128"/>
  <c r="F42" i="128"/>
  <c r="AY42" i="128"/>
  <c r="G42" i="128"/>
  <c r="BB42" i="128"/>
  <c r="BD42" i="128"/>
  <c r="BC24" i="128"/>
  <c r="BA48" i="113"/>
  <c r="AZ48" i="113"/>
  <c r="AR27" i="113"/>
  <c r="AS27" i="113"/>
  <c r="AV27" i="113"/>
  <c r="F27" i="113"/>
  <c r="AY27" i="113"/>
  <c r="G27" i="113"/>
  <c r="I27" i="113"/>
  <c r="BC45" i="113"/>
  <c r="BB30" i="113"/>
  <c r="BD30" i="113"/>
  <c r="I30" i="113"/>
  <c r="AR30" i="113"/>
  <c r="AS30" i="113"/>
  <c r="AV30" i="113"/>
  <c r="F30" i="113"/>
  <c r="AY30" i="113"/>
  <c r="G30" i="113"/>
  <c r="BA42" i="113"/>
  <c r="AZ42" i="113"/>
  <c r="AZ36" i="113"/>
  <c r="BA36" i="113"/>
  <c r="AR39" i="113"/>
  <c r="AS39" i="113"/>
  <c r="AV39" i="113"/>
  <c r="F39" i="113"/>
  <c r="I39" i="113"/>
  <c r="H33" i="113"/>
  <c r="AP33" i="113"/>
  <c r="J33" i="113"/>
  <c r="AQ33" i="113"/>
  <c r="BA24" i="113"/>
  <c r="AZ24" i="113"/>
  <c r="BB36" i="113"/>
  <c r="BD36" i="113"/>
  <c r="BA51" i="113"/>
  <c r="AZ51" i="113"/>
  <c r="AP45" i="113"/>
  <c r="J45" i="113"/>
  <c r="AQ45" i="113"/>
  <c r="H45" i="113"/>
  <c r="BC18" i="113"/>
  <c r="BB51" i="113"/>
  <c r="BD51" i="113"/>
  <c r="BB42" i="113"/>
  <c r="BD42" i="113"/>
  <c r="BC33" i="113"/>
  <c r="BB24" i="113"/>
  <c r="BD24" i="113"/>
  <c r="H18" i="113"/>
  <c r="AP18" i="113"/>
  <c r="J18" i="113"/>
  <c r="AQ18" i="113"/>
  <c r="BC39" i="111"/>
  <c r="AR42" i="111"/>
  <c r="AS42" i="111"/>
  <c r="AV42" i="111"/>
  <c r="F42" i="111"/>
  <c r="AY42" i="111"/>
  <c r="G42" i="111"/>
  <c r="I42" i="111"/>
  <c r="AR27" i="111"/>
  <c r="AS27" i="111"/>
  <c r="AV27" i="111"/>
  <c r="F27" i="111"/>
  <c r="AY27" i="111"/>
  <c r="G27" i="111"/>
  <c r="I27" i="111"/>
  <c r="BA48" i="111"/>
  <c r="AZ48" i="111"/>
  <c r="AZ24" i="111"/>
  <c r="BA24" i="111"/>
  <c r="AR45" i="111"/>
  <c r="AS45" i="111"/>
  <c r="AV45" i="111"/>
  <c r="F45" i="111"/>
  <c r="AY45" i="111"/>
  <c r="G45" i="111"/>
  <c r="I45" i="111"/>
  <c r="AZ36" i="111"/>
  <c r="BA36" i="111"/>
  <c r="I33" i="111"/>
  <c r="AR33" i="111"/>
  <c r="AS33" i="111"/>
  <c r="AV33" i="111"/>
  <c r="F33" i="111"/>
  <c r="AY33" i="111"/>
  <c r="G33" i="111"/>
  <c r="H51" i="111"/>
  <c r="AP51" i="111"/>
  <c r="J51" i="111"/>
  <c r="AQ51" i="111"/>
  <c r="BA18" i="111"/>
  <c r="AZ18" i="111"/>
  <c r="AZ21" i="111"/>
  <c r="BA21" i="111"/>
  <c r="AP39" i="111"/>
  <c r="J39" i="111"/>
  <c r="AQ39" i="111"/>
  <c r="H39" i="111"/>
  <c r="I30" i="111"/>
  <c r="AR30" i="111"/>
  <c r="AS30" i="111"/>
  <c r="AV30" i="111"/>
  <c r="F30" i="111"/>
  <c r="AY30" i="111"/>
  <c r="G30" i="111"/>
  <c r="BC51" i="111"/>
  <c r="BB21" i="111"/>
  <c r="BD21" i="111"/>
  <c r="BB36" i="111"/>
  <c r="BD36" i="111"/>
  <c r="BB48" i="111"/>
  <c r="BD48" i="111"/>
  <c r="AR39" i="109"/>
  <c r="AS39" i="109"/>
  <c r="AV39" i="109"/>
  <c r="F39" i="109"/>
  <c r="AY39" i="109"/>
  <c r="G39" i="109"/>
  <c r="I39" i="109"/>
  <c r="BB39" i="109"/>
  <c r="BD39" i="109"/>
  <c r="I42" i="109"/>
  <c r="AR42" i="109"/>
  <c r="AS42" i="109"/>
  <c r="AV42" i="109"/>
  <c r="F42" i="109"/>
  <c r="AY42" i="109"/>
  <c r="G42" i="109"/>
  <c r="BC30" i="109"/>
  <c r="H33" i="109"/>
  <c r="AP33" i="109"/>
  <c r="J33" i="109"/>
  <c r="AQ33" i="109"/>
  <c r="AR45" i="109"/>
  <c r="AS45" i="109"/>
  <c r="AV45" i="109"/>
  <c r="F45" i="109"/>
  <c r="AY45" i="109"/>
  <c r="G45" i="109"/>
  <c r="I45" i="109"/>
  <c r="BB45" i="109"/>
  <c r="BD45" i="109"/>
  <c r="BC33" i="109"/>
  <c r="AZ27" i="109"/>
  <c r="BA27" i="109"/>
  <c r="BC42" i="109"/>
  <c r="AP30" i="109"/>
  <c r="J30" i="109"/>
  <c r="AQ30" i="109"/>
  <c r="H30" i="109"/>
  <c r="AZ36" i="109"/>
  <c r="BA36" i="109"/>
  <c r="I21" i="109"/>
  <c r="AR21" i="109"/>
  <c r="AS21" i="109"/>
  <c r="AV21" i="109"/>
  <c r="F21" i="109"/>
  <c r="AY21" i="109"/>
  <c r="G21" i="109"/>
  <c r="AZ18" i="109"/>
  <c r="BA18" i="109"/>
  <c r="BB27" i="109"/>
  <c r="BD27" i="109"/>
  <c r="AZ36" i="108"/>
  <c r="BA36" i="108"/>
  <c r="BA51" i="108"/>
  <c r="AZ51" i="108"/>
  <c r="H39" i="108"/>
  <c r="AP39" i="108"/>
  <c r="J39" i="108"/>
  <c r="AQ39" i="108"/>
  <c r="BB36" i="108"/>
  <c r="BD36" i="108"/>
  <c r="BB48" i="108"/>
  <c r="BD48" i="108"/>
  <c r="BA33" i="108"/>
  <c r="AZ33" i="108"/>
  <c r="BB45" i="108"/>
  <c r="BD45" i="108"/>
  <c r="BB30" i="108"/>
  <c r="BD30" i="108"/>
  <c r="H42" i="108"/>
  <c r="AP42" i="108"/>
  <c r="J42" i="108"/>
  <c r="AQ42" i="108"/>
  <c r="BB51" i="108"/>
  <c r="BD51" i="108"/>
  <c r="AZ48" i="108"/>
  <c r="BA48" i="108"/>
  <c r="AZ27" i="108"/>
  <c r="BA27" i="108"/>
  <c r="AZ45" i="108"/>
  <c r="BA45" i="108"/>
  <c r="AZ30" i="108"/>
  <c r="BA30" i="108"/>
  <c r="I18" i="108"/>
  <c r="AR18" i="108"/>
  <c r="AS18" i="108"/>
  <c r="AV18" i="108"/>
  <c r="F18" i="108"/>
  <c r="AY18" i="108"/>
  <c r="G18" i="108"/>
  <c r="AP24" i="108"/>
  <c r="J24" i="108"/>
  <c r="AQ24" i="108"/>
  <c r="H24" i="108"/>
  <c r="AZ21" i="108"/>
  <c r="BA21" i="108"/>
  <c r="BB33" i="108"/>
  <c r="BD33" i="108"/>
  <c r="BE33" i="101"/>
  <c r="BD33" i="101"/>
  <c r="BF42" i="101"/>
  <c r="BH42" i="101"/>
  <c r="I42" i="101"/>
  <c r="AV42" i="101"/>
  <c r="AW42" i="101"/>
  <c r="AZ42" i="101"/>
  <c r="F42" i="101"/>
  <c r="BC42" i="101"/>
  <c r="G42" i="101"/>
  <c r="I21" i="101"/>
  <c r="AV21" i="101"/>
  <c r="AW21" i="101"/>
  <c r="AZ21" i="101"/>
  <c r="F21" i="101"/>
  <c r="BC21" i="101"/>
  <c r="G21" i="101"/>
  <c r="I24" i="101"/>
  <c r="AV24" i="101"/>
  <c r="AW24" i="101"/>
  <c r="AZ24" i="101"/>
  <c r="F24" i="101"/>
  <c r="BD30" i="101"/>
  <c r="BE30" i="101"/>
  <c r="BF27" i="101"/>
  <c r="BH27" i="101"/>
  <c r="I27" i="101"/>
  <c r="AV27" i="101"/>
  <c r="AW27" i="101"/>
  <c r="AZ27" i="101"/>
  <c r="F27" i="101"/>
  <c r="BC27" i="101"/>
  <c r="G27" i="101"/>
  <c r="BE39" i="101"/>
  <c r="BD39" i="101"/>
  <c r="AT18" i="101"/>
  <c r="J18" i="101"/>
  <c r="AU18" i="101"/>
  <c r="H18" i="101"/>
  <c r="I36" i="101"/>
  <c r="AV36" i="101"/>
  <c r="AW36" i="101"/>
  <c r="AZ36" i="101"/>
  <c r="F36" i="101"/>
  <c r="BF33" i="101"/>
  <c r="BH33" i="101"/>
  <c r="BC48" i="101"/>
  <c r="G48" i="101"/>
  <c r="BF48" i="101"/>
  <c r="BH48" i="101"/>
  <c r="BG18" i="101"/>
  <c r="BE51" i="101"/>
  <c r="BD51" i="101"/>
  <c r="BD30" i="100"/>
  <c r="BE30" i="100"/>
  <c r="BE36" i="100"/>
  <c r="BD36" i="100"/>
  <c r="BE51" i="100"/>
  <c r="BD51" i="100"/>
  <c r="AT27" i="100"/>
  <c r="J27" i="100"/>
  <c r="AU27" i="100"/>
  <c r="H27" i="100"/>
  <c r="H21" i="100"/>
  <c r="AT21" i="100"/>
  <c r="J21" i="100"/>
  <c r="AU21" i="100"/>
  <c r="H45" i="100"/>
  <c r="AT45" i="100"/>
  <c r="J45" i="100"/>
  <c r="AU45" i="100"/>
  <c r="AT33" i="100"/>
  <c r="J33" i="100"/>
  <c r="AU33" i="100"/>
  <c r="H33" i="100"/>
  <c r="I48" i="100"/>
  <c r="AV48" i="100"/>
  <c r="AW48" i="100"/>
  <c r="AZ48" i="100"/>
  <c r="F48" i="100"/>
  <c r="BC48" i="100"/>
  <c r="G48" i="100"/>
  <c r="BF36" i="100"/>
  <c r="BH36" i="100"/>
  <c r="BE39" i="100"/>
  <c r="BD39" i="100"/>
  <c r="BF30" i="100"/>
  <c r="BH30" i="100"/>
  <c r="BE42" i="100"/>
  <c r="BD42" i="100"/>
  <c r="BF51" i="100"/>
  <c r="BH51" i="100"/>
  <c r="BD24" i="100"/>
  <c r="BE24" i="100"/>
  <c r="BD18" i="100"/>
  <c r="BE18" i="100"/>
  <c r="BD39" i="99"/>
  <c r="BE39" i="99"/>
  <c r="AV45" i="99"/>
  <c r="AW45" i="99"/>
  <c r="AZ45" i="99"/>
  <c r="F45" i="99"/>
  <c r="BC45" i="99"/>
  <c r="G45" i="99"/>
  <c r="I45" i="99"/>
  <c r="BF42" i="99"/>
  <c r="BH42" i="99"/>
  <c r="AV30" i="99"/>
  <c r="AW30" i="99"/>
  <c r="AZ30" i="99"/>
  <c r="F30" i="99"/>
  <c r="BC30" i="99"/>
  <c r="G30" i="99"/>
  <c r="I30" i="99"/>
  <c r="BD33" i="99"/>
  <c r="BE33" i="99"/>
  <c r="I27" i="99"/>
  <c r="AV27" i="99"/>
  <c r="AW27" i="99"/>
  <c r="AZ27" i="99"/>
  <c r="F27" i="99"/>
  <c r="BC27" i="99"/>
  <c r="G27" i="99"/>
  <c r="BD42" i="99"/>
  <c r="BE42" i="99"/>
  <c r="BF45" i="99"/>
  <c r="BH45" i="99"/>
  <c r="I51" i="99"/>
  <c r="AV51" i="99"/>
  <c r="AW51" i="99"/>
  <c r="AZ51" i="99"/>
  <c r="F51" i="99"/>
  <c r="BC51" i="99"/>
  <c r="G51" i="99"/>
  <c r="AV36" i="99"/>
  <c r="AW36" i="99"/>
  <c r="AZ36" i="99"/>
  <c r="F36" i="99"/>
  <c r="BC36" i="99"/>
  <c r="G36" i="99"/>
  <c r="I36" i="99"/>
  <c r="BD18" i="99"/>
  <c r="BE18" i="99"/>
  <c r="I48" i="99"/>
  <c r="AV48" i="99"/>
  <c r="AW48" i="99"/>
  <c r="AZ48" i="99"/>
  <c r="F48" i="99"/>
  <c r="BC48" i="99"/>
  <c r="G48" i="99"/>
  <c r="H24" i="96"/>
  <c r="AT24" i="96"/>
  <c r="J24" i="96"/>
  <c r="AU24" i="96"/>
  <c r="I18" i="96"/>
  <c r="AV18" i="96"/>
  <c r="AW18" i="96"/>
  <c r="AZ18" i="96"/>
  <c r="F18" i="96"/>
  <c r="BC18" i="96"/>
  <c r="G18" i="96"/>
  <c r="BF18" i="96"/>
  <c r="BH18" i="96"/>
  <c r="BD45" i="96"/>
  <c r="BE45" i="96"/>
  <c r="BF30" i="96"/>
  <c r="BH30" i="96"/>
  <c r="BE39" i="96"/>
  <c r="BD39" i="96"/>
  <c r="BD42" i="96"/>
  <c r="BE42" i="96"/>
  <c r="I51" i="96"/>
  <c r="AV51" i="96"/>
  <c r="AW51" i="96"/>
  <c r="AZ51" i="96"/>
  <c r="F51" i="96"/>
  <c r="BC51" i="96"/>
  <c r="G51" i="96"/>
  <c r="BE21" i="96"/>
  <c r="BD21" i="96"/>
  <c r="BF45" i="96"/>
  <c r="BH45" i="96"/>
  <c r="BE27" i="96"/>
  <c r="BD27" i="96"/>
  <c r="BE36" i="96"/>
  <c r="BD36" i="96"/>
  <c r="AT48" i="96"/>
  <c r="J48" i="96"/>
  <c r="AU48" i="96"/>
  <c r="H48" i="96"/>
  <c r="BD30" i="96"/>
  <c r="BE30" i="96"/>
  <c r="AV33" i="96"/>
  <c r="AW33" i="96"/>
  <c r="AZ33" i="96"/>
  <c r="F33" i="96"/>
  <c r="BC33" i="96"/>
  <c r="G33" i="96"/>
  <c r="BF33" i="96"/>
  <c r="BH33" i="96"/>
  <c r="I33" i="96"/>
  <c r="BF39" i="96"/>
  <c r="BH39" i="96"/>
  <c r="BF21" i="96"/>
  <c r="BH21" i="96"/>
  <c r="AT21" i="98"/>
  <c r="J21" i="98"/>
  <c r="AU21" i="98"/>
  <c r="H21" i="98"/>
  <c r="H24" i="98"/>
  <c r="AT24" i="98"/>
  <c r="J24" i="98"/>
  <c r="AU24" i="98"/>
  <c r="AV42" i="98"/>
  <c r="AW42" i="98"/>
  <c r="AZ42" i="98"/>
  <c r="F42" i="98"/>
  <c r="BC42" i="98"/>
  <c r="G42" i="98"/>
  <c r="I42" i="98"/>
  <c r="BD36" i="98"/>
  <c r="BE36" i="98"/>
  <c r="I33" i="98"/>
  <c r="AV33" i="98"/>
  <c r="AW33" i="98"/>
  <c r="AZ33" i="98"/>
  <c r="F33" i="98"/>
  <c r="BC33" i="98"/>
  <c r="G33" i="98"/>
  <c r="AV45" i="98"/>
  <c r="AW45" i="98"/>
  <c r="AZ45" i="98"/>
  <c r="F45" i="98"/>
  <c r="BC45" i="98"/>
  <c r="G45" i="98"/>
  <c r="I45" i="98"/>
  <c r="BF45" i="98"/>
  <c r="BH45" i="98"/>
  <c r="I51" i="98"/>
  <c r="AV51" i="98"/>
  <c r="AW51" i="98"/>
  <c r="AZ51" i="98"/>
  <c r="F51" i="98"/>
  <c r="BC51" i="98"/>
  <c r="G51" i="98"/>
  <c r="I27" i="98"/>
  <c r="AV27" i="98"/>
  <c r="AW27" i="98"/>
  <c r="AZ27" i="98"/>
  <c r="F27" i="98"/>
  <c r="BC27" i="98"/>
  <c r="G27" i="98"/>
  <c r="BF36" i="98"/>
  <c r="BH36" i="98"/>
  <c r="BF33" i="98"/>
  <c r="BH33" i="98"/>
  <c r="I48" i="98"/>
  <c r="AV48" i="98"/>
  <c r="AW48" i="98"/>
  <c r="AZ48" i="98"/>
  <c r="F48" i="98"/>
  <c r="BC48" i="98"/>
  <c r="G48" i="98"/>
  <c r="I39" i="98"/>
  <c r="AV39" i="98"/>
  <c r="AW39" i="98"/>
  <c r="AZ39" i="98"/>
  <c r="F39" i="98"/>
  <c r="BF27" i="98"/>
  <c r="BH27" i="98"/>
  <c r="BD18" i="98"/>
  <c r="BE18" i="98"/>
  <c r="I30" i="98"/>
  <c r="AV30" i="98"/>
  <c r="AW30" i="98"/>
  <c r="AZ30" i="98"/>
  <c r="F30" i="98"/>
  <c r="BC30" i="98"/>
  <c r="G30" i="98"/>
  <c r="AV24" i="97"/>
  <c r="AW24" i="97"/>
  <c r="AZ24" i="97"/>
  <c r="F24" i="97"/>
  <c r="BC24" i="97"/>
  <c r="G24" i="97"/>
  <c r="I24" i="97"/>
  <c r="I51" i="97"/>
  <c r="AV51" i="97"/>
  <c r="AW51" i="97"/>
  <c r="AZ51" i="97"/>
  <c r="F51" i="97"/>
  <c r="BC51" i="97"/>
  <c r="G51" i="97"/>
  <c r="AV48" i="97"/>
  <c r="AW48" i="97"/>
  <c r="AZ48" i="97"/>
  <c r="F48" i="97"/>
  <c r="BC48" i="97"/>
  <c r="G48" i="97"/>
  <c r="I48" i="97"/>
  <c r="BF48" i="97"/>
  <c r="BH48" i="97"/>
  <c r="BC39" i="97"/>
  <c r="G39" i="97"/>
  <c r="BF39" i="97"/>
  <c r="BH39" i="97"/>
  <c r="AV36" i="97"/>
  <c r="AW36" i="97"/>
  <c r="AZ36" i="97"/>
  <c r="F36" i="97"/>
  <c r="BC36" i="97"/>
  <c r="G36" i="97"/>
  <c r="I36" i="97"/>
  <c r="BF24" i="97"/>
  <c r="BH24" i="97"/>
  <c r="BD21" i="97"/>
  <c r="BE21" i="97"/>
  <c r="I42" i="97"/>
  <c r="AV42" i="97"/>
  <c r="AW42" i="97"/>
  <c r="AZ42" i="97"/>
  <c r="F42" i="97"/>
  <c r="BC42" i="97"/>
  <c r="G42" i="97"/>
  <c r="BD27" i="97"/>
  <c r="BE27" i="97"/>
  <c r="BF27" i="97"/>
  <c r="BH27" i="97"/>
  <c r="I30" i="97"/>
  <c r="AV30" i="97"/>
  <c r="AW30" i="97"/>
  <c r="AZ30" i="97"/>
  <c r="F30" i="97"/>
  <c r="BC30" i="97"/>
  <c r="G30" i="97"/>
  <c r="BD45" i="97"/>
  <c r="BE45" i="97"/>
  <c r="BF21" i="97"/>
  <c r="BH21" i="97"/>
  <c r="BD33" i="97"/>
  <c r="BE33" i="97"/>
  <c r="I18" i="127"/>
  <c r="AV18" i="127"/>
  <c r="AW18" i="127"/>
  <c r="AZ18" i="127"/>
  <c r="F18" i="127"/>
  <c r="BC18" i="127"/>
  <c r="G18" i="127"/>
  <c r="I27" i="127"/>
  <c r="AV27" i="127"/>
  <c r="AW27" i="127"/>
  <c r="AZ27" i="127"/>
  <c r="F27" i="127"/>
  <c r="BC27" i="127"/>
  <c r="G27" i="127"/>
  <c r="AT30" i="127"/>
  <c r="J30" i="127"/>
  <c r="AU30" i="127"/>
  <c r="H30" i="127"/>
  <c r="H36" i="127"/>
  <c r="AT36" i="127"/>
  <c r="J36" i="127"/>
  <c r="AU36" i="127"/>
  <c r="BF51" i="127"/>
  <c r="BH51" i="127"/>
  <c r="H45" i="127"/>
  <c r="AT45" i="127"/>
  <c r="J45" i="127"/>
  <c r="AU45" i="127"/>
  <c r="BG39" i="127"/>
  <c r="BG45" i="127"/>
  <c r="BE51" i="127"/>
  <c r="BD51" i="127"/>
  <c r="I21" i="127"/>
  <c r="AV21" i="127"/>
  <c r="AW21" i="127"/>
  <c r="AZ21" i="127"/>
  <c r="F21" i="127"/>
  <c r="BG30" i="127"/>
  <c r="BF27" i="127"/>
  <c r="BH27" i="127"/>
  <c r="BG36" i="127"/>
  <c r="I33" i="127"/>
  <c r="AV33" i="127"/>
  <c r="AW33" i="127"/>
  <c r="AZ33" i="127"/>
  <c r="F33" i="127"/>
  <c r="BC33" i="127"/>
  <c r="G33" i="127"/>
  <c r="BF33" i="127"/>
  <c r="BH33" i="127"/>
  <c r="H39" i="127"/>
  <c r="AT39" i="127"/>
  <c r="J39" i="127"/>
  <c r="AU39" i="127"/>
  <c r="I24" i="127"/>
  <c r="AV24" i="127"/>
  <c r="AW24" i="127"/>
  <c r="AZ24" i="127"/>
  <c r="F24" i="127"/>
  <c r="BC24" i="127"/>
  <c r="G24" i="127"/>
  <c r="BD42" i="127"/>
  <c r="BE42" i="127"/>
  <c r="BD18" i="107"/>
  <c r="BE18" i="107"/>
  <c r="AV36" i="107"/>
  <c r="AW36" i="107"/>
  <c r="AZ36" i="107"/>
  <c r="F36" i="107"/>
  <c r="BC36" i="107"/>
  <c r="G36" i="107"/>
  <c r="I36" i="107"/>
  <c r="I51" i="107"/>
  <c r="AV51" i="107"/>
  <c r="AW51" i="107"/>
  <c r="AZ51" i="107"/>
  <c r="F51" i="107"/>
  <c r="AV45" i="107"/>
  <c r="AW45" i="107"/>
  <c r="AZ45" i="107"/>
  <c r="F45" i="107"/>
  <c r="BC45" i="107"/>
  <c r="G45" i="107"/>
  <c r="I45" i="107"/>
  <c r="BD24" i="107"/>
  <c r="BE24" i="107"/>
  <c r="AT48" i="107"/>
  <c r="J48" i="107"/>
  <c r="AU48" i="107"/>
  <c r="H48" i="107"/>
  <c r="BF18" i="107"/>
  <c r="BH18" i="107"/>
  <c r="BG33" i="107"/>
  <c r="BC21" i="107"/>
  <c r="G21" i="107"/>
  <c r="BF21" i="107"/>
  <c r="BH21" i="107"/>
  <c r="BD30" i="107"/>
  <c r="BE30" i="107"/>
  <c r="BD39" i="107"/>
  <c r="BE39" i="107"/>
  <c r="I33" i="107"/>
  <c r="AV33" i="107"/>
  <c r="AW33" i="107"/>
  <c r="AZ33" i="107"/>
  <c r="F33" i="107"/>
  <c r="BC33" i="107"/>
  <c r="G33" i="107"/>
  <c r="BF24" i="107"/>
  <c r="BH24" i="107"/>
  <c r="AT42" i="107"/>
  <c r="J42" i="107"/>
  <c r="AU42" i="107"/>
  <c r="H42" i="107"/>
  <c r="BG27" i="107"/>
  <c r="AV27" i="107"/>
  <c r="AW27" i="107"/>
  <c r="AZ27" i="107"/>
  <c r="F27" i="107"/>
  <c r="BC27" i="107"/>
  <c r="G27" i="107"/>
  <c r="I27" i="107"/>
  <c r="BF45" i="107"/>
  <c r="BH45" i="107"/>
  <c r="BF33" i="107"/>
  <c r="BH33" i="107"/>
  <c r="BD21" i="106"/>
  <c r="BE21" i="106"/>
  <c r="BF42" i="106"/>
  <c r="BH42" i="106"/>
  <c r="BG24" i="106"/>
  <c r="BF21" i="106"/>
  <c r="BH21" i="106"/>
  <c r="I27" i="106"/>
  <c r="AV27" i="106"/>
  <c r="AW27" i="106"/>
  <c r="AZ27" i="106"/>
  <c r="F27" i="106"/>
  <c r="BC27" i="106"/>
  <c r="G27" i="106"/>
  <c r="AT18" i="106"/>
  <c r="J18" i="106"/>
  <c r="AU18" i="106"/>
  <c r="H18" i="106"/>
  <c r="AV30" i="106"/>
  <c r="AW30" i="106"/>
  <c r="AZ30" i="106"/>
  <c r="F30" i="106"/>
  <c r="BC30" i="106"/>
  <c r="G30" i="106"/>
  <c r="I30" i="106"/>
  <c r="I48" i="106"/>
  <c r="AV48" i="106"/>
  <c r="AW48" i="106"/>
  <c r="AZ48" i="106"/>
  <c r="F48" i="106"/>
  <c r="H36" i="106"/>
  <c r="AT36" i="106"/>
  <c r="J36" i="106"/>
  <c r="AU36" i="106"/>
  <c r="H51" i="106"/>
  <c r="AT51" i="106"/>
  <c r="J51" i="106"/>
  <c r="AU51" i="106"/>
  <c r="BF33" i="106"/>
  <c r="BH33" i="106"/>
  <c r="BD42" i="106"/>
  <c r="BE42" i="106"/>
  <c r="AT24" i="106"/>
  <c r="J24" i="106"/>
  <c r="AU24" i="106"/>
  <c r="H24" i="106"/>
  <c r="BF27" i="106"/>
  <c r="BH27" i="106"/>
  <c r="BG36" i="106"/>
  <c r="BG51" i="106"/>
  <c r="BE33" i="106"/>
  <c r="BD33" i="106"/>
  <c r="AV39" i="106"/>
  <c r="AW39" i="106"/>
  <c r="AZ39" i="106"/>
  <c r="F39" i="106"/>
  <c r="BC39" i="106"/>
  <c r="G39" i="106"/>
  <c r="I39" i="106"/>
  <c r="AV45" i="106"/>
  <c r="AW45" i="106"/>
  <c r="AZ45" i="106"/>
  <c r="F45" i="106"/>
  <c r="BC45" i="106"/>
  <c r="G45" i="106"/>
  <c r="I45" i="106"/>
  <c r="I48" i="104"/>
  <c r="AV48" i="104"/>
  <c r="AW48" i="104"/>
  <c r="AZ48" i="104"/>
  <c r="F48" i="104"/>
  <c r="BC48" i="104"/>
  <c r="G48" i="104"/>
  <c r="AT36" i="104"/>
  <c r="J36" i="104"/>
  <c r="AU36" i="104"/>
  <c r="H36" i="104"/>
  <c r="BE21" i="104"/>
  <c r="BD21" i="104"/>
  <c r="AV33" i="104"/>
  <c r="AW33" i="104"/>
  <c r="AZ33" i="104"/>
  <c r="F33" i="104"/>
  <c r="BC33" i="104"/>
  <c r="G33" i="104"/>
  <c r="I33" i="104"/>
  <c r="BF33" i="104"/>
  <c r="BH33" i="104"/>
  <c r="I27" i="104"/>
  <c r="AV27" i="104"/>
  <c r="AW27" i="104"/>
  <c r="AZ27" i="104"/>
  <c r="F27" i="104"/>
  <c r="BC27" i="104"/>
  <c r="G27" i="104"/>
  <c r="BG33" i="104"/>
  <c r="AT45" i="104"/>
  <c r="J45" i="104"/>
  <c r="AU45" i="104"/>
  <c r="H45" i="104"/>
  <c r="BF27" i="104"/>
  <c r="BH27" i="104"/>
  <c r="AV30" i="104"/>
  <c r="AW30" i="104"/>
  <c r="AZ30" i="104"/>
  <c r="F30" i="104"/>
  <c r="BC30" i="104"/>
  <c r="G30" i="104"/>
  <c r="I30" i="104"/>
  <c r="BF30" i="104"/>
  <c r="BH30" i="104"/>
  <c r="BD39" i="104"/>
  <c r="BE39" i="104"/>
  <c r="AV42" i="104"/>
  <c r="AW42" i="104"/>
  <c r="AZ42" i="104"/>
  <c r="F42" i="104"/>
  <c r="BC42" i="104"/>
  <c r="G42" i="104"/>
  <c r="I42" i="104"/>
  <c r="H24" i="104"/>
  <c r="AT24" i="104"/>
  <c r="J24" i="104"/>
  <c r="AU24" i="104"/>
  <c r="AT18" i="104"/>
  <c r="J18" i="104"/>
  <c r="AU18" i="104"/>
  <c r="H18" i="104"/>
  <c r="BF21" i="104"/>
  <c r="BH21" i="104"/>
  <c r="BD51" i="104"/>
  <c r="BE51" i="104"/>
  <c r="BD42" i="105"/>
  <c r="BE42" i="105"/>
  <c r="AT24" i="105"/>
  <c r="J24" i="105"/>
  <c r="AU24" i="105"/>
  <c r="H24" i="105"/>
  <c r="BE30" i="105"/>
  <c r="BD30" i="105"/>
  <c r="BF27" i="105"/>
  <c r="BH27" i="105"/>
  <c r="BF48" i="105"/>
  <c r="BH48" i="105"/>
  <c r="BF51" i="105"/>
  <c r="BH51" i="105"/>
  <c r="BF42" i="105"/>
  <c r="BH42" i="105"/>
  <c r="BF39" i="105"/>
  <c r="BH39" i="105"/>
  <c r="AT21" i="105"/>
  <c r="J21" i="105"/>
  <c r="AU21" i="105"/>
  <c r="H21" i="105"/>
  <c r="BD48" i="105"/>
  <c r="BE48" i="105"/>
  <c r="AV45" i="105"/>
  <c r="AW45" i="105"/>
  <c r="AZ45" i="105"/>
  <c r="F45" i="105"/>
  <c r="BC45" i="105"/>
  <c r="G45" i="105"/>
  <c r="I45" i="105"/>
  <c r="I33" i="105"/>
  <c r="AV33" i="105"/>
  <c r="AW33" i="105"/>
  <c r="AZ33" i="105"/>
  <c r="F33" i="105"/>
  <c r="AV36" i="105"/>
  <c r="AW36" i="105"/>
  <c r="AZ36" i="105"/>
  <c r="F36" i="105"/>
  <c r="BC36" i="105"/>
  <c r="G36" i="105"/>
  <c r="I36" i="105"/>
  <c r="BD39" i="105"/>
  <c r="BE39" i="105"/>
  <c r="BD27" i="105"/>
  <c r="BE27" i="105"/>
  <c r="I18" i="105"/>
  <c r="AV18" i="105"/>
  <c r="AW18" i="105"/>
  <c r="AZ18" i="105"/>
  <c r="F18" i="105"/>
  <c r="BE51" i="105"/>
  <c r="BD51" i="105"/>
  <c r="AT51" i="103"/>
  <c r="J51" i="103"/>
  <c r="AU51" i="103"/>
  <c r="H51" i="103"/>
  <c r="I30" i="103"/>
  <c r="AV30" i="103"/>
  <c r="AW30" i="103"/>
  <c r="AZ30" i="103"/>
  <c r="F30" i="103"/>
  <c r="BC30" i="103"/>
  <c r="G30" i="103"/>
  <c r="AV39" i="103"/>
  <c r="AW39" i="103"/>
  <c r="AZ39" i="103"/>
  <c r="F39" i="103"/>
  <c r="BC39" i="103"/>
  <c r="G39" i="103"/>
  <c r="I39" i="103"/>
  <c r="I48" i="103"/>
  <c r="AV48" i="103"/>
  <c r="AW48" i="103"/>
  <c r="AZ48" i="103"/>
  <c r="F48" i="103"/>
  <c r="BC48" i="103"/>
  <c r="G48" i="103"/>
  <c r="BD33" i="103"/>
  <c r="BE33" i="103"/>
  <c r="BE21" i="103"/>
  <c r="BD21" i="103"/>
  <c r="BF27" i="103"/>
  <c r="BH27" i="103"/>
  <c r="I36" i="103"/>
  <c r="AV36" i="103"/>
  <c r="AW36" i="103"/>
  <c r="AZ36" i="103"/>
  <c r="F36" i="103"/>
  <c r="BC36" i="103"/>
  <c r="G36" i="103"/>
  <c r="BF39" i="103"/>
  <c r="BH39" i="103"/>
  <c r="BD45" i="103"/>
  <c r="BE45" i="103"/>
  <c r="I24" i="103"/>
  <c r="AV24" i="103"/>
  <c r="AW24" i="103"/>
  <c r="AZ24" i="103"/>
  <c r="F24" i="103"/>
  <c r="BE42" i="103"/>
  <c r="BD42" i="103"/>
  <c r="BF30" i="103"/>
  <c r="BH30" i="103"/>
  <c r="AV18" i="103"/>
  <c r="AW18" i="103"/>
  <c r="AZ18" i="103"/>
  <c r="F18" i="103"/>
  <c r="I18" i="103"/>
  <c r="BF45" i="103"/>
  <c r="BH45" i="103"/>
  <c r="BE27" i="103"/>
  <c r="BD27" i="103"/>
  <c r="BG21" i="138"/>
  <c r="BG33" i="138"/>
  <c r="BG45" i="138"/>
  <c r="BG18" i="138"/>
  <c r="BG30" i="138"/>
  <c r="BG42" i="138"/>
  <c r="H33" i="138"/>
  <c r="AT33" i="138"/>
  <c r="J33" i="138"/>
  <c r="AU33" i="138"/>
  <c r="H18" i="138"/>
  <c r="AT18" i="138"/>
  <c r="J18" i="138"/>
  <c r="AU18" i="138"/>
  <c r="H42" i="138"/>
  <c r="AT42" i="138"/>
  <c r="J42" i="138"/>
  <c r="AU42" i="138"/>
  <c r="H27" i="138"/>
  <c r="AT27" i="138"/>
  <c r="J27" i="138"/>
  <c r="AU27" i="138"/>
  <c r="H39" i="138"/>
  <c r="AT39" i="138"/>
  <c r="J39" i="138"/>
  <c r="AU39" i="138"/>
  <c r="H51" i="138"/>
  <c r="AT51" i="138"/>
  <c r="J51" i="138"/>
  <c r="AU51" i="138"/>
  <c r="H24" i="138"/>
  <c r="AT24" i="138"/>
  <c r="J24" i="138"/>
  <c r="AU24" i="138"/>
  <c r="H36" i="138"/>
  <c r="AT36" i="138"/>
  <c r="J36" i="138"/>
  <c r="AU36" i="138"/>
  <c r="H48" i="138"/>
  <c r="AT48" i="138"/>
  <c r="J48" i="138"/>
  <c r="AU48" i="138"/>
  <c r="H21" i="138"/>
  <c r="AT21" i="138"/>
  <c r="J21" i="138"/>
  <c r="AU21" i="138"/>
  <c r="H45" i="138"/>
  <c r="AT45" i="138"/>
  <c r="J45" i="138"/>
  <c r="AU45" i="138"/>
  <c r="H30" i="138"/>
  <c r="AT30" i="138"/>
  <c r="J30" i="138"/>
  <c r="AU30" i="138"/>
  <c r="BG27" i="138"/>
  <c r="BG39" i="138"/>
  <c r="BG51" i="138"/>
  <c r="BG24" i="138"/>
  <c r="BG36" i="138"/>
  <c r="BG48" i="138"/>
  <c r="I45" i="94"/>
  <c r="AR45" i="94"/>
  <c r="AS45" i="94"/>
  <c r="AV45" i="94"/>
  <c r="F45" i="94"/>
  <c r="AY45" i="94"/>
  <c r="G45" i="94"/>
  <c r="AR24" i="94"/>
  <c r="AS24" i="94"/>
  <c r="AV24" i="94"/>
  <c r="F24" i="94"/>
  <c r="AY24" i="94"/>
  <c r="G24" i="94"/>
  <c r="I24" i="94"/>
  <c r="BC21" i="94"/>
  <c r="H48" i="94"/>
  <c r="AP48" i="94"/>
  <c r="J48" i="94"/>
  <c r="AQ48" i="94"/>
  <c r="BC42" i="94"/>
  <c r="AY33" i="94"/>
  <c r="G33" i="94"/>
  <c r="BB33" i="94"/>
  <c r="BD33" i="94"/>
  <c r="BC48" i="94"/>
  <c r="AP30" i="94"/>
  <c r="J30" i="94"/>
  <c r="AQ30" i="94"/>
  <c r="H30" i="94"/>
  <c r="I27" i="94"/>
  <c r="AR27" i="94"/>
  <c r="AS27" i="94"/>
  <c r="AV27" i="94"/>
  <c r="F27" i="94"/>
  <c r="AY27" i="94"/>
  <c r="G27" i="94"/>
  <c r="H21" i="94"/>
  <c r="AP21" i="94"/>
  <c r="J21" i="94"/>
  <c r="AQ21" i="94"/>
  <c r="I18" i="94"/>
  <c r="AR18" i="94"/>
  <c r="AS18" i="94"/>
  <c r="AV18" i="94"/>
  <c r="F18" i="94"/>
  <c r="AY18" i="94"/>
  <c r="G18" i="94"/>
  <c r="AR51" i="94"/>
  <c r="AS51" i="94"/>
  <c r="AV51" i="94"/>
  <c r="F51" i="94"/>
  <c r="I51" i="94"/>
  <c r="BB45" i="94"/>
  <c r="BD45" i="94"/>
  <c r="AP42" i="94"/>
  <c r="J42" i="94"/>
  <c r="AQ42" i="94"/>
  <c r="H42" i="94"/>
  <c r="I36" i="94"/>
  <c r="AR36" i="94"/>
  <c r="AS36" i="94"/>
  <c r="AV36" i="94"/>
  <c r="F36" i="94"/>
  <c r="AY36" i="94"/>
  <c r="G36" i="94"/>
  <c r="BC30" i="94"/>
  <c r="I51" i="139"/>
  <c r="AR51" i="139"/>
  <c r="AS51" i="139"/>
  <c r="AV51" i="139"/>
  <c r="F51" i="139"/>
  <c r="AY51" i="139"/>
  <c r="G51" i="139"/>
  <c r="I27" i="139"/>
  <c r="AR27" i="139"/>
  <c r="AS27" i="139"/>
  <c r="AV27" i="139"/>
  <c r="F27" i="139"/>
  <c r="AY27" i="139"/>
  <c r="G27" i="139"/>
  <c r="BA48" i="139"/>
  <c r="AZ48" i="139"/>
  <c r="AR30" i="139"/>
  <c r="AS30" i="139"/>
  <c r="AV30" i="139"/>
  <c r="F30" i="139"/>
  <c r="I30" i="139"/>
  <c r="BA42" i="139"/>
  <c r="AZ42" i="139"/>
  <c r="I18" i="139"/>
  <c r="AR18" i="139"/>
  <c r="AS18" i="139"/>
  <c r="AV18" i="139"/>
  <c r="F18" i="139"/>
  <c r="AR21" i="139"/>
  <c r="AS21" i="139"/>
  <c r="AV21" i="139"/>
  <c r="F21" i="139"/>
  <c r="I21" i="139"/>
  <c r="I24" i="139"/>
  <c r="AR24" i="139"/>
  <c r="AS24" i="139"/>
  <c r="AV24" i="139"/>
  <c r="F24" i="139"/>
  <c r="AY24" i="139"/>
  <c r="G24" i="139"/>
  <c r="BB51" i="139"/>
  <c r="BD51" i="139"/>
  <c r="I39" i="139"/>
  <c r="AR39" i="139"/>
  <c r="AS39" i="139"/>
  <c r="AV39" i="139"/>
  <c r="F39" i="139"/>
  <c r="AY39" i="139"/>
  <c r="G39" i="139"/>
  <c r="AR45" i="139"/>
  <c r="AS45" i="139"/>
  <c r="AV45" i="139"/>
  <c r="F45" i="139"/>
  <c r="AY45" i="139"/>
  <c r="G45" i="139"/>
  <c r="I45" i="139"/>
  <c r="I36" i="139"/>
  <c r="AR36" i="139"/>
  <c r="AS36" i="139"/>
  <c r="AV36" i="139"/>
  <c r="F36" i="139"/>
  <c r="BB24" i="139"/>
  <c r="BD24" i="139"/>
  <c r="I51" i="92"/>
  <c r="AR51" i="92"/>
  <c r="AS51" i="92"/>
  <c r="AV51" i="92"/>
  <c r="F51" i="92"/>
  <c r="AY51" i="92"/>
  <c r="G51" i="92"/>
  <c r="BC21" i="92"/>
  <c r="I24" i="92"/>
  <c r="AR24" i="92"/>
  <c r="AS24" i="92"/>
  <c r="AV24" i="92"/>
  <c r="F24" i="92"/>
  <c r="AY24" i="92"/>
  <c r="G24" i="92"/>
  <c r="BC33" i="92"/>
  <c r="AR45" i="92"/>
  <c r="AS45" i="92"/>
  <c r="AV45" i="92"/>
  <c r="F45" i="92"/>
  <c r="AY45" i="92"/>
  <c r="G45" i="92"/>
  <c r="I45" i="92"/>
  <c r="AP42" i="92"/>
  <c r="J42" i="92"/>
  <c r="AQ42" i="92"/>
  <c r="H42" i="92"/>
  <c r="I36" i="92"/>
  <c r="AR36" i="92"/>
  <c r="AS36" i="92"/>
  <c r="AV36" i="92"/>
  <c r="F36" i="92"/>
  <c r="AY36" i="92"/>
  <c r="G36" i="92"/>
  <c r="BB36" i="92"/>
  <c r="BD36" i="92"/>
  <c r="AP48" i="92"/>
  <c r="J48" i="92"/>
  <c r="AQ48" i="92"/>
  <c r="H48" i="92"/>
  <c r="I27" i="92"/>
  <c r="AR27" i="92"/>
  <c r="AS27" i="92"/>
  <c r="AV27" i="92"/>
  <c r="F27" i="92"/>
  <c r="BA39" i="92"/>
  <c r="AZ39" i="92"/>
  <c r="BA30" i="92"/>
  <c r="AZ30" i="92"/>
  <c r="BB45" i="92"/>
  <c r="BD45" i="92"/>
  <c r="BC42" i="92"/>
  <c r="BC48" i="92"/>
  <c r="AP21" i="92"/>
  <c r="J21" i="92"/>
  <c r="AQ21" i="92"/>
  <c r="H21" i="92"/>
  <c r="H33" i="92"/>
  <c r="AP33" i="92"/>
  <c r="J33" i="92"/>
  <c r="AQ33" i="92"/>
  <c r="AZ18" i="92"/>
  <c r="BA18" i="92"/>
  <c r="BB21" i="91"/>
  <c r="BD21" i="91"/>
  <c r="BC48" i="91"/>
  <c r="BC24" i="91"/>
  <c r="AR18" i="91"/>
  <c r="AS18" i="91"/>
  <c r="AV18" i="91"/>
  <c r="F18" i="91"/>
  <c r="I18" i="91"/>
  <c r="H42" i="91"/>
  <c r="AP42" i="91"/>
  <c r="J42" i="91"/>
  <c r="AQ42" i="91"/>
  <c r="I24" i="91"/>
  <c r="AR24" i="91"/>
  <c r="AS24" i="91"/>
  <c r="AV24" i="91"/>
  <c r="F24" i="91"/>
  <c r="BA33" i="91"/>
  <c r="AZ33" i="91"/>
  <c r="BB45" i="91"/>
  <c r="BD45" i="91"/>
  <c r="BC42" i="91"/>
  <c r="AR27" i="91"/>
  <c r="AS27" i="91"/>
  <c r="AV27" i="91"/>
  <c r="F27" i="91"/>
  <c r="I27" i="91"/>
  <c r="AY39" i="91"/>
  <c r="G39" i="91"/>
  <c r="BB39" i="91"/>
  <c r="BD39" i="91"/>
  <c r="BA21" i="91"/>
  <c r="AZ21" i="91"/>
  <c r="BB30" i="91"/>
  <c r="BD30" i="91"/>
  <c r="AY30" i="91"/>
  <c r="G30" i="91"/>
  <c r="AP48" i="91"/>
  <c r="J48" i="91"/>
  <c r="AQ48" i="91"/>
  <c r="H48" i="91"/>
  <c r="BA51" i="91"/>
  <c r="AZ51" i="91"/>
  <c r="BA45" i="91"/>
  <c r="AZ45" i="91"/>
  <c r="AR24" i="90"/>
  <c r="AS24" i="90"/>
  <c r="AV24" i="90"/>
  <c r="F24" i="90"/>
  <c r="AY24" i="90"/>
  <c r="G24" i="90"/>
  <c r="I24" i="90"/>
  <c r="AP30" i="90"/>
  <c r="J30" i="90"/>
  <c r="AQ30" i="90"/>
  <c r="H30" i="90"/>
  <c r="AR45" i="90"/>
  <c r="AS45" i="90"/>
  <c r="AV45" i="90"/>
  <c r="F45" i="90"/>
  <c r="AY45" i="90"/>
  <c r="G45" i="90"/>
  <c r="I45" i="90"/>
  <c r="BB45" i="90"/>
  <c r="BD45" i="90"/>
  <c r="BA27" i="90"/>
  <c r="AZ27" i="90"/>
  <c r="BA18" i="90"/>
  <c r="AZ18" i="90"/>
  <c r="AZ21" i="90"/>
  <c r="BA21" i="90"/>
  <c r="AR42" i="90"/>
  <c r="AS42" i="90"/>
  <c r="AV42" i="90"/>
  <c r="F42" i="90"/>
  <c r="AY42" i="90"/>
  <c r="G42" i="90"/>
  <c r="BB42" i="90"/>
  <c r="BD42" i="90"/>
  <c r="I42" i="90"/>
  <c r="I39" i="90"/>
  <c r="AR39" i="90"/>
  <c r="AS39" i="90"/>
  <c r="AV39" i="90"/>
  <c r="F39" i="90"/>
  <c r="AY39" i="90"/>
  <c r="G39" i="90"/>
  <c r="BA36" i="90"/>
  <c r="AZ36" i="90"/>
  <c r="BA48" i="90"/>
  <c r="AZ48" i="90"/>
  <c r="BA51" i="90"/>
  <c r="AZ51" i="90"/>
  <c r="BB24" i="90"/>
  <c r="BD24" i="90"/>
  <c r="BA33" i="90"/>
  <c r="AZ33" i="90"/>
  <c r="BB48" i="90"/>
  <c r="BD48" i="90"/>
  <c r="AR39" i="89"/>
  <c r="AS39" i="89"/>
  <c r="AV39" i="89"/>
  <c r="F39" i="89"/>
  <c r="AY39" i="89"/>
  <c r="G39" i="89"/>
  <c r="BB39" i="89"/>
  <c r="BD39" i="89"/>
  <c r="I39" i="89"/>
  <c r="AZ18" i="89"/>
  <c r="BA18" i="89"/>
  <c r="AZ42" i="89"/>
  <c r="BA42" i="89"/>
  <c r="BB18" i="89"/>
  <c r="BD18" i="89"/>
  <c r="BB51" i="89"/>
  <c r="BD51" i="89"/>
  <c r="AZ33" i="89"/>
  <c r="BA33" i="89"/>
  <c r="AZ21" i="89"/>
  <c r="BA21" i="89"/>
  <c r="BB42" i="89"/>
  <c r="BD42" i="89"/>
  <c r="BB24" i="89"/>
  <c r="BD24" i="89"/>
  <c r="BB33" i="89"/>
  <c r="BD33" i="89"/>
  <c r="BB21" i="89"/>
  <c r="BD21" i="89"/>
  <c r="BA27" i="89"/>
  <c r="AZ27" i="89"/>
  <c r="AZ51" i="89"/>
  <c r="BA51" i="89"/>
  <c r="BB27" i="89"/>
  <c r="BD27" i="89"/>
  <c r="BA30" i="89"/>
  <c r="AZ30" i="89"/>
  <c r="AZ45" i="89"/>
  <c r="BA45" i="89"/>
  <c r="AZ48" i="89"/>
  <c r="BA48" i="89"/>
  <c r="BA36" i="89"/>
  <c r="AZ36" i="89"/>
  <c r="BB30" i="89"/>
  <c r="BD30" i="89"/>
  <c r="BA24" i="89"/>
  <c r="AZ24" i="89"/>
  <c r="BA42" i="134"/>
  <c r="AZ42" i="134"/>
  <c r="I33" i="134"/>
  <c r="BB33" i="134"/>
  <c r="BD33" i="134"/>
  <c r="AR33" i="134"/>
  <c r="AS33" i="134"/>
  <c r="AV33" i="134"/>
  <c r="F33" i="134"/>
  <c r="AY33" i="134"/>
  <c r="G33" i="134"/>
  <c r="AZ51" i="134"/>
  <c r="BA51" i="134"/>
  <c r="AP21" i="134"/>
  <c r="J21" i="134"/>
  <c r="AQ21" i="134"/>
  <c r="H21" i="134"/>
  <c r="I24" i="134"/>
  <c r="AR24" i="134"/>
  <c r="AS24" i="134"/>
  <c r="AV24" i="134"/>
  <c r="F24" i="134"/>
  <c r="AY24" i="134"/>
  <c r="G24" i="134"/>
  <c r="I45" i="134"/>
  <c r="AR45" i="134"/>
  <c r="AS45" i="134"/>
  <c r="AV45" i="134"/>
  <c r="F45" i="134"/>
  <c r="AY45" i="134"/>
  <c r="G45" i="134"/>
  <c r="BB45" i="134"/>
  <c r="BD45" i="134"/>
  <c r="BB24" i="134"/>
  <c r="BD24" i="134"/>
  <c r="BB18" i="134"/>
  <c r="BD18" i="134"/>
  <c r="BB42" i="134"/>
  <c r="BD42" i="134"/>
  <c r="BA27" i="134"/>
  <c r="AZ27" i="134"/>
  <c r="BA48" i="134"/>
  <c r="AZ48" i="134"/>
  <c r="AR36" i="134"/>
  <c r="AS36" i="134"/>
  <c r="AV36" i="134"/>
  <c r="F36" i="134"/>
  <c r="AY36" i="134"/>
  <c r="G36" i="134"/>
  <c r="I36" i="134"/>
  <c r="I39" i="134"/>
  <c r="AR39" i="134"/>
  <c r="AS39" i="134"/>
  <c r="AV39" i="134"/>
  <c r="F39" i="134"/>
  <c r="AZ18" i="134"/>
  <c r="BA18" i="134"/>
  <c r="BA30" i="134"/>
  <c r="AZ30" i="134"/>
  <c r="BB51" i="134"/>
  <c r="BD51" i="134"/>
  <c r="BB27" i="134"/>
  <c r="BD27" i="134"/>
  <c r="BD27" i="79"/>
  <c r="BE27" i="79"/>
  <c r="BG30" i="79"/>
  <c r="I39" i="79"/>
  <c r="AV39" i="79"/>
  <c r="AW39" i="79"/>
  <c r="AZ39" i="79"/>
  <c r="F39" i="79"/>
  <c r="BC39" i="79"/>
  <c r="G39" i="79"/>
  <c r="BD51" i="79"/>
  <c r="BE51" i="79"/>
  <c r="BF27" i="79"/>
  <c r="BH27" i="79"/>
  <c r="I18" i="79"/>
  <c r="AV18" i="79"/>
  <c r="AW18" i="79"/>
  <c r="AZ18" i="79"/>
  <c r="F18" i="79"/>
  <c r="BC18" i="79"/>
  <c r="G18" i="79"/>
  <c r="BF33" i="79"/>
  <c r="BH33" i="79"/>
  <c r="BE48" i="79"/>
  <c r="BD48" i="79"/>
  <c r="BF45" i="79"/>
  <c r="BH45" i="79"/>
  <c r="AV21" i="79"/>
  <c r="AW21" i="79"/>
  <c r="AZ21" i="79"/>
  <c r="F21" i="79"/>
  <c r="BC21" i="79"/>
  <c r="G21" i="79"/>
  <c r="I21" i="79"/>
  <c r="H36" i="79"/>
  <c r="AT36" i="79"/>
  <c r="J36" i="79"/>
  <c r="AU36" i="79"/>
  <c r="BE33" i="79"/>
  <c r="BD33" i="79"/>
  <c r="BE24" i="79"/>
  <c r="BD24" i="79"/>
  <c r="BE45" i="79"/>
  <c r="BD45" i="79"/>
  <c r="AV30" i="79"/>
  <c r="AW30" i="79"/>
  <c r="AZ30" i="79"/>
  <c r="F30" i="79"/>
  <c r="BC30" i="79"/>
  <c r="G30" i="79"/>
  <c r="I30" i="79"/>
  <c r="AV42" i="79"/>
  <c r="AW42" i="79"/>
  <c r="AZ42" i="79"/>
  <c r="F42" i="79"/>
  <c r="BC42" i="79"/>
  <c r="G42" i="79"/>
  <c r="BF42" i="79"/>
  <c r="BH42" i="79"/>
  <c r="I42" i="79"/>
  <c r="BF39" i="79"/>
  <c r="BH39" i="79"/>
  <c r="BF24" i="79"/>
  <c r="BH24" i="79"/>
  <c r="BF18" i="79"/>
  <c r="BH18" i="79"/>
  <c r="BF30" i="79"/>
  <c r="BH30" i="79"/>
  <c r="BA33" i="88"/>
  <c r="AZ33" i="88"/>
  <c r="I48" i="88"/>
  <c r="AR48" i="88"/>
  <c r="AS48" i="88"/>
  <c r="AV48" i="88"/>
  <c r="F48" i="88"/>
  <c r="AY48" i="88"/>
  <c r="G48" i="88"/>
  <c r="AZ27" i="88"/>
  <c r="BA27" i="88"/>
  <c r="BB33" i="88"/>
  <c r="BD33" i="88"/>
  <c r="AR42" i="88"/>
  <c r="AS42" i="88"/>
  <c r="AV42" i="88"/>
  <c r="F42" i="88"/>
  <c r="AY42" i="88"/>
  <c r="G42" i="88"/>
  <c r="I42" i="88"/>
  <c r="AZ45" i="88"/>
  <c r="BA45" i="88"/>
  <c r="BB48" i="88"/>
  <c r="BD48" i="88"/>
  <c r="BB27" i="88"/>
  <c r="BD27" i="88"/>
  <c r="AR18" i="88"/>
  <c r="AS18" i="88"/>
  <c r="AV18" i="88"/>
  <c r="F18" i="88"/>
  <c r="I18" i="88"/>
  <c r="I30" i="88"/>
  <c r="AR30" i="88"/>
  <c r="AS30" i="88"/>
  <c r="AV30" i="88"/>
  <c r="F30" i="88"/>
  <c r="AY30" i="88"/>
  <c r="G30" i="88"/>
  <c r="BB45" i="88"/>
  <c r="BD45" i="88"/>
  <c r="AZ21" i="88"/>
  <c r="BA21" i="88"/>
  <c r="BA39" i="88"/>
  <c r="AZ39" i="88"/>
  <c r="BA51" i="88"/>
  <c r="AZ51" i="88"/>
  <c r="AR24" i="88"/>
  <c r="AS24" i="88"/>
  <c r="AV24" i="88"/>
  <c r="F24" i="88"/>
  <c r="AY24" i="88"/>
  <c r="G24" i="88"/>
  <c r="I24" i="88"/>
  <c r="I36" i="88"/>
  <c r="AR36" i="88"/>
  <c r="AS36" i="88"/>
  <c r="AV36" i="88"/>
  <c r="F36" i="88"/>
  <c r="AY36" i="88"/>
  <c r="G36" i="88"/>
  <c r="BB36" i="88"/>
  <c r="BD36" i="88"/>
  <c r="BB39" i="88"/>
  <c r="BD39" i="88"/>
  <c r="AV27" i="84"/>
  <c r="AW27" i="84"/>
  <c r="AZ27" i="84"/>
  <c r="F27" i="84"/>
  <c r="BC27" i="84"/>
  <c r="G27" i="84"/>
  <c r="I27" i="84"/>
  <c r="BF27" i="84"/>
  <c r="BH27" i="84"/>
  <c r="BD18" i="84"/>
  <c r="BE18" i="84"/>
  <c r="H42" i="84"/>
  <c r="AT42" i="84"/>
  <c r="J42" i="84"/>
  <c r="AU42" i="84"/>
  <c r="I21" i="84"/>
  <c r="AV21" i="84"/>
  <c r="AW21" i="84"/>
  <c r="AZ21" i="84"/>
  <c r="F21" i="84"/>
  <c r="I51" i="84"/>
  <c r="AV51" i="84"/>
  <c r="AW51" i="84"/>
  <c r="AZ51" i="84"/>
  <c r="F51" i="84"/>
  <c r="BF45" i="84"/>
  <c r="BH45" i="84"/>
  <c r="BF18" i="84"/>
  <c r="BH18" i="84"/>
  <c r="BE30" i="84"/>
  <c r="BD30" i="84"/>
  <c r="BF48" i="84"/>
  <c r="BH48" i="84"/>
  <c r="BG21" i="84"/>
  <c r="BE45" i="84"/>
  <c r="BD45" i="84"/>
  <c r="H36" i="84"/>
  <c r="AT36" i="84"/>
  <c r="J36" i="84"/>
  <c r="AU36" i="84"/>
  <c r="I39" i="84"/>
  <c r="AV39" i="84"/>
  <c r="AW39" i="84"/>
  <c r="AZ39" i="84"/>
  <c r="F39" i="84"/>
  <c r="BC39" i="84"/>
  <c r="G39" i="84"/>
  <c r="BE48" i="84"/>
  <c r="BD48" i="84"/>
  <c r="AV24" i="84"/>
  <c r="AW24" i="84"/>
  <c r="AZ24" i="84"/>
  <c r="F24" i="84"/>
  <c r="I24" i="84"/>
  <c r="BF30" i="84"/>
  <c r="BH30" i="84"/>
  <c r="BE33" i="84"/>
  <c r="BD33" i="84"/>
  <c r="H18" i="83"/>
  <c r="AT18" i="83"/>
  <c r="J18" i="83"/>
  <c r="AU18" i="83"/>
  <c r="I39" i="83"/>
  <c r="AV39" i="83"/>
  <c r="AW39" i="83"/>
  <c r="AZ39" i="83"/>
  <c r="F39" i="83"/>
  <c r="BC39" i="83"/>
  <c r="G39" i="83"/>
  <c r="BF39" i="83"/>
  <c r="BH39" i="83"/>
  <c r="BE51" i="83"/>
  <c r="BD51" i="83"/>
  <c r="BG18" i="83"/>
  <c r="BD48" i="83"/>
  <c r="BE48" i="83"/>
  <c r="BF51" i="83"/>
  <c r="BH51" i="83"/>
  <c r="BE30" i="83"/>
  <c r="BD30" i="83"/>
  <c r="I45" i="83"/>
  <c r="AV45" i="83"/>
  <c r="AW45" i="83"/>
  <c r="AZ45" i="83"/>
  <c r="F45" i="83"/>
  <c r="BC45" i="83"/>
  <c r="G45" i="83"/>
  <c r="BF48" i="83"/>
  <c r="BH48" i="83"/>
  <c r="BH33" i="83"/>
  <c r="BF45" i="83"/>
  <c r="BH45" i="83"/>
  <c r="I27" i="83"/>
  <c r="AV27" i="83"/>
  <c r="AW27" i="83"/>
  <c r="AZ27" i="83"/>
  <c r="F27" i="83"/>
  <c r="BC27" i="83"/>
  <c r="G27" i="83"/>
  <c r="BE42" i="83"/>
  <c r="BD42" i="83"/>
  <c r="BE24" i="83"/>
  <c r="BD24" i="83"/>
  <c r="BE33" i="83"/>
  <c r="BD33" i="83"/>
  <c r="BD51" i="82"/>
  <c r="BE51" i="82"/>
  <c r="I39" i="82"/>
  <c r="AV39" i="82"/>
  <c r="AW39" i="82"/>
  <c r="AZ39" i="82"/>
  <c r="F39" i="82"/>
  <c r="BC39" i="82"/>
  <c r="G39" i="82"/>
  <c r="I42" i="82"/>
  <c r="AV42" i="82"/>
  <c r="AW42" i="82"/>
  <c r="AZ42" i="82"/>
  <c r="F42" i="82"/>
  <c r="BC42" i="82"/>
  <c r="G42" i="82"/>
  <c r="BF18" i="82"/>
  <c r="BH18" i="82"/>
  <c r="BF45" i="82"/>
  <c r="BH45" i="82"/>
  <c r="AV48" i="82"/>
  <c r="AW48" i="82"/>
  <c r="AZ48" i="82"/>
  <c r="F48" i="82"/>
  <c r="BC48" i="82"/>
  <c r="G48" i="82"/>
  <c r="I48" i="82"/>
  <c r="BD30" i="82"/>
  <c r="BE30" i="82"/>
  <c r="BE45" i="82"/>
  <c r="BD45" i="82"/>
  <c r="H21" i="82"/>
  <c r="AT21" i="82"/>
  <c r="J21" i="82"/>
  <c r="AU21" i="82"/>
  <c r="AT24" i="82"/>
  <c r="J24" i="82"/>
  <c r="AU24" i="82"/>
  <c r="H24" i="82"/>
  <c r="BF30" i="82"/>
  <c r="BH30" i="82"/>
  <c r="BE18" i="82"/>
  <c r="BD18" i="82"/>
  <c r="BE36" i="82"/>
  <c r="BD36" i="82"/>
  <c r="BE33" i="82"/>
  <c r="BD33" i="82"/>
  <c r="AP24" i="146"/>
  <c r="J24" i="146"/>
  <c r="AQ24" i="146"/>
  <c r="H24" i="146"/>
  <c r="I18" i="146"/>
  <c r="AR18" i="146"/>
  <c r="AS18" i="146"/>
  <c r="AV18" i="146"/>
  <c r="F18" i="146"/>
  <c r="AY18" i="146"/>
  <c r="G18" i="146"/>
  <c r="I30" i="146"/>
  <c r="AR30" i="146"/>
  <c r="AS30" i="146"/>
  <c r="AV30" i="146"/>
  <c r="F30" i="146"/>
  <c r="AY30" i="146"/>
  <c r="G30" i="146"/>
  <c r="AR48" i="146"/>
  <c r="AS48" i="146"/>
  <c r="AV48" i="146"/>
  <c r="F48" i="146"/>
  <c r="I48" i="146"/>
  <c r="BC24" i="146"/>
  <c r="AZ33" i="146"/>
  <c r="BA33" i="146"/>
  <c r="H36" i="146"/>
  <c r="AP36" i="146"/>
  <c r="J36" i="146"/>
  <c r="AQ36" i="146"/>
  <c r="I51" i="146"/>
  <c r="AR51" i="146"/>
  <c r="AS51" i="146"/>
  <c r="AV51" i="146"/>
  <c r="F51" i="146"/>
  <c r="AY51" i="146"/>
  <c r="G51" i="146"/>
  <c r="AZ39" i="146"/>
  <c r="BA39" i="146"/>
  <c r="BC36" i="146"/>
  <c r="AR42" i="146"/>
  <c r="AS42" i="146"/>
  <c r="AV42" i="146"/>
  <c r="F42" i="146"/>
  <c r="AY42" i="146"/>
  <c r="G42" i="146"/>
  <c r="I42" i="146"/>
  <c r="BB42" i="146"/>
  <c r="BD42" i="146"/>
  <c r="BB39" i="146"/>
  <c r="BD39" i="146"/>
  <c r="BA27" i="146"/>
  <c r="AZ27" i="146"/>
  <c r="AV21" i="86"/>
  <c r="AW21" i="86"/>
  <c r="AZ21" i="86"/>
  <c r="F21" i="86"/>
  <c r="BC21" i="86"/>
  <c r="G21" i="86"/>
  <c r="I21" i="86"/>
  <c r="I45" i="86"/>
  <c r="AV45" i="86"/>
  <c r="AW45" i="86"/>
  <c r="AZ45" i="86"/>
  <c r="F45" i="86"/>
  <c r="BC45" i="86"/>
  <c r="G45" i="86"/>
  <c r="BE51" i="86"/>
  <c r="BD51" i="86"/>
  <c r="I24" i="86"/>
  <c r="AV24" i="86"/>
  <c r="AW24" i="86"/>
  <c r="AZ24" i="86"/>
  <c r="F24" i="86"/>
  <c r="BE36" i="86"/>
  <c r="BD36" i="86"/>
  <c r="BF39" i="86"/>
  <c r="BH39" i="86"/>
  <c r="BF27" i="86"/>
  <c r="BH27" i="86"/>
  <c r="BG21" i="86"/>
  <c r="BF21" i="86"/>
  <c r="BH21" i="86"/>
  <c r="AV48" i="86"/>
  <c r="AW48" i="86"/>
  <c r="AZ48" i="86"/>
  <c r="F48" i="86"/>
  <c r="BC48" i="86"/>
  <c r="G48" i="86"/>
  <c r="I48" i="86"/>
  <c r="BE39" i="86"/>
  <c r="BD39" i="86"/>
  <c r="BD27" i="86"/>
  <c r="BE27" i="86"/>
  <c r="BG24" i="86"/>
  <c r="I30" i="86"/>
  <c r="AV30" i="86"/>
  <c r="AW30" i="86"/>
  <c r="AZ30" i="86"/>
  <c r="F30" i="86"/>
  <c r="BC30" i="86"/>
  <c r="G30" i="86"/>
  <c r="H18" i="86"/>
  <c r="AT18" i="86"/>
  <c r="J18" i="86"/>
  <c r="AU18" i="86"/>
  <c r="BF45" i="86"/>
  <c r="BH45" i="86"/>
  <c r="BE42" i="86"/>
  <c r="BD42" i="86"/>
  <c r="AV33" i="86"/>
  <c r="AW33" i="86"/>
  <c r="AZ33" i="86"/>
  <c r="F33" i="86"/>
  <c r="I33" i="86"/>
  <c r="BG42" i="85"/>
  <c r="AV42" i="85"/>
  <c r="AW42" i="85"/>
  <c r="AZ42" i="85"/>
  <c r="F42" i="85"/>
  <c r="BC42" i="85"/>
  <c r="G42" i="85"/>
  <c r="I42" i="85"/>
  <c r="BG36" i="85"/>
  <c r="I51" i="85"/>
  <c r="AV51" i="85"/>
  <c r="AW51" i="85"/>
  <c r="AZ51" i="85"/>
  <c r="F51" i="85"/>
  <c r="BC51" i="85"/>
  <c r="G51" i="85"/>
  <c r="BG24" i="85"/>
  <c r="BF42" i="85"/>
  <c r="BH42" i="85"/>
  <c r="I24" i="85"/>
  <c r="AV24" i="85"/>
  <c r="AW24" i="85"/>
  <c r="AZ24" i="85"/>
  <c r="F24" i="85"/>
  <c r="BC24" i="85"/>
  <c r="G24" i="85"/>
  <c r="H21" i="85"/>
  <c r="AT21" i="85"/>
  <c r="J21" i="85"/>
  <c r="AU21" i="85"/>
  <c r="BD18" i="85"/>
  <c r="BE18" i="85"/>
  <c r="H27" i="85"/>
  <c r="AT27" i="85"/>
  <c r="J27" i="85"/>
  <c r="AU27" i="85"/>
  <c r="AV45" i="85"/>
  <c r="AW45" i="85"/>
  <c r="AZ45" i="85"/>
  <c r="F45" i="85"/>
  <c r="BC45" i="85"/>
  <c r="G45" i="85"/>
  <c r="I45" i="85"/>
  <c r="AT48" i="85"/>
  <c r="J48" i="85"/>
  <c r="AU48" i="85"/>
  <c r="H48" i="85"/>
  <c r="H39" i="85"/>
  <c r="AT39" i="85"/>
  <c r="J39" i="85"/>
  <c r="AU39" i="85"/>
  <c r="H30" i="85"/>
  <c r="AT30" i="85"/>
  <c r="J30" i="85"/>
  <c r="AU30" i="85"/>
  <c r="I33" i="85"/>
  <c r="AV33" i="85"/>
  <c r="AW33" i="85"/>
  <c r="AZ33" i="85"/>
  <c r="F33" i="85"/>
  <c r="I36" i="85"/>
  <c r="AV36" i="85"/>
  <c r="AW36" i="85"/>
  <c r="AZ36" i="85"/>
  <c r="F36" i="85"/>
  <c r="BF24" i="85"/>
  <c r="BH24" i="85"/>
  <c r="AR45" i="57"/>
  <c r="AS45" i="57"/>
  <c r="AV45" i="57"/>
  <c r="F45" i="57"/>
  <c r="AY45" i="57"/>
  <c r="G45" i="57"/>
  <c r="I45" i="57"/>
  <c r="BB45" i="57"/>
  <c r="BD45" i="57"/>
  <c r="AZ27" i="57"/>
  <c r="BA27" i="57"/>
  <c r="BC36" i="57"/>
  <c r="BB33" i="57"/>
  <c r="BD33" i="57"/>
  <c r="I39" i="57"/>
  <c r="AR39" i="57"/>
  <c r="AS39" i="57"/>
  <c r="AV39" i="57"/>
  <c r="F39" i="57"/>
  <c r="AY39" i="57"/>
  <c r="G39" i="57"/>
  <c r="AP51" i="57"/>
  <c r="J51" i="57"/>
  <c r="AQ51" i="57"/>
  <c r="H51" i="57"/>
  <c r="BB27" i="57"/>
  <c r="BD27" i="57"/>
  <c r="H21" i="57"/>
  <c r="AP21" i="57"/>
  <c r="J21" i="57"/>
  <c r="AQ21" i="57"/>
  <c r="H42" i="57"/>
  <c r="AP42" i="57"/>
  <c r="J42" i="57"/>
  <c r="AQ42" i="57"/>
  <c r="AZ24" i="57"/>
  <c r="BA24" i="57"/>
  <c r="BB39" i="57"/>
  <c r="BD39" i="57"/>
  <c r="BC51" i="57"/>
  <c r="AP36" i="57"/>
  <c r="J36" i="57"/>
  <c r="AQ36" i="57"/>
  <c r="H36" i="57"/>
  <c r="AZ33" i="57"/>
  <c r="BA33" i="57"/>
  <c r="AP30" i="57"/>
  <c r="J30" i="57"/>
  <c r="AQ30" i="57"/>
  <c r="H30" i="57"/>
  <c r="BC42" i="57"/>
  <c r="AR48" i="57"/>
  <c r="AS48" i="57"/>
  <c r="AV48" i="57"/>
  <c r="F48" i="57"/>
  <c r="I48" i="57"/>
  <c r="AZ18" i="57"/>
  <c r="BA18" i="57"/>
  <c r="H18" i="132"/>
  <c r="AT18" i="132"/>
  <c r="J18" i="132"/>
  <c r="AU18" i="132"/>
  <c r="BD33" i="132"/>
  <c r="BE33" i="132"/>
  <c r="BE24" i="132"/>
  <c r="BD24" i="132"/>
  <c r="BE39" i="132"/>
  <c r="BD39" i="132"/>
  <c r="BE30" i="132"/>
  <c r="BD30" i="132"/>
  <c r="BE45" i="132"/>
  <c r="BD45" i="132"/>
  <c r="BE48" i="132"/>
  <c r="BD48" i="132"/>
  <c r="BF42" i="132"/>
  <c r="BH42" i="132"/>
  <c r="AV42" i="132"/>
  <c r="AW42" i="132"/>
  <c r="AZ42" i="132"/>
  <c r="F42" i="132"/>
  <c r="BC42" i="132"/>
  <c r="G42" i="132"/>
  <c r="I42" i="132"/>
  <c r="BD27" i="132"/>
  <c r="BE27" i="132"/>
  <c r="AT36" i="132"/>
  <c r="J36" i="132"/>
  <c r="AU36" i="132"/>
  <c r="H36" i="132"/>
  <c r="AV21" i="132"/>
  <c r="AW21" i="132"/>
  <c r="AZ21" i="132"/>
  <c r="F21" i="132"/>
  <c r="BC21" i="132"/>
  <c r="G21" i="132"/>
  <c r="I21" i="132"/>
  <c r="BF24" i="132"/>
  <c r="BH24" i="132"/>
  <c r="BF27" i="132"/>
  <c r="BH27" i="132"/>
  <c r="BD51" i="132"/>
  <c r="BE51" i="132"/>
  <c r="BF45" i="132"/>
  <c r="BH45" i="132"/>
  <c r="AZ45" i="60"/>
  <c r="BA45" i="60"/>
  <c r="AR42" i="60"/>
  <c r="AS42" i="60"/>
  <c r="AV42" i="60"/>
  <c r="F42" i="60"/>
  <c r="AY42" i="60"/>
  <c r="G42" i="60"/>
  <c r="I42" i="60"/>
  <c r="AR24" i="60"/>
  <c r="AS24" i="60"/>
  <c r="AV24" i="60"/>
  <c r="F24" i="60"/>
  <c r="AY24" i="60"/>
  <c r="G24" i="60"/>
  <c r="I24" i="60"/>
  <c r="BB24" i="60"/>
  <c r="BD24" i="60"/>
  <c r="I21" i="60"/>
  <c r="AR21" i="60"/>
  <c r="AS21" i="60"/>
  <c r="AV21" i="60"/>
  <c r="F21" i="60"/>
  <c r="I33" i="60"/>
  <c r="AR33" i="60"/>
  <c r="AS33" i="60"/>
  <c r="AV33" i="60"/>
  <c r="F33" i="60"/>
  <c r="AY33" i="60"/>
  <c r="G33" i="60"/>
  <c r="BB33" i="60"/>
  <c r="BD33" i="60"/>
  <c r="BD18" i="60"/>
  <c r="AP48" i="60"/>
  <c r="J48" i="60"/>
  <c r="AQ48" i="60"/>
  <c r="H48" i="60"/>
  <c r="BC51" i="60"/>
  <c r="AY27" i="60"/>
  <c r="G27" i="60"/>
  <c r="BB27" i="60"/>
  <c r="BD27" i="60"/>
  <c r="BB45" i="60"/>
  <c r="BD45" i="60"/>
  <c r="AZ30" i="60"/>
  <c r="BA30" i="60"/>
  <c r="BB42" i="60"/>
  <c r="BD42" i="60"/>
  <c r="BC48" i="60"/>
  <c r="AR36" i="60"/>
  <c r="AS36" i="60"/>
  <c r="AV36" i="60"/>
  <c r="F36" i="60"/>
  <c r="I36" i="60"/>
  <c r="AP51" i="60"/>
  <c r="J51" i="60"/>
  <c r="AQ51" i="60"/>
  <c r="H51" i="60"/>
  <c r="BA18" i="60"/>
  <c r="AZ18" i="60"/>
  <c r="AP48" i="59"/>
  <c r="J48" i="59"/>
  <c r="AQ48" i="59"/>
  <c r="H48" i="59"/>
  <c r="BA27" i="59"/>
  <c r="AZ27" i="59"/>
  <c r="AR18" i="59"/>
  <c r="AS18" i="59"/>
  <c r="AV18" i="59"/>
  <c r="F18" i="59"/>
  <c r="AY18" i="59"/>
  <c r="G18" i="59"/>
  <c r="I18" i="59"/>
  <c r="BD18" i="59"/>
  <c r="BC18" i="59"/>
  <c r="I33" i="59"/>
  <c r="AR33" i="59"/>
  <c r="AS33" i="59"/>
  <c r="AV33" i="59"/>
  <c r="F33" i="59"/>
  <c r="AY33" i="59"/>
  <c r="G33" i="59"/>
  <c r="AZ51" i="59"/>
  <c r="BA51" i="59"/>
  <c r="BA21" i="59"/>
  <c r="AZ21" i="59"/>
  <c r="AR36" i="59"/>
  <c r="AS36" i="59"/>
  <c r="AV36" i="59"/>
  <c r="F36" i="59"/>
  <c r="AY36" i="59"/>
  <c r="G36" i="59"/>
  <c r="I36" i="59"/>
  <c r="BB36" i="59"/>
  <c r="BD36" i="59"/>
  <c r="BA42" i="59"/>
  <c r="AZ42" i="59"/>
  <c r="BD30" i="59"/>
  <c r="BB27" i="59"/>
  <c r="BD27" i="59"/>
  <c r="I24" i="59"/>
  <c r="AR24" i="59"/>
  <c r="AS24" i="59"/>
  <c r="AV24" i="59"/>
  <c r="F24" i="59"/>
  <c r="BB51" i="59"/>
  <c r="BD51" i="59"/>
  <c r="BA45" i="59"/>
  <c r="AZ45" i="59"/>
  <c r="BB21" i="59"/>
  <c r="BD21" i="59"/>
  <c r="BB18" i="59"/>
  <c r="I39" i="59"/>
  <c r="AR39" i="59"/>
  <c r="AS39" i="59"/>
  <c r="AV39" i="59"/>
  <c r="F39" i="59"/>
  <c r="AZ30" i="59"/>
  <c r="BA30" i="59"/>
  <c r="AT18" i="141"/>
  <c r="J18" i="141"/>
  <c r="AU18" i="141"/>
  <c r="H18" i="141"/>
  <c r="BD36" i="141"/>
  <c r="BE36" i="141"/>
  <c r="BF27" i="141"/>
  <c r="BH27" i="141"/>
  <c r="H33" i="141"/>
  <c r="AT33" i="141"/>
  <c r="J33" i="141"/>
  <c r="AU33" i="141"/>
  <c r="AT30" i="141"/>
  <c r="J30" i="141"/>
  <c r="AU30" i="141"/>
  <c r="H30" i="141"/>
  <c r="H42" i="141"/>
  <c r="AT42" i="141"/>
  <c r="J42" i="141"/>
  <c r="AU42" i="141"/>
  <c r="BE51" i="141"/>
  <c r="BD51" i="141"/>
  <c r="AV45" i="141"/>
  <c r="AW45" i="141"/>
  <c r="AZ45" i="141"/>
  <c r="F45" i="141"/>
  <c r="BC45" i="141"/>
  <c r="G45" i="141"/>
  <c r="I45" i="141"/>
  <c r="AT39" i="141"/>
  <c r="J39" i="141"/>
  <c r="AU39" i="141"/>
  <c r="H39" i="141"/>
  <c r="I24" i="141"/>
  <c r="AV24" i="141"/>
  <c r="AW24" i="141"/>
  <c r="AZ24" i="141"/>
  <c r="F24" i="141"/>
  <c r="BC24" i="141"/>
  <c r="G24" i="141"/>
  <c r="BD27" i="141"/>
  <c r="BE27" i="141"/>
  <c r="I48" i="141"/>
  <c r="AV48" i="141"/>
  <c r="AW48" i="141"/>
  <c r="AZ48" i="141"/>
  <c r="F48" i="141"/>
  <c r="BC48" i="141"/>
  <c r="G48" i="141"/>
  <c r="BF45" i="141"/>
  <c r="BH45" i="141"/>
  <c r="BF21" i="141"/>
  <c r="BH21" i="141"/>
  <c r="I21" i="141"/>
  <c r="AV21" i="141"/>
  <c r="AW21" i="141"/>
  <c r="AZ21" i="141"/>
  <c r="F21" i="141"/>
  <c r="BC21" i="141"/>
  <c r="G21" i="141"/>
  <c r="BF51" i="141"/>
  <c r="BH51" i="141"/>
  <c r="AR24" i="72"/>
  <c r="AS24" i="72"/>
  <c r="AV24" i="72"/>
  <c r="F24" i="72"/>
  <c r="AY24" i="72"/>
  <c r="G24" i="72"/>
  <c r="I24" i="72"/>
  <c r="AP36" i="72"/>
  <c r="J36" i="72"/>
  <c r="AQ36" i="72"/>
  <c r="H36" i="72"/>
  <c r="I18" i="72"/>
  <c r="BB18" i="72"/>
  <c r="BD18" i="72"/>
  <c r="AR18" i="72"/>
  <c r="AS18" i="72"/>
  <c r="AV18" i="72"/>
  <c r="F18" i="72"/>
  <c r="AY18" i="72"/>
  <c r="G18" i="72"/>
  <c r="AR30" i="72"/>
  <c r="AS30" i="72"/>
  <c r="AV30" i="72"/>
  <c r="F30" i="72"/>
  <c r="I30" i="72"/>
  <c r="BA27" i="72"/>
  <c r="AZ27" i="72"/>
  <c r="BB27" i="72"/>
  <c r="BD27" i="72"/>
  <c r="AY21" i="72"/>
  <c r="G21" i="72"/>
  <c r="BB21" i="72"/>
  <c r="BD21" i="72"/>
  <c r="BC48" i="72"/>
  <c r="I45" i="72"/>
  <c r="AR45" i="72"/>
  <c r="AS45" i="72"/>
  <c r="AV45" i="72"/>
  <c r="F45" i="72"/>
  <c r="BC36" i="72"/>
  <c r="I42" i="72"/>
  <c r="AR42" i="72"/>
  <c r="AS42" i="72"/>
  <c r="AV42" i="72"/>
  <c r="F42" i="72"/>
  <c r="I39" i="72"/>
  <c r="AR39" i="72"/>
  <c r="AS39" i="72"/>
  <c r="AV39" i="72"/>
  <c r="F39" i="72"/>
  <c r="I33" i="72"/>
  <c r="AR33" i="72"/>
  <c r="AS33" i="72"/>
  <c r="AV33" i="72"/>
  <c r="F33" i="72"/>
  <c r="H48" i="72"/>
  <c r="AP48" i="72"/>
  <c r="J48" i="72"/>
  <c r="AQ48" i="72"/>
  <c r="BC24" i="71"/>
  <c r="BA45" i="71"/>
  <c r="AZ45" i="71"/>
  <c r="AR24" i="71"/>
  <c r="AS24" i="71"/>
  <c r="AV24" i="71"/>
  <c r="F24" i="71"/>
  <c r="AY24" i="71"/>
  <c r="G24" i="71"/>
  <c r="I24" i="71"/>
  <c r="BA30" i="71"/>
  <c r="AZ30" i="71"/>
  <c r="I27" i="71"/>
  <c r="AR27" i="71"/>
  <c r="AS27" i="71"/>
  <c r="AV27" i="71"/>
  <c r="F27" i="71"/>
  <c r="AY27" i="71"/>
  <c r="G27" i="71"/>
  <c r="I39" i="71"/>
  <c r="AR39" i="71"/>
  <c r="AS39" i="71"/>
  <c r="AV39" i="71"/>
  <c r="F39" i="71"/>
  <c r="AY39" i="71"/>
  <c r="G39" i="71"/>
  <c r="H51" i="71"/>
  <c r="AP51" i="71"/>
  <c r="J51" i="71"/>
  <c r="AQ51" i="71"/>
  <c r="BC21" i="71"/>
  <c r="AP42" i="71"/>
  <c r="J42" i="71"/>
  <c r="AQ42" i="71"/>
  <c r="H42" i="71"/>
  <c r="BB45" i="71"/>
  <c r="BD45" i="71"/>
  <c r="BB24" i="71"/>
  <c r="BD24" i="71"/>
  <c r="BA18" i="71"/>
  <c r="AZ18" i="71"/>
  <c r="BB27" i="71"/>
  <c r="BD27" i="71"/>
  <c r="AR33" i="71"/>
  <c r="AS33" i="71"/>
  <c r="AV33" i="71"/>
  <c r="F33" i="71"/>
  <c r="AY33" i="71"/>
  <c r="G33" i="71"/>
  <c r="I33" i="71"/>
  <c r="AP36" i="71"/>
  <c r="J36" i="71"/>
  <c r="AQ36" i="71"/>
  <c r="H36" i="71"/>
  <c r="H48" i="71"/>
  <c r="AP48" i="71"/>
  <c r="J48" i="71"/>
  <c r="AQ48" i="71"/>
  <c r="AR21" i="71"/>
  <c r="AS21" i="71"/>
  <c r="AV21" i="71"/>
  <c r="F21" i="71"/>
  <c r="I21" i="71"/>
  <c r="AZ24" i="69"/>
  <c r="BA24" i="69"/>
  <c r="BA30" i="69"/>
  <c r="AZ30" i="69"/>
  <c r="I42" i="69"/>
  <c r="AR42" i="69"/>
  <c r="AS42" i="69"/>
  <c r="AV42" i="69"/>
  <c r="F42" i="69"/>
  <c r="AY42" i="69"/>
  <c r="G42" i="69"/>
  <c r="BB21" i="69"/>
  <c r="BD21" i="69"/>
  <c r="I21" i="69"/>
  <c r="AR21" i="69"/>
  <c r="AS21" i="69"/>
  <c r="AV21" i="69"/>
  <c r="F21" i="69"/>
  <c r="AY21" i="69"/>
  <c r="G21" i="69"/>
  <c r="AP39" i="69"/>
  <c r="J39" i="69"/>
  <c r="AQ39" i="69"/>
  <c r="H39" i="69"/>
  <c r="I27" i="69"/>
  <c r="AR27" i="69"/>
  <c r="AS27" i="69"/>
  <c r="AV27" i="69"/>
  <c r="F27" i="69"/>
  <c r="AY27" i="69"/>
  <c r="G27" i="69"/>
  <c r="BB27" i="69"/>
  <c r="BD27" i="69"/>
  <c r="BB18" i="69"/>
  <c r="BD18" i="69"/>
  <c r="BA36" i="69"/>
  <c r="AZ36" i="69"/>
  <c r="AR45" i="69"/>
  <c r="AS45" i="69"/>
  <c r="AV45" i="69"/>
  <c r="F45" i="69"/>
  <c r="AY45" i="69"/>
  <c r="G45" i="69"/>
  <c r="I45" i="69"/>
  <c r="AZ18" i="69"/>
  <c r="BA18" i="69"/>
  <c r="AR33" i="69"/>
  <c r="AS33" i="69"/>
  <c r="AV33" i="69"/>
  <c r="F33" i="69"/>
  <c r="I33" i="69"/>
  <c r="AR51" i="69"/>
  <c r="AS51" i="69"/>
  <c r="AV51" i="69"/>
  <c r="F51" i="69"/>
  <c r="AY51" i="69"/>
  <c r="G51" i="69"/>
  <c r="BB51" i="69"/>
  <c r="BD51" i="69"/>
  <c r="I51" i="69"/>
  <c r="H48" i="69"/>
  <c r="AP48" i="69"/>
  <c r="J48" i="69"/>
  <c r="AQ48" i="69"/>
  <c r="BB24" i="69"/>
  <c r="BD24" i="69"/>
  <c r="I36" i="70"/>
  <c r="AR36" i="70"/>
  <c r="AS36" i="70"/>
  <c r="AV36" i="70"/>
  <c r="F36" i="70"/>
  <c r="AY36" i="70"/>
  <c r="G36" i="70"/>
  <c r="BB36" i="70"/>
  <c r="BD36" i="70"/>
  <c r="AR33" i="70"/>
  <c r="AS33" i="70"/>
  <c r="AV33" i="70"/>
  <c r="F33" i="70"/>
  <c r="AY33" i="70"/>
  <c r="G33" i="70"/>
  <c r="I33" i="70"/>
  <c r="BC18" i="70"/>
  <c r="AZ45" i="70"/>
  <c r="BA45" i="70"/>
  <c r="AZ27" i="70"/>
  <c r="BA27" i="70"/>
  <c r="BA42" i="70"/>
  <c r="AZ42" i="70"/>
  <c r="AZ21" i="70"/>
  <c r="BA21" i="70"/>
  <c r="BC33" i="70"/>
  <c r="BB21" i="70"/>
  <c r="BD21" i="70"/>
  <c r="AZ24" i="70"/>
  <c r="BA24" i="70"/>
  <c r="AZ30" i="70"/>
  <c r="BA30" i="70"/>
  <c r="H48" i="70"/>
  <c r="AP48" i="70"/>
  <c r="J48" i="70"/>
  <c r="AQ48" i="70"/>
  <c r="AP39" i="70"/>
  <c r="J39" i="70"/>
  <c r="AQ39" i="70"/>
  <c r="H39" i="70"/>
  <c r="BA51" i="70"/>
  <c r="AZ51" i="70"/>
  <c r="I18" i="70"/>
  <c r="AR18" i="70"/>
  <c r="AS18" i="70"/>
  <c r="AV18" i="70"/>
  <c r="F18" i="70"/>
  <c r="BB27" i="70"/>
  <c r="BD27" i="70"/>
  <c r="AZ36" i="68"/>
  <c r="BA36" i="68"/>
  <c r="H48" i="68"/>
  <c r="AP48" i="68"/>
  <c r="J48" i="68"/>
  <c r="AQ48" i="68"/>
  <c r="AR45" i="68"/>
  <c r="AS45" i="68"/>
  <c r="AV45" i="68"/>
  <c r="F45" i="68"/>
  <c r="AY45" i="68"/>
  <c r="G45" i="68"/>
  <c r="I45" i="68"/>
  <c r="AY42" i="68"/>
  <c r="G42" i="68"/>
  <c r="BB42" i="68"/>
  <c r="BD42" i="68"/>
  <c r="AP51" i="68"/>
  <c r="J51" i="68"/>
  <c r="AQ51" i="68"/>
  <c r="H51" i="68"/>
  <c r="BB36" i="68"/>
  <c r="BD36" i="68"/>
  <c r="AZ24" i="68"/>
  <c r="BA24" i="68"/>
  <c r="AR27" i="68"/>
  <c r="AS27" i="68"/>
  <c r="AV27" i="68"/>
  <c r="F27" i="68"/>
  <c r="AY27" i="68"/>
  <c r="G27" i="68"/>
  <c r="I27" i="68"/>
  <c r="H21" i="68"/>
  <c r="AP21" i="68"/>
  <c r="J21" i="68"/>
  <c r="AQ21" i="68"/>
  <c r="I30" i="68"/>
  <c r="AR30" i="68"/>
  <c r="AS30" i="68"/>
  <c r="AV30" i="68"/>
  <c r="F30" i="68"/>
  <c r="AZ39" i="68"/>
  <c r="BA39" i="68"/>
  <c r="AR18" i="67"/>
  <c r="AS18" i="67"/>
  <c r="AV18" i="67"/>
  <c r="F18" i="67"/>
  <c r="AY18" i="67"/>
  <c r="G18" i="67"/>
  <c r="I18" i="67"/>
  <c r="AP30" i="67"/>
  <c r="J30" i="67"/>
  <c r="AQ30" i="67"/>
  <c r="H30" i="67"/>
  <c r="H24" i="67"/>
  <c r="AP24" i="67"/>
  <c r="J24" i="67"/>
  <c r="AQ24" i="67"/>
  <c r="BC30" i="67"/>
  <c r="I27" i="67"/>
  <c r="AR27" i="67"/>
  <c r="AS27" i="67"/>
  <c r="AV27" i="67"/>
  <c r="F27" i="67"/>
  <c r="AY27" i="67"/>
  <c r="G27" i="67"/>
  <c r="I39" i="67"/>
  <c r="AR39" i="67"/>
  <c r="AS39" i="67"/>
  <c r="AV39" i="67"/>
  <c r="F39" i="67"/>
  <c r="H51" i="67"/>
  <c r="AP51" i="67"/>
  <c r="J51" i="67"/>
  <c r="AQ51" i="67"/>
  <c r="BB21" i="67"/>
  <c r="BD21" i="67"/>
  <c r="I21" i="67"/>
  <c r="AR21" i="67"/>
  <c r="AS21" i="67"/>
  <c r="AV21" i="67"/>
  <c r="F21" i="67"/>
  <c r="AY21" i="67"/>
  <c r="G21" i="67"/>
  <c r="H42" i="67"/>
  <c r="AP42" i="67"/>
  <c r="J42" i="67"/>
  <c r="AQ42" i="67"/>
  <c r="AP36" i="67"/>
  <c r="J36" i="67"/>
  <c r="AQ36" i="67"/>
  <c r="H36" i="67"/>
  <c r="I48" i="67"/>
  <c r="AR48" i="67"/>
  <c r="AS48" i="67"/>
  <c r="AV48" i="67"/>
  <c r="F48" i="67"/>
  <c r="AY48" i="67"/>
  <c r="G48" i="67"/>
  <c r="BB18" i="67"/>
  <c r="BD18" i="67"/>
  <c r="BC42" i="67"/>
  <c r="AY33" i="67"/>
  <c r="G33" i="67"/>
  <c r="BB33" i="67"/>
  <c r="BD33" i="67"/>
  <c r="BC36" i="67"/>
  <c r="BG21" i="87"/>
  <c r="BG33" i="87"/>
  <c r="I42" i="87"/>
  <c r="AV42" i="87"/>
  <c r="AW42" i="87"/>
  <c r="AZ42" i="87"/>
  <c r="F42" i="87"/>
  <c r="BC42" i="87"/>
  <c r="G42" i="87"/>
  <c r="BG24" i="87"/>
  <c r="BG36" i="87"/>
  <c r="BG48" i="87"/>
  <c r="I45" i="87"/>
  <c r="AV45" i="87"/>
  <c r="AW45" i="87"/>
  <c r="AZ45" i="87"/>
  <c r="F45" i="87"/>
  <c r="I21" i="87"/>
  <c r="AV21" i="87"/>
  <c r="AW21" i="87"/>
  <c r="AZ21" i="87"/>
  <c r="F21" i="87"/>
  <c r="I33" i="87"/>
  <c r="AV33" i="87"/>
  <c r="AW33" i="87"/>
  <c r="AZ33" i="87"/>
  <c r="F33" i="87"/>
  <c r="AV51" i="87"/>
  <c r="AW51" i="87"/>
  <c r="AZ51" i="87"/>
  <c r="F51" i="87"/>
  <c r="BC51" i="87"/>
  <c r="G51" i="87"/>
  <c r="I51" i="87"/>
  <c r="BG30" i="87"/>
  <c r="BG42" i="87"/>
  <c r="BG45" i="87"/>
  <c r="BG27" i="87"/>
  <c r="BG39" i="87"/>
  <c r="BG51" i="87"/>
  <c r="I27" i="87"/>
  <c r="AV27" i="87"/>
  <c r="AW27" i="87"/>
  <c r="AZ27" i="87"/>
  <c r="F27" i="87"/>
  <c r="BC27" i="87"/>
  <c r="G27" i="87"/>
  <c r="I30" i="87"/>
  <c r="AV30" i="87"/>
  <c r="AW30" i="87"/>
  <c r="AZ30" i="87"/>
  <c r="F30" i="87"/>
  <c r="BD18" i="87"/>
  <c r="BE18" i="87"/>
  <c r="AV39" i="87"/>
  <c r="AW39" i="87"/>
  <c r="AZ39" i="87"/>
  <c r="F39" i="87"/>
  <c r="BC39" i="87"/>
  <c r="G39" i="87"/>
  <c r="I39" i="87"/>
  <c r="BF51" i="87"/>
  <c r="BH51" i="87"/>
  <c r="AV24" i="87"/>
  <c r="AW24" i="87"/>
  <c r="AZ24" i="87"/>
  <c r="F24" i="87"/>
  <c r="BC24" i="87"/>
  <c r="G24" i="87"/>
  <c r="I24" i="87"/>
  <c r="I36" i="87"/>
  <c r="AV36" i="87"/>
  <c r="AW36" i="87"/>
  <c r="AZ36" i="87"/>
  <c r="F36" i="87"/>
  <c r="I48" i="87"/>
  <c r="AV48" i="87"/>
  <c r="AW48" i="87"/>
  <c r="AZ48" i="87"/>
  <c r="F48" i="87"/>
  <c r="BF39" i="87"/>
  <c r="BH39" i="87"/>
  <c r="I33" i="76"/>
  <c r="AV33" i="76"/>
  <c r="AW33" i="76"/>
  <c r="AZ33" i="76"/>
  <c r="F33" i="76"/>
  <c r="BC33" i="76"/>
  <c r="G33" i="76"/>
  <c r="I21" i="76"/>
  <c r="AV21" i="76"/>
  <c r="AW21" i="76"/>
  <c r="AZ21" i="76"/>
  <c r="F21" i="76"/>
  <c r="BC21" i="76"/>
  <c r="G21" i="76"/>
  <c r="BG48" i="76"/>
  <c r="AT51" i="76"/>
  <c r="J51" i="76"/>
  <c r="AU51" i="76"/>
  <c r="H51" i="76"/>
  <c r="I30" i="76"/>
  <c r="AV30" i="76"/>
  <c r="AW30" i="76"/>
  <c r="AZ30" i="76"/>
  <c r="F30" i="76"/>
  <c r="BC30" i="76"/>
  <c r="G30" i="76"/>
  <c r="AT48" i="76"/>
  <c r="J48" i="76"/>
  <c r="AU48" i="76"/>
  <c r="H48" i="76"/>
  <c r="BG45" i="76"/>
  <c r="BF33" i="76"/>
  <c r="BH33" i="76"/>
  <c r="I39" i="76"/>
  <c r="AV39" i="76"/>
  <c r="AW39" i="76"/>
  <c r="AZ39" i="76"/>
  <c r="F39" i="76"/>
  <c r="BC39" i="76"/>
  <c r="G39" i="76"/>
  <c r="AV27" i="76"/>
  <c r="AW27" i="76"/>
  <c r="AZ27" i="76"/>
  <c r="F27" i="76"/>
  <c r="I27" i="76"/>
  <c r="I42" i="76"/>
  <c r="AV42" i="76"/>
  <c r="AW42" i="76"/>
  <c r="AZ42" i="76"/>
  <c r="F42" i="76"/>
  <c r="BG51" i="76"/>
  <c r="I24" i="76"/>
  <c r="AV24" i="76"/>
  <c r="AW24" i="76"/>
  <c r="AZ24" i="76"/>
  <c r="F24" i="76"/>
  <c r="BC24" i="76"/>
  <c r="G24" i="76"/>
  <c r="I18" i="76"/>
  <c r="AV18" i="76"/>
  <c r="AW18" i="76"/>
  <c r="AZ18" i="76"/>
  <c r="F18" i="76"/>
  <c r="BC18" i="76"/>
  <c r="G18" i="76"/>
  <c r="BF18" i="76"/>
  <c r="BH18" i="76"/>
  <c r="AT45" i="76"/>
  <c r="J45" i="76"/>
  <c r="AU45" i="76"/>
  <c r="H45" i="76"/>
  <c r="AV21" i="75"/>
  <c r="AW21" i="75"/>
  <c r="AZ21" i="75"/>
  <c r="F21" i="75"/>
  <c r="BC21" i="75"/>
  <c r="G21" i="75"/>
  <c r="I21" i="75"/>
  <c r="BF21" i="75"/>
  <c r="BH21" i="75"/>
  <c r="BG33" i="75"/>
  <c r="AT18" i="75"/>
  <c r="J18" i="75"/>
  <c r="AU18" i="75"/>
  <c r="H18" i="75"/>
  <c r="BD48" i="75"/>
  <c r="BE48" i="75"/>
  <c r="AV24" i="75"/>
  <c r="AW24" i="75"/>
  <c r="AZ24" i="75"/>
  <c r="F24" i="75"/>
  <c r="I24" i="75"/>
  <c r="AT33" i="75"/>
  <c r="J33" i="75"/>
  <c r="AU33" i="75"/>
  <c r="H33" i="75"/>
  <c r="BG18" i="75"/>
  <c r="BG42" i="75"/>
  <c r="BC27" i="75"/>
  <c r="G27" i="75"/>
  <c r="BF27" i="75"/>
  <c r="BH27" i="75"/>
  <c r="BG39" i="75"/>
  <c r="I30" i="75"/>
  <c r="AV30" i="75"/>
  <c r="AW30" i="75"/>
  <c r="AZ30" i="75"/>
  <c r="F30" i="75"/>
  <c r="BC30" i="75"/>
  <c r="G30" i="75"/>
  <c r="AT39" i="75"/>
  <c r="J39" i="75"/>
  <c r="AU39" i="75"/>
  <c r="H39" i="75"/>
  <c r="I45" i="75"/>
  <c r="AV45" i="75"/>
  <c r="AW45" i="75"/>
  <c r="AZ45" i="75"/>
  <c r="F45" i="75"/>
  <c r="BC45" i="75"/>
  <c r="G45" i="75"/>
  <c r="AV36" i="75"/>
  <c r="AW36" i="75"/>
  <c r="AZ36" i="75"/>
  <c r="F36" i="75"/>
  <c r="BC36" i="75"/>
  <c r="G36" i="75"/>
  <c r="I36" i="75"/>
  <c r="AT42" i="75"/>
  <c r="J42" i="75"/>
  <c r="AU42" i="75"/>
  <c r="H42" i="75"/>
  <c r="AT42" i="77"/>
  <c r="J42" i="77"/>
  <c r="AU42" i="77"/>
  <c r="H42" i="77"/>
  <c r="H18" i="77"/>
  <c r="AT18" i="77"/>
  <c r="J18" i="77"/>
  <c r="AU18" i="77"/>
  <c r="BE45" i="77"/>
  <c r="BD45" i="77"/>
  <c r="BD48" i="77"/>
  <c r="BE48" i="77"/>
  <c r="H27" i="77"/>
  <c r="AT27" i="77"/>
  <c r="J27" i="77"/>
  <c r="AU27" i="77"/>
  <c r="BF48" i="77"/>
  <c r="BH48" i="77"/>
  <c r="BF30" i="77"/>
  <c r="BH30" i="77"/>
  <c r="BC39" i="77"/>
  <c r="G39" i="77"/>
  <c r="BF39" i="77"/>
  <c r="BH39" i="77"/>
  <c r="BE21" i="77"/>
  <c r="BD21" i="77"/>
  <c r="BE30" i="77"/>
  <c r="BD30" i="77"/>
  <c r="BG42" i="77"/>
  <c r="BD33" i="77"/>
  <c r="BE33" i="77"/>
  <c r="H36" i="77"/>
  <c r="AT36" i="77"/>
  <c r="J36" i="77"/>
  <c r="AU36" i="77"/>
  <c r="AV51" i="77"/>
  <c r="AW51" i="77"/>
  <c r="AZ51" i="77"/>
  <c r="F51" i="77"/>
  <c r="BC51" i="77"/>
  <c r="G51" i="77"/>
  <c r="BF51" i="77"/>
  <c r="BH51" i="77"/>
  <c r="I51" i="77"/>
  <c r="BF45" i="77"/>
  <c r="BH45" i="77"/>
  <c r="AT33" i="78"/>
  <c r="J33" i="78"/>
  <c r="AU33" i="78"/>
  <c r="H33" i="78"/>
  <c r="BG36" i="78"/>
  <c r="BD18" i="78"/>
  <c r="BE18" i="78"/>
  <c r="I42" i="78"/>
  <c r="AV42" i="78"/>
  <c r="AW42" i="78"/>
  <c r="AZ42" i="78"/>
  <c r="F42" i="78"/>
  <c r="BC42" i="78"/>
  <c r="G42" i="78"/>
  <c r="BF42" i="78"/>
  <c r="BH42" i="78"/>
  <c r="BF48" i="78"/>
  <c r="BH48" i="78"/>
  <c r="BG21" i="78"/>
  <c r="AT36" i="78"/>
  <c r="J36" i="78"/>
  <c r="AU36" i="78"/>
  <c r="H36" i="78"/>
  <c r="H21" i="78"/>
  <c r="AT21" i="78"/>
  <c r="J21" i="78"/>
  <c r="AU21" i="78"/>
  <c r="BD24" i="78"/>
  <c r="BE24" i="78"/>
  <c r="AT30" i="78"/>
  <c r="J30" i="78"/>
  <c r="AU30" i="78"/>
  <c r="H30" i="78"/>
  <c r="H51" i="78"/>
  <c r="AT51" i="78"/>
  <c r="J51" i="78"/>
  <c r="AU51" i="78"/>
  <c r="H27" i="78"/>
  <c r="AT27" i="78"/>
  <c r="J27" i="78"/>
  <c r="AU27" i="78"/>
  <c r="AV39" i="78"/>
  <c r="AW39" i="78"/>
  <c r="AZ39" i="78"/>
  <c r="F39" i="78"/>
  <c r="BC39" i="78"/>
  <c r="G39" i="78"/>
  <c r="I39" i="78"/>
  <c r="BG30" i="78"/>
  <c r="BG51" i="78"/>
  <c r="BD48" i="78"/>
  <c r="BE48" i="78"/>
  <c r="BF45" i="78"/>
  <c r="BH45" i="78"/>
  <c r="AV45" i="78"/>
  <c r="AW45" i="78"/>
  <c r="AZ45" i="78"/>
  <c r="F45" i="78"/>
  <c r="BC45" i="78"/>
  <c r="G45" i="78"/>
  <c r="I45" i="78"/>
  <c r="BG27" i="78"/>
  <c r="I51" i="74"/>
  <c r="AV51" i="74"/>
  <c r="AW51" i="74"/>
  <c r="AZ51" i="74"/>
  <c r="F51" i="74"/>
  <c r="H33" i="74"/>
  <c r="AT33" i="74"/>
  <c r="J33" i="74"/>
  <c r="AU33" i="74"/>
  <c r="I48" i="74"/>
  <c r="AV48" i="74"/>
  <c r="AW48" i="74"/>
  <c r="AZ48" i="74"/>
  <c r="F48" i="74"/>
  <c r="BC48" i="74"/>
  <c r="G48" i="74"/>
  <c r="BG33" i="74"/>
  <c r="AV21" i="74"/>
  <c r="AW21" i="74"/>
  <c r="AZ21" i="74"/>
  <c r="F21" i="74"/>
  <c r="BC21" i="74"/>
  <c r="G21" i="74"/>
  <c r="I21" i="74"/>
  <c r="I27" i="74"/>
  <c r="AV27" i="74"/>
  <c r="AW27" i="74"/>
  <c r="AZ27" i="74"/>
  <c r="F27" i="74"/>
  <c r="BC27" i="74"/>
  <c r="G27" i="74"/>
  <c r="I36" i="74"/>
  <c r="AV36" i="74"/>
  <c r="AW36" i="74"/>
  <c r="AZ36" i="74"/>
  <c r="F36" i="74"/>
  <c r="BC36" i="74"/>
  <c r="G36" i="74"/>
  <c r="I24" i="74"/>
  <c r="AV24" i="74"/>
  <c r="AW24" i="74"/>
  <c r="AZ24" i="74"/>
  <c r="F24" i="74"/>
  <c r="BC24" i="74"/>
  <c r="G24" i="74"/>
  <c r="AV18" i="74"/>
  <c r="AW18" i="74"/>
  <c r="AZ18" i="74"/>
  <c r="F18" i="74"/>
  <c r="I18" i="74"/>
  <c r="BF36" i="74"/>
  <c r="BH36" i="74"/>
  <c r="AR33" i="54"/>
  <c r="AS33" i="54"/>
  <c r="AV33" i="54"/>
  <c r="F33" i="54"/>
  <c r="I33" i="54"/>
  <c r="I27" i="54"/>
  <c r="AR27" i="54"/>
  <c r="AS27" i="54"/>
  <c r="AV27" i="54"/>
  <c r="F27" i="54"/>
  <c r="AY27" i="54"/>
  <c r="G27" i="54"/>
  <c r="BB27" i="54"/>
  <c r="BD27" i="54"/>
  <c r="AR48" i="54"/>
  <c r="AS48" i="54"/>
  <c r="AV48" i="54"/>
  <c r="F48" i="54"/>
  <c r="AY48" i="54"/>
  <c r="G48" i="54"/>
  <c r="I48" i="54"/>
  <c r="AY21" i="54"/>
  <c r="G21" i="54"/>
  <c r="BB21" i="54"/>
  <c r="BD21" i="54"/>
  <c r="AZ51" i="54"/>
  <c r="BA51" i="54"/>
  <c r="AP36" i="54"/>
  <c r="J36" i="54"/>
  <c r="AQ36" i="54"/>
  <c r="H36" i="54"/>
  <c r="AR30" i="54"/>
  <c r="AS30" i="54"/>
  <c r="AV30" i="54"/>
  <c r="F30" i="54"/>
  <c r="AY30" i="54"/>
  <c r="G30" i="54"/>
  <c r="I30" i="54"/>
  <c r="BC36" i="54"/>
  <c r="AR24" i="54"/>
  <c r="AS24" i="54"/>
  <c r="AV24" i="54"/>
  <c r="F24" i="54"/>
  <c r="I24" i="54"/>
  <c r="I18" i="54"/>
  <c r="AR18" i="54"/>
  <c r="AS18" i="54"/>
  <c r="AV18" i="54"/>
  <c r="F18" i="54"/>
  <c r="AY18" i="54"/>
  <c r="G18" i="54"/>
  <c r="I42" i="54"/>
  <c r="AR42" i="54"/>
  <c r="AS42" i="54"/>
  <c r="AV42" i="54"/>
  <c r="F42" i="54"/>
  <c r="AY42" i="54"/>
  <c r="G42" i="54"/>
  <c r="BA45" i="54"/>
  <c r="AZ45" i="54"/>
  <c r="AR42" i="53"/>
  <c r="AS42" i="53"/>
  <c r="AV42" i="53"/>
  <c r="F42" i="53"/>
  <c r="AY42" i="53"/>
  <c r="G42" i="53"/>
  <c r="I42" i="53"/>
  <c r="BC48" i="53"/>
  <c r="I18" i="53"/>
  <c r="AR18" i="53"/>
  <c r="AS18" i="53"/>
  <c r="AV18" i="53"/>
  <c r="F18" i="53"/>
  <c r="AP36" i="53"/>
  <c r="J36" i="53"/>
  <c r="AQ36" i="53"/>
  <c r="H36" i="53"/>
  <c r="AY30" i="53"/>
  <c r="G30" i="53"/>
  <c r="BB30" i="53"/>
  <c r="BD30" i="53"/>
  <c r="AZ27" i="53"/>
  <c r="BA27" i="53"/>
  <c r="BC24" i="53"/>
  <c r="AR51" i="53"/>
  <c r="AS51" i="53"/>
  <c r="AV51" i="53"/>
  <c r="F51" i="53"/>
  <c r="AY51" i="53"/>
  <c r="G51" i="53"/>
  <c r="I51" i="53"/>
  <c r="BC36" i="53"/>
  <c r="AZ45" i="53"/>
  <c r="BA45" i="53"/>
  <c r="H24" i="53"/>
  <c r="AP24" i="53"/>
  <c r="J24" i="53"/>
  <c r="AQ24" i="53"/>
  <c r="BB42" i="53"/>
  <c r="BD42" i="53"/>
  <c r="BB51" i="53"/>
  <c r="BD51" i="53"/>
  <c r="H48" i="53"/>
  <c r="AP48" i="53"/>
  <c r="J48" i="53"/>
  <c r="AQ48" i="53"/>
  <c r="I39" i="53"/>
  <c r="AR39" i="53"/>
  <c r="AS39" i="53"/>
  <c r="AV39" i="53"/>
  <c r="F39" i="53"/>
  <c r="AY39" i="53"/>
  <c r="G39" i="53"/>
  <c r="I33" i="53"/>
  <c r="AR33" i="53"/>
  <c r="AS33" i="53"/>
  <c r="AV33" i="53"/>
  <c r="F33" i="53"/>
  <c r="AZ21" i="53"/>
  <c r="BA21" i="53"/>
  <c r="BB45" i="53"/>
  <c r="BD45" i="53"/>
  <c r="BC30" i="52"/>
  <c r="BA18" i="52"/>
  <c r="AZ18" i="52"/>
  <c r="AZ39" i="52"/>
  <c r="BA39" i="52"/>
  <c r="BA48" i="52"/>
  <c r="AZ48" i="52"/>
  <c r="BA21" i="52"/>
  <c r="AZ21" i="52"/>
  <c r="BB27" i="52"/>
  <c r="BD27" i="52"/>
  <c r="BB18" i="52"/>
  <c r="BD18" i="52"/>
  <c r="I30" i="52"/>
  <c r="AR30" i="52"/>
  <c r="AS30" i="52"/>
  <c r="AV30" i="52"/>
  <c r="F30" i="52"/>
  <c r="AY30" i="52"/>
  <c r="G30" i="52"/>
  <c r="BA42" i="52"/>
  <c r="AZ42" i="52"/>
  <c r="AP45" i="52"/>
  <c r="J45" i="52"/>
  <c r="AQ45" i="52"/>
  <c r="H45" i="52"/>
  <c r="BB39" i="52"/>
  <c r="BD39" i="52"/>
  <c r="AZ27" i="52"/>
  <c r="BA27" i="52"/>
  <c r="BA36" i="52"/>
  <c r="AZ36" i="52"/>
  <c r="BB48" i="52"/>
  <c r="BD48" i="52"/>
  <c r="BB30" i="52"/>
  <c r="BD30" i="52"/>
  <c r="AZ51" i="52"/>
  <c r="BA51" i="52"/>
  <c r="AZ33" i="52"/>
  <c r="BA33" i="52"/>
  <c r="AZ24" i="52"/>
  <c r="BA24" i="52"/>
  <c r="BB36" i="52"/>
  <c r="BD36" i="52"/>
  <c r="AR18" i="51"/>
  <c r="AS18" i="51"/>
  <c r="AV18" i="51"/>
  <c r="F18" i="51"/>
  <c r="I18" i="51"/>
  <c r="I21" i="51"/>
  <c r="AR21" i="51"/>
  <c r="AS21" i="51"/>
  <c r="AV21" i="51"/>
  <c r="F21" i="51"/>
  <c r="AY21" i="51"/>
  <c r="G21" i="51"/>
  <c r="AP33" i="51"/>
  <c r="J33" i="51"/>
  <c r="AQ33" i="51"/>
  <c r="H33" i="51"/>
  <c r="AR51" i="51"/>
  <c r="AS51" i="51"/>
  <c r="AV51" i="51"/>
  <c r="F51" i="51"/>
  <c r="I51" i="51"/>
  <c r="H42" i="51"/>
  <c r="AP42" i="51"/>
  <c r="J42" i="51"/>
  <c r="AQ42" i="51"/>
  <c r="I30" i="51"/>
  <c r="AR30" i="51"/>
  <c r="AS30" i="51"/>
  <c r="AV30" i="51"/>
  <c r="F30" i="51"/>
  <c r="BA45" i="51"/>
  <c r="AZ45" i="51"/>
  <c r="AP36" i="51"/>
  <c r="J36" i="51"/>
  <c r="AQ36" i="51"/>
  <c r="H36" i="51"/>
  <c r="I39" i="51"/>
  <c r="AR39" i="51"/>
  <c r="AS39" i="51"/>
  <c r="AV39" i="51"/>
  <c r="F39" i="51"/>
  <c r="AR24" i="51"/>
  <c r="AS24" i="51"/>
  <c r="AV24" i="51"/>
  <c r="F24" i="51"/>
  <c r="AY24" i="51"/>
  <c r="G24" i="51"/>
  <c r="I24" i="51"/>
  <c r="I27" i="51"/>
  <c r="AR27" i="51"/>
  <c r="AS27" i="51"/>
  <c r="AV27" i="51"/>
  <c r="F27" i="51"/>
  <c r="AY27" i="51"/>
  <c r="G27" i="51"/>
  <c r="BA48" i="51"/>
  <c r="AZ48" i="51"/>
  <c r="I18" i="50"/>
  <c r="AR18" i="50"/>
  <c r="AS18" i="50"/>
  <c r="AV18" i="50"/>
  <c r="F18" i="50"/>
  <c r="AY18" i="50"/>
  <c r="G18" i="50"/>
  <c r="I33" i="50"/>
  <c r="AR33" i="50"/>
  <c r="AS33" i="50"/>
  <c r="AV33" i="50"/>
  <c r="F33" i="50"/>
  <c r="AY33" i="50"/>
  <c r="G33" i="50"/>
  <c r="BA45" i="50"/>
  <c r="AZ45" i="50"/>
  <c r="AR30" i="50"/>
  <c r="AS30" i="50"/>
  <c r="AV30" i="50"/>
  <c r="F30" i="50"/>
  <c r="I30" i="50"/>
  <c r="AR39" i="50"/>
  <c r="AS39" i="50"/>
  <c r="AV39" i="50"/>
  <c r="F39" i="50"/>
  <c r="AY39" i="50"/>
  <c r="G39" i="50"/>
  <c r="I39" i="50"/>
  <c r="BB33" i="50"/>
  <c r="BD33" i="50"/>
  <c r="AP21" i="50"/>
  <c r="J21" i="50"/>
  <c r="AQ21" i="50"/>
  <c r="H21" i="50"/>
  <c r="BA36" i="50"/>
  <c r="AZ36" i="50"/>
  <c r="BA27" i="50"/>
  <c r="AZ27" i="50"/>
  <c r="AR24" i="50"/>
  <c r="AS24" i="50"/>
  <c r="AV24" i="50"/>
  <c r="F24" i="50"/>
  <c r="AY24" i="50"/>
  <c r="G24" i="50"/>
  <c r="I24" i="50"/>
  <c r="AP51" i="50"/>
  <c r="J51" i="50"/>
  <c r="AQ51" i="50"/>
  <c r="H51" i="50"/>
  <c r="I48" i="50"/>
  <c r="AR48" i="50"/>
  <c r="AS48" i="50"/>
  <c r="AV48" i="50"/>
  <c r="F48" i="50"/>
  <c r="AY48" i="50"/>
  <c r="G48" i="50"/>
  <c r="BB48" i="50"/>
  <c r="BD48" i="50"/>
  <c r="BD27" i="50"/>
  <c r="I42" i="50"/>
  <c r="AR42" i="50"/>
  <c r="AS42" i="50"/>
  <c r="AV42" i="50"/>
  <c r="F42" i="50"/>
  <c r="AY42" i="50"/>
  <c r="G42" i="50"/>
  <c r="H27" i="49"/>
  <c r="AP27" i="49"/>
  <c r="J27" i="49"/>
  <c r="AQ27" i="49"/>
  <c r="BC36" i="49"/>
  <c r="BC21" i="49"/>
  <c r="BD21" i="49"/>
  <c r="BC18" i="49"/>
  <c r="AR45" i="49"/>
  <c r="AS45" i="49"/>
  <c r="AV45" i="49"/>
  <c r="F45" i="49"/>
  <c r="AY45" i="49"/>
  <c r="G45" i="49"/>
  <c r="I45" i="49"/>
  <c r="BA21" i="49"/>
  <c r="AZ21" i="49"/>
  <c r="BC42" i="49"/>
  <c r="BB45" i="49"/>
  <c r="BD45" i="49"/>
  <c r="AP39" i="49"/>
  <c r="J39" i="49"/>
  <c r="AQ39" i="49"/>
  <c r="H39" i="49"/>
  <c r="AZ30" i="49"/>
  <c r="BA30" i="49"/>
  <c r="AP42" i="49"/>
  <c r="J42" i="49"/>
  <c r="AQ42" i="49"/>
  <c r="H42" i="49"/>
  <c r="AY48" i="49"/>
  <c r="G48" i="49"/>
  <c r="BB48" i="49"/>
  <c r="BD48" i="49"/>
  <c r="H51" i="49"/>
  <c r="AP51" i="49"/>
  <c r="J51" i="49"/>
  <c r="AQ51" i="49"/>
  <c r="AP36" i="49"/>
  <c r="J36" i="49"/>
  <c r="AQ36" i="49"/>
  <c r="H36" i="49"/>
  <c r="BC39" i="49"/>
  <c r="H18" i="49"/>
  <c r="AP18" i="49"/>
  <c r="J18" i="49"/>
  <c r="AQ18" i="49"/>
  <c r="I33" i="49"/>
  <c r="AR33" i="49"/>
  <c r="AS33" i="49"/>
  <c r="AV33" i="49"/>
  <c r="F33" i="49"/>
  <c r="AY33" i="49"/>
  <c r="G33" i="49"/>
  <c r="BB30" i="49"/>
  <c r="BD30" i="49"/>
  <c r="BC42" i="63"/>
  <c r="H24" i="63"/>
  <c r="AP24" i="63"/>
  <c r="J24" i="63"/>
  <c r="AQ24" i="63"/>
  <c r="I45" i="63"/>
  <c r="AR45" i="63"/>
  <c r="AS45" i="63"/>
  <c r="AV45" i="63"/>
  <c r="F45" i="63"/>
  <c r="AY45" i="63"/>
  <c r="G45" i="63"/>
  <c r="BB45" i="63"/>
  <c r="BD45" i="63"/>
  <c r="BC21" i="63"/>
  <c r="BC18" i="63"/>
  <c r="AR36" i="63"/>
  <c r="AS36" i="63"/>
  <c r="AV36" i="63"/>
  <c r="F36" i="63"/>
  <c r="AY36" i="63"/>
  <c r="G36" i="63"/>
  <c r="I36" i="63"/>
  <c r="H21" i="63"/>
  <c r="AP21" i="63"/>
  <c r="J21" i="63"/>
  <c r="AQ21" i="63"/>
  <c r="AP18" i="63"/>
  <c r="J18" i="63"/>
  <c r="AQ18" i="63"/>
  <c r="H18" i="63"/>
  <c r="BC24" i="63"/>
  <c r="AZ48" i="63"/>
  <c r="BA48" i="63"/>
  <c r="AP33" i="63"/>
  <c r="J33" i="63"/>
  <c r="AQ33" i="63"/>
  <c r="H33" i="63"/>
  <c r="BA30" i="63"/>
  <c r="AZ30" i="63"/>
  <c r="BB48" i="63"/>
  <c r="BD48" i="63"/>
  <c r="H42" i="63"/>
  <c r="AP42" i="63"/>
  <c r="J42" i="63"/>
  <c r="AQ42" i="63"/>
  <c r="BB36" i="63"/>
  <c r="BD36" i="63"/>
  <c r="BC33" i="63"/>
  <c r="I33" i="64"/>
  <c r="AR33" i="64"/>
  <c r="AS33" i="64"/>
  <c r="AV33" i="64"/>
  <c r="F33" i="64"/>
  <c r="AY33" i="64"/>
  <c r="G33" i="64"/>
  <c r="AR39" i="64"/>
  <c r="AS39" i="64"/>
  <c r="AV39" i="64"/>
  <c r="F39" i="64"/>
  <c r="AY39" i="64"/>
  <c r="G39" i="64"/>
  <c r="I39" i="64"/>
  <c r="H42" i="64"/>
  <c r="AP42" i="64"/>
  <c r="J42" i="64"/>
  <c r="AQ42" i="64"/>
  <c r="H18" i="64"/>
  <c r="AP18" i="64"/>
  <c r="J18" i="64"/>
  <c r="AQ18" i="64"/>
  <c r="AZ24" i="64"/>
  <c r="BA24" i="64"/>
  <c r="AZ21" i="64"/>
  <c r="BA21" i="64"/>
  <c r="BA51" i="64"/>
  <c r="AZ51" i="64"/>
  <c r="AP27" i="64"/>
  <c r="J27" i="64"/>
  <c r="AQ27" i="64"/>
  <c r="H27" i="64"/>
  <c r="I45" i="64"/>
  <c r="AR45" i="64"/>
  <c r="AS45" i="64"/>
  <c r="AV45" i="64"/>
  <c r="F45" i="64"/>
  <c r="AY45" i="64"/>
  <c r="G45" i="64"/>
  <c r="BB51" i="64"/>
  <c r="BD51" i="64"/>
  <c r="I36" i="64"/>
  <c r="AR36" i="64"/>
  <c r="AS36" i="64"/>
  <c r="AV36" i="64"/>
  <c r="F36" i="64"/>
  <c r="I30" i="64"/>
  <c r="AR30" i="64"/>
  <c r="AS30" i="64"/>
  <c r="AV30" i="64"/>
  <c r="F30" i="64"/>
  <c r="AY30" i="64"/>
  <c r="G30" i="64"/>
  <c r="BB33" i="64"/>
  <c r="BD33" i="64"/>
  <c r="BB24" i="64"/>
  <c r="BD24" i="64"/>
  <c r="BB21" i="64"/>
  <c r="BD21" i="64"/>
  <c r="BA48" i="64"/>
  <c r="AZ48" i="64"/>
  <c r="I18" i="66"/>
  <c r="AR18" i="66"/>
  <c r="AS18" i="66"/>
  <c r="AV18" i="66"/>
  <c r="F18" i="66"/>
  <c r="AY18" i="66"/>
  <c r="G18" i="66"/>
  <c r="BA36" i="66"/>
  <c r="AZ36" i="66"/>
  <c r="AZ21" i="66"/>
  <c r="BA21" i="66"/>
  <c r="AZ30" i="66"/>
  <c r="BA30" i="66"/>
  <c r="BA48" i="66"/>
  <c r="AZ48" i="66"/>
  <c r="AZ39" i="66"/>
  <c r="BA39" i="66"/>
  <c r="I27" i="66"/>
  <c r="AR27" i="66"/>
  <c r="AS27" i="66"/>
  <c r="AV27" i="66"/>
  <c r="F27" i="66"/>
  <c r="AY27" i="66"/>
  <c r="G27" i="66"/>
  <c r="I51" i="66"/>
  <c r="AR51" i="66"/>
  <c r="AS51" i="66"/>
  <c r="AV51" i="66"/>
  <c r="F51" i="66"/>
  <c r="AY51" i="66"/>
  <c r="G51" i="66"/>
  <c r="AY45" i="66"/>
  <c r="G45" i="66"/>
  <c r="BB45" i="66"/>
  <c r="BD45" i="66"/>
  <c r="I42" i="66"/>
  <c r="AR42" i="66"/>
  <c r="AS42" i="66"/>
  <c r="AV42" i="66"/>
  <c r="F42" i="66"/>
  <c r="AY42" i="66"/>
  <c r="G42" i="66"/>
  <c r="BB42" i="66"/>
  <c r="BD42" i="66"/>
  <c r="BA24" i="66"/>
  <c r="AZ24" i="66"/>
  <c r="AZ33" i="66"/>
  <c r="BA33" i="66"/>
  <c r="I30" i="65"/>
  <c r="AR30" i="65"/>
  <c r="AS30" i="65"/>
  <c r="AV30" i="65"/>
  <c r="F30" i="65"/>
  <c r="AY30" i="65"/>
  <c r="G30" i="65"/>
  <c r="AZ39" i="65"/>
  <c r="BA39" i="65"/>
  <c r="AP36" i="65"/>
  <c r="J36" i="65"/>
  <c r="AQ36" i="65"/>
  <c r="H36" i="65"/>
  <c r="BB51" i="65"/>
  <c r="BD51" i="65"/>
  <c r="AR48" i="65"/>
  <c r="AS48" i="65"/>
  <c r="AV48" i="65"/>
  <c r="F48" i="65"/>
  <c r="AY48" i="65"/>
  <c r="G48" i="65"/>
  <c r="I48" i="65"/>
  <c r="BA33" i="65"/>
  <c r="AZ33" i="65"/>
  <c r="BB33" i="65"/>
  <c r="BD33" i="65"/>
  <c r="AR21" i="65"/>
  <c r="AS21" i="65"/>
  <c r="AV21" i="65"/>
  <c r="F21" i="65"/>
  <c r="AY21" i="65"/>
  <c r="G21" i="65"/>
  <c r="I21" i="65"/>
  <c r="BD42" i="65"/>
  <c r="BA24" i="65"/>
  <c r="AZ24" i="65"/>
  <c r="AZ51" i="65"/>
  <c r="BA51" i="65"/>
  <c r="BB21" i="65"/>
  <c r="BD21" i="65"/>
  <c r="I18" i="65"/>
  <c r="AR18" i="65"/>
  <c r="AS18" i="65"/>
  <c r="AV18" i="65"/>
  <c r="F18" i="65"/>
  <c r="AY18" i="65"/>
  <c r="G18" i="65"/>
  <c r="I45" i="65"/>
  <c r="BB45" i="65"/>
  <c r="BD45" i="65"/>
  <c r="AR45" i="65"/>
  <c r="AS45" i="65"/>
  <c r="AV45" i="65"/>
  <c r="F45" i="65"/>
  <c r="AY45" i="65"/>
  <c r="G45" i="65"/>
  <c r="BA42" i="65"/>
  <c r="AZ42" i="65"/>
  <c r="BA51" i="62"/>
  <c r="AZ51" i="62"/>
  <c r="AZ27" i="62"/>
  <c r="BA27" i="62"/>
  <c r="BA21" i="62"/>
  <c r="AZ21" i="62"/>
  <c r="BA45" i="62"/>
  <c r="AZ45" i="62"/>
  <c r="BA18" i="62"/>
  <c r="AZ18" i="62"/>
  <c r="AZ48" i="62"/>
  <c r="BA48" i="62"/>
  <c r="BA36" i="62"/>
  <c r="AZ36" i="62"/>
  <c r="BA24" i="62"/>
  <c r="AZ24" i="62"/>
  <c r="BA33" i="62"/>
  <c r="AZ33" i="62"/>
  <c r="BA30" i="62"/>
  <c r="AZ30" i="62"/>
  <c r="BB51" i="62"/>
  <c r="BD51" i="62"/>
  <c r="BB24" i="62"/>
  <c r="BD24" i="62"/>
  <c r="H39" i="62"/>
  <c r="AP39" i="62"/>
  <c r="J39" i="62"/>
  <c r="AQ39" i="62"/>
  <c r="AZ42" i="62"/>
  <c r="BA42" i="62"/>
  <c r="BB21" i="62"/>
  <c r="BD21" i="62"/>
  <c r="BB45" i="62"/>
  <c r="BD45" i="62"/>
  <c r="BB48" i="62"/>
  <c r="BD48" i="62"/>
  <c r="I48" i="61"/>
  <c r="AR48" i="61"/>
  <c r="AS48" i="61"/>
  <c r="AV48" i="61"/>
  <c r="F48" i="61"/>
  <c r="AP27" i="61"/>
  <c r="J27" i="61"/>
  <c r="AQ27" i="61"/>
  <c r="H27" i="61"/>
  <c r="BB39" i="61"/>
  <c r="BD39" i="61"/>
  <c r="I30" i="61"/>
  <c r="AR30" i="61"/>
  <c r="AS30" i="61"/>
  <c r="AV30" i="61"/>
  <c r="F30" i="61"/>
  <c r="AY30" i="61"/>
  <c r="G30" i="61"/>
  <c r="AR45" i="61"/>
  <c r="AS45" i="61"/>
  <c r="AV45" i="61"/>
  <c r="F45" i="61"/>
  <c r="AY45" i="61"/>
  <c r="G45" i="61"/>
  <c r="I45" i="61"/>
  <c r="BC33" i="61"/>
  <c r="AR51" i="61"/>
  <c r="AS51" i="61"/>
  <c r="AV51" i="61"/>
  <c r="F51" i="61"/>
  <c r="AY51" i="61"/>
  <c r="G51" i="61"/>
  <c r="I51" i="61"/>
  <c r="BB51" i="61"/>
  <c r="BD51" i="61"/>
  <c r="AP36" i="61"/>
  <c r="J36" i="61"/>
  <c r="AQ36" i="61"/>
  <c r="H36" i="61"/>
  <c r="BC27" i="61"/>
  <c r="I42" i="61"/>
  <c r="AR42" i="61"/>
  <c r="AS42" i="61"/>
  <c r="AV42" i="61"/>
  <c r="F42" i="61"/>
  <c r="AY42" i="61"/>
  <c r="G42" i="61"/>
  <c r="BA18" i="61"/>
  <c r="AZ18" i="61"/>
  <c r="BA39" i="61"/>
  <c r="AZ39" i="61"/>
  <c r="AY24" i="61"/>
  <c r="G24" i="61"/>
  <c r="BB24" i="61"/>
  <c r="BD24" i="61"/>
  <c r="H33" i="61"/>
  <c r="AP33" i="61"/>
  <c r="J33" i="61"/>
  <c r="AQ33" i="61"/>
  <c r="AR21" i="61"/>
  <c r="AS21" i="61"/>
  <c r="AV21" i="61"/>
  <c r="F21" i="61"/>
  <c r="I21" i="61"/>
  <c r="BD39" i="41"/>
  <c r="BE39" i="41"/>
  <c r="BD27" i="41"/>
  <c r="BE27" i="41"/>
  <c r="BE51" i="41"/>
  <c r="BD51" i="41"/>
  <c r="I33" i="41"/>
  <c r="AV33" i="41"/>
  <c r="AW33" i="41"/>
  <c r="AZ33" i="41"/>
  <c r="F33" i="41"/>
  <c r="BC33" i="41"/>
  <c r="G33" i="41"/>
  <c r="I30" i="41"/>
  <c r="AV30" i="41"/>
  <c r="AW30" i="41"/>
  <c r="AZ30" i="41"/>
  <c r="F30" i="41"/>
  <c r="BF27" i="41"/>
  <c r="BH27" i="41"/>
  <c r="BF42" i="41"/>
  <c r="BH42" i="41"/>
  <c r="BE21" i="41"/>
  <c r="BD21" i="41"/>
  <c r="BE24" i="41"/>
  <c r="BD24" i="41"/>
  <c r="AV45" i="41"/>
  <c r="AW45" i="41"/>
  <c r="AZ45" i="41"/>
  <c r="F45" i="41"/>
  <c r="BC45" i="41"/>
  <c r="G45" i="41"/>
  <c r="I45" i="41"/>
  <c r="BF45" i="41"/>
  <c r="BH45" i="41"/>
  <c r="BF51" i="41"/>
  <c r="BH51" i="41"/>
  <c r="AV18" i="41"/>
  <c r="AW18" i="41"/>
  <c r="AZ18" i="41"/>
  <c r="F18" i="41"/>
  <c r="BC18" i="41"/>
  <c r="G18" i="41"/>
  <c r="I18" i="41"/>
  <c r="BF18" i="41"/>
  <c r="BH18" i="41"/>
  <c r="BE42" i="41"/>
  <c r="BD42" i="41"/>
  <c r="BD36" i="41"/>
  <c r="BE36" i="41"/>
  <c r="BF33" i="41"/>
  <c r="BH33" i="41"/>
  <c r="AV48" i="41"/>
  <c r="AW48" i="41"/>
  <c r="AZ48" i="41"/>
  <c r="F48" i="41"/>
  <c r="I48" i="41"/>
  <c r="I18" i="133"/>
  <c r="AV18" i="133"/>
  <c r="AW18" i="133"/>
  <c r="AZ18" i="133"/>
  <c r="F18" i="133"/>
  <c r="BC18" i="133"/>
  <c r="G18" i="133"/>
  <c r="AV39" i="133"/>
  <c r="AW39" i="133"/>
  <c r="AZ39" i="133"/>
  <c r="F39" i="133"/>
  <c r="BC39" i="133"/>
  <c r="G39" i="133"/>
  <c r="I39" i="133"/>
  <c r="AV27" i="133"/>
  <c r="AW27" i="133"/>
  <c r="AZ27" i="133"/>
  <c r="F27" i="133"/>
  <c r="BC27" i="133"/>
  <c r="G27" i="133"/>
  <c r="I27" i="133"/>
  <c r="AV51" i="133"/>
  <c r="AW51" i="133"/>
  <c r="AZ51" i="133"/>
  <c r="F51" i="133"/>
  <c r="BC51" i="133"/>
  <c r="G51" i="133"/>
  <c r="I51" i="133"/>
  <c r="BH45" i="133"/>
  <c r="BD21" i="133"/>
  <c r="BE21" i="133"/>
  <c r="I33" i="133"/>
  <c r="AV33" i="133"/>
  <c r="AW33" i="133"/>
  <c r="AZ33" i="133"/>
  <c r="F33" i="133"/>
  <c r="BC33" i="133"/>
  <c r="G33" i="133"/>
  <c r="BF39" i="133"/>
  <c r="BH39" i="133"/>
  <c r="BD24" i="133"/>
  <c r="BE24" i="133"/>
  <c r="AV30" i="133"/>
  <c r="AW30" i="133"/>
  <c r="AZ30" i="133"/>
  <c r="F30" i="133"/>
  <c r="I30" i="133"/>
  <c r="BE36" i="133"/>
  <c r="BD36" i="133"/>
  <c r="BH48" i="40"/>
  <c r="BD33" i="40"/>
  <c r="BE33" i="40"/>
  <c r="BE21" i="40"/>
  <c r="BD21" i="40"/>
  <c r="BC45" i="40"/>
  <c r="G45" i="40"/>
  <c r="BF45" i="40"/>
  <c r="BH45" i="40"/>
  <c r="I27" i="40"/>
  <c r="AV27" i="40"/>
  <c r="AW27" i="40"/>
  <c r="AZ27" i="40"/>
  <c r="F27" i="40"/>
  <c r="BC27" i="40"/>
  <c r="G27" i="40"/>
  <c r="BF27" i="40"/>
  <c r="BH27" i="40"/>
  <c r="H18" i="40"/>
  <c r="AT18" i="40"/>
  <c r="J18" i="40"/>
  <c r="AU18" i="40"/>
  <c r="I51" i="40"/>
  <c r="AV51" i="40"/>
  <c r="AW51" i="40"/>
  <c r="AZ51" i="40"/>
  <c r="F51" i="40"/>
  <c r="BC51" i="40"/>
  <c r="G51" i="40"/>
  <c r="BE48" i="40"/>
  <c r="BD48" i="40"/>
  <c r="BD36" i="40"/>
  <c r="BE36" i="40"/>
  <c r="BE39" i="40"/>
  <c r="BD39" i="40"/>
  <c r="BF24" i="40"/>
  <c r="BH24" i="40"/>
  <c r="H42" i="40"/>
  <c r="AT42" i="40"/>
  <c r="J42" i="40"/>
  <c r="AU42" i="40"/>
  <c r="BF33" i="40"/>
  <c r="BH33" i="40"/>
  <c r="BE30" i="40"/>
  <c r="BD30" i="40"/>
  <c r="BD24" i="40"/>
  <c r="BE24" i="40"/>
  <c r="H36" i="39"/>
  <c r="AT36" i="39"/>
  <c r="J36" i="39"/>
  <c r="AU36" i="39"/>
  <c r="BE24" i="39"/>
  <c r="BD24" i="39"/>
  <c r="I27" i="39"/>
  <c r="AV27" i="39"/>
  <c r="AW27" i="39"/>
  <c r="AZ27" i="39"/>
  <c r="F27" i="39"/>
  <c r="BC27" i="39"/>
  <c r="G27" i="39"/>
  <c r="BF24" i="39"/>
  <c r="BH24" i="39"/>
  <c r="BE51" i="39"/>
  <c r="BD51" i="39"/>
  <c r="BF39" i="39"/>
  <c r="BH39" i="39"/>
  <c r="BF30" i="39"/>
  <c r="BH30" i="39"/>
  <c r="BF42" i="39"/>
  <c r="BH42" i="39"/>
  <c r="I42" i="39"/>
  <c r="AV42" i="39"/>
  <c r="AW42" i="39"/>
  <c r="AZ42" i="39"/>
  <c r="F42" i="39"/>
  <c r="BC42" i="39"/>
  <c r="G42" i="39"/>
  <c r="BE39" i="39"/>
  <c r="BD39" i="39"/>
  <c r="BG48" i="39"/>
  <c r="I48" i="39"/>
  <c r="AV48" i="39"/>
  <c r="AW48" i="39"/>
  <c r="AZ48" i="39"/>
  <c r="F48" i="39"/>
  <c r="BC48" i="39"/>
  <c r="G48" i="39"/>
  <c r="BD45" i="39"/>
  <c r="BE45" i="39"/>
  <c r="BF51" i="39"/>
  <c r="BH51" i="39"/>
  <c r="BD30" i="39"/>
  <c r="BE30" i="39"/>
  <c r="AV33" i="39"/>
  <c r="AW33" i="39"/>
  <c r="AZ33" i="39"/>
  <c r="F33" i="39"/>
  <c r="BC33" i="39"/>
  <c r="G33" i="39"/>
  <c r="I33" i="39"/>
  <c r="BF33" i="39"/>
  <c r="BH33" i="39"/>
  <c r="BF21" i="39"/>
  <c r="BH21" i="39"/>
  <c r="AV21" i="39"/>
  <c r="AW21" i="39"/>
  <c r="AZ21" i="39"/>
  <c r="F21" i="39"/>
  <c r="BC21" i="39"/>
  <c r="G21" i="39"/>
  <c r="I21" i="39"/>
  <c r="BD18" i="39"/>
  <c r="BE18" i="39"/>
  <c r="BF45" i="39"/>
  <c r="BH45" i="39"/>
  <c r="BE51" i="38"/>
  <c r="BD51" i="38"/>
  <c r="BE36" i="38"/>
  <c r="BD36" i="38"/>
  <c r="BF48" i="38"/>
  <c r="BH48" i="38"/>
  <c r="BE33" i="38"/>
  <c r="BD33" i="38"/>
  <c r="AV27" i="38"/>
  <c r="AW27" i="38"/>
  <c r="AZ27" i="38"/>
  <c r="F27" i="38"/>
  <c r="BC27" i="38"/>
  <c r="G27" i="38"/>
  <c r="I27" i="38"/>
  <c r="BD42" i="38"/>
  <c r="BE42" i="38"/>
  <c r="BE30" i="38"/>
  <c r="BD30" i="38"/>
  <c r="BE48" i="38"/>
  <c r="BD48" i="38"/>
  <c r="BE21" i="38"/>
  <c r="BD21" i="38"/>
  <c r="BD39" i="38"/>
  <c r="BE39" i="38"/>
  <c r="BF45" i="38"/>
  <c r="BH45" i="38"/>
  <c r="BF18" i="38"/>
  <c r="BH18" i="38"/>
  <c r="BF51" i="38"/>
  <c r="BH51" i="38"/>
  <c r="BF36" i="38"/>
  <c r="BH36" i="38"/>
  <c r="BF30" i="38"/>
  <c r="BH30" i="38"/>
  <c r="BF39" i="38"/>
  <c r="BH39" i="38"/>
  <c r="AV24" i="38"/>
  <c r="AW24" i="38"/>
  <c r="AZ24" i="38"/>
  <c r="F24" i="38"/>
  <c r="I24" i="38"/>
  <c r="BE18" i="38"/>
  <c r="BD18" i="38"/>
  <c r="BF42" i="38"/>
  <c r="BH42" i="38"/>
  <c r="BF21" i="38"/>
  <c r="BH21" i="38"/>
  <c r="BF33" i="38"/>
  <c r="BH33" i="38"/>
  <c r="BE45" i="38"/>
  <c r="BD45" i="38"/>
  <c r="H42" i="42"/>
  <c r="AT42" i="42"/>
  <c r="J42" i="42"/>
  <c r="AU42" i="42"/>
  <c r="BD18" i="42"/>
  <c r="BE18" i="42"/>
  <c r="H33" i="42"/>
  <c r="AT33" i="42"/>
  <c r="J33" i="42"/>
  <c r="AU33" i="42"/>
  <c r="AV36" i="42"/>
  <c r="AW36" i="42"/>
  <c r="AZ36" i="42"/>
  <c r="F36" i="42"/>
  <c r="I36" i="42"/>
  <c r="BF30" i="42"/>
  <c r="BH30" i="42"/>
  <c r="AT45" i="42"/>
  <c r="J45" i="42"/>
  <c r="AU45" i="42"/>
  <c r="H45" i="42"/>
  <c r="AV27" i="42"/>
  <c r="AW27" i="42"/>
  <c r="AZ27" i="42"/>
  <c r="F27" i="42"/>
  <c r="BC27" i="42"/>
  <c r="G27" i="42"/>
  <c r="I27" i="42"/>
  <c r="BE39" i="42"/>
  <c r="BD39" i="42"/>
  <c r="BE30" i="42"/>
  <c r="BD30" i="42"/>
  <c r="BD51" i="42"/>
  <c r="BE51" i="42"/>
  <c r="I24" i="42"/>
  <c r="AV24" i="42"/>
  <c r="AW24" i="42"/>
  <c r="AZ24" i="42"/>
  <c r="F24" i="42"/>
  <c r="BC24" i="42"/>
  <c r="G24" i="42"/>
  <c r="BF24" i="42"/>
  <c r="BH24" i="42"/>
  <c r="AV21" i="42"/>
  <c r="AW21" i="42"/>
  <c r="AZ21" i="42"/>
  <c r="F21" i="42"/>
  <c r="BC21" i="42"/>
  <c r="G21" i="42"/>
  <c r="I21" i="42"/>
  <c r="AV48" i="42"/>
  <c r="AW48" i="42"/>
  <c r="AZ48" i="42"/>
  <c r="F48" i="42"/>
  <c r="BC48" i="42"/>
  <c r="G48" i="42"/>
  <c r="I48" i="42"/>
  <c r="BF51" i="42"/>
  <c r="BH51" i="42"/>
  <c r="BF18" i="42"/>
  <c r="BH18" i="42"/>
  <c r="H27" i="148"/>
  <c r="AT27" i="148"/>
  <c r="J27" i="148"/>
  <c r="AU27" i="148"/>
  <c r="AV42" i="148"/>
  <c r="AW42" i="148"/>
  <c r="AZ42" i="148"/>
  <c r="F42" i="148"/>
  <c r="BC42" i="148"/>
  <c r="G42" i="148"/>
  <c r="I42" i="148"/>
  <c r="BE39" i="148"/>
  <c r="BD39" i="148"/>
  <c r="BD48" i="148"/>
  <c r="BE48" i="148"/>
  <c r="AT30" i="148"/>
  <c r="J30" i="148"/>
  <c r="AU30" i="148"/>
  <c r="H30" i="148"/>
  <c r="AV18" i="148"/>
  <c r="AW18" i="148"/>
  <c r="AZ18" i="148"/>
  <c r="F18" i="148"/>
  <c r="BC18" i="148"/>
  <c r="G18" i="148"/>
  <c r="I18" i="148"/>
  <c r="BF39" i="148"/>
  <c r="BH39" i="148"/>
  <c r="BF42" i="148"/>
  <c r="BH42" i="148"/>
  <c r="AV33" i="148"/>
  <c r="AW33" i="148"/>
  <c r="AZ33" i="148"/>
  <c r="F33" i="148"/>
  <c r="BC33" i="148"/>
  <c r="G33" i="148"/>
  <c r="I33" i="148"/>
  <c r="AV51" i="148"/>
  <c r="AW51" i="148"/>
  <c r="AZ51" i="148"/>
  <c r="F51" i="148"/>
  <c r="BC51" i="148"/>
  <c r="G51" i="148"/>
  <c r="I51" i="148"/>
  <c r="BD21" i="148"/>
  <c r="BE21" i="148"/>
  <c r="I24" i="148"/>
  <c r="AV24" i="148"/>
  <c r="AW24" i="148"/>
  <c r="AZ24" i="148"/>
  <c r="F24" i="148"/>
  <c r="AT45" i="148"/>
  <c r="J45" i="148"/>
  <c r="AU45" i="148"/>
  <c r="H45" i="148"/>
  <c r="BF21" i="148"/>
  <c r="BH21" i="148"/>
  <c r="BD36" i="148"/>
  <c r="BE36" i="148"/>
  <c r="BF48" i="148"/>
  <c r="BH48" i="148"/>
  <c r="BC36" i="145"/>
  <c r="AR51" i="145"/>
  <c r="AS51" i="145"/>
  <c r="AV51" i="145"/>
  <c r="F51" i="145"/>
  <c r="AY51" i="145"/>
  <c r="G51" i="145"/>
  <c r="I51" i="145"/>
  <c r="BC45" i="145"/>
  <c r="H18" i="145"/>
  <c r="AP18" i="145"/>
  <c r="J18" i="145"/>
  <c r="AQ18" i="145"/>
  <c r="BC21" i="145"/>
  <c r="H45" i="145"/>
  <c r="AP45" i="145"/>
  <c r="J45" i="145"/>
  <c r="AQ45" i="145"/>
  <c r="BC30" i="145"/>
  <c r="AR48" i="145"/>
  <c r="AS48" i="145"/>
  <c r="AV48" i="145"/>
  <c r="F48" i="145"/>
  <c r="AY48" i="145"/>
  <c r="G48" i="145"/>
  <c r="I48" i="145"/>
  <c r="H21" i="145"/>
  <c r="AP21" i="145"/>
  <c r="J21" i="145"/>
  <c r="AQ21" i="145"/>
  <c r="H27" i="145"/>
  <c r="AP27" i="145"/>
  <c r="J27" i="145"/>
  <c r="AQ27" i="145"/>
  <c r="BC18" i="145"/>
  <c r="H24" i="145"/>
  <c r="AP24" i="145"/>
  <c r="J24" i="145"/>
  <c r="AQ24" i="145"/>
  <c r="H33" i="145"/>
  <c r="AP33" i="145"/>
  <c r="J33" i="145"/>
  <c r="AQ33" i="145"/>
  <c r="BC27" i="145"/>
  <c r="H36" i="145"/>
  <c r="AP36" i="145"/>
  <c r="J36" i="145"/>
  <c r="AQ36" i="145"/>
  <c r="H30" i="145"/>
  <c r="AP30" i="145"/>
  <c r="J30" i="145"/>
  <c r="AQ30" i="145"/>
  <c r="BB48" i="145"/>
  <c r="BD48" i="145"/>
  <c r="BC24" i="145"/>
  <c r="BC33" i="145"/>
  <c r="BA51" i="137"/>
  <c r="AZ51" i="137"/>
  <c r="H24" i="137"/>
  <c r="AP24" i="137"/>
  <c r="J24" i="137"/>
  <c r="AQ24" i="137"/>
  <c r="AR45" i="137"/>
  <c r="AS45" i="137"/>
  <c r="AV45" i="137"/>
  <c r="F45" i="137"/>
  <c r="AY45" i="137"/>
  <c r="G45" i="137"/>
  <c r="BB45" i="137"/>
  <c r="BD45" i="137"/>
  <c r="I45" i="137"/>
  <c r="I39" i="137"/>
  <c r="AR39" i="137"/>
  <c r="AS39" i="137"/>
  <c r="AV39" i="137"/>
  <c r="F39" i="137"/>
  <c r="BB51" i="137"/>
  <c r="BD51" i="137"/>
  <c r="AR42" i="137"/>
  <c r="AS42" i="137"/>
  <c r="AV42" i="137"/>
  <c r="F42" i="137"/>
  <c r="AY42" i="137"/>
  <c r="G42" i="137"/>
  <c r="I42" i="137"/>
  <c r="I18" i="137"/>
  <c r="AR18" i="137"/>
  <c r="AS18" i="137"/>
  <c r="AV18" i="137"/>
  <c r="F18" i="137"/>
  <c r="AY18" i="137"/>
  <c r="G18" i="137"/>
  <c r="BB18" i="137"/>
  <c r="BD18" i="137"/>
  <c r="I30" i="137"/>
  <c r="AR30" i="137"/>
  <c r="AS30" i="137"/>
  <c r="AV30" i="137"/>
  <c r="F30" i="137"/>
  <c r="AY30" i="137"/>
  <c r="G30" i="137"/>
  <c r="I33" i="137"/>
  <c r="AR33" i="137"/>
  <c r="AS33" i="137"/>
  <c r="AV33" i="137"/>
  <c r="F33" i="137"/>
  <c r="AY33" i="137"/>
  <c r="G33" i="137"/>
  <c r="AR48" i="137"/>
  <c r="AS48" i="137"/>
  <c r="AV48" i="137"/>
  <c r="F48" i="137"/>
  <c r="AY48" i="137"/>
  <c r="G48" i="137"/>
  <c r="I48" i="137"/>
  <c r="AR36" i="137"/>
  <c r="AS36" i="137"/>
  <c r="AV36" i="137"/>
  <c r="F36" i="137"/>
  <c r="AY36" i="137"/>
  <c r="G36" i="137"/>
  <c r="BB36" i="137"/>
  <c r="BD36" i="137"/>
  <c r="I36" i="137"/>
  <c r="BA27" i="137"/>
  <c r="AZ27" i="137"/>
  <c r="BA21" i="137"/>
  <c r="AZ21" i="137"/>
  <c r="H51" i="27"/>
  <c r="AP51" i="27"/>
  <c r="J51" i="27"/>
  <c r="AQ51" i="27"/>
  <c r="BA36" i="27"/>
  <c r="AZ36" i="27"/>
  <c r="I33" i="27"/>
  <c r="AR33" i="27"/>
  <c r="AS33" i="27"/>
  <c r="AV33" i="27"/>
  <c r="F33" i="27"/>
  <c r="AY33" i="27"/>
  <c r="G33" i="27"/>
  <c r="H21" i="27"/>
  <c r="AP21" i="27"/>
  <c r="J21" i="27"/>
  <c r="AQ21" i="27"/>
  <c r="BB36" i="27"/>
  <c r="BD36" i="27"/>
  <c r="AZ18" i="27"/>
  <c r="BA18" i="27"/>
  <c r="AZ45" i="27"/>
  <c r="BA45" i="27"/>
  <c r="BA39" i="27"/>
  <c r="AZ39" i="27"/>
  <c r="AP30" i="27"/>
  <c r="J30" i="27"/>
  <c r="AQ30" i="27"/>
  <c r="H30" i="27"/>
  <c r="AR27" i="27"/>
  <c r="AS27" i="27"/>
  <c r="AV27" i="27"/>
  <c r="F27" i="27"/>
  <c r="AY27" i="27"/>
  <c r="G27" i="27"/>
  <c r="I27" i="27"/>
  <c r="BB27" i="27"/>
  <c r="BD27" i="27"/>
  <c r="BA42" i="27"/>
  <c r="AZ42" i="27"/>
  <c r="AY48" i="27"/>
  <c r="G48" i="27"/>
  <c r="BB48" i="27"/>
  <c r="BD48" i="27"/>
  <c r="BA24" i="27"/>
  <c r="AZ24" i="27"/>
  <c r="I21" i="26"/>
  <c r="AR21" i="26"/>
  <c r="AS21" i="26"/>
  <c r="AV21" i="26"/>
  <c r="F21" i="26"/>
  <c r="AY21" i="26"/>
  <c r="G21" i="26"/>
  <c r="BB21" i="26"/>
  <c r="BD21" i="26"/>
  <c r="AY30" i="26"/>
  <c r="G30" i="26"/>
  <c r="BB30" i="26"/>
  <c r="BD30" i="26"/>
  <c r="H39" i="26"/>
  <c r="AP39" i="26"/>
  <c r="J39" i="26"/>
  <c r="AQ39" i="26"/>
  <c r="BC42" i="26"/>
  <c r="BB33" i="26"/>
  <c r="BD33" i="26"/>
  <c r="BB27" i="26"/>
  <c r="BD27" i="26"/>
  <c r="BC39" i="26"/>
  <c r="AP48" i="26"/>
  <c r="J48" i="26"/>
  <c r="AQ48" i="26"/>
  <c r="H48" i="26"/>
  <c r="AR51" i="26"/>
  <c r="AS51" i="26"/>
  <c r="AV51" i="26"/>
  <c r="F51" i="26"/>
  <c r="I51" i="26"/>
  <c r="AZ33" i="26"/>
  <c r="BA33" i="26"/>
  <c r="AZ27" i="26"/>
  <c r="BA27" i="26"/>
  <c r="BC36" i="26"/>
  <c r="AP42" i="26"/>
  <c r="J42" i="26"/>
  <c r="AQ42" i="26"/>
  <c r="H42" i="26"/>
  <c r="H36" i="26"/>
  <c r="AP36" i="26"/>
  <c r="J36" i="26"/>
  <c r="AQ36" i="26"/>
  <c r="AZ45" i="26"/>
  <c r="BA45" i="26"/>
  <c r="BC48" i="26"/>
  <c r="AR27" i="136"/>
  <c r="AS27" i="136"/>
  <c r="AV27" i="136"/>
  <c r="F27" i="136"/>
  <c r="AY27" i="136"/>
  <c r="G27" i="136"/>
  <c r="I27" i="136"/>
  <c r="I33" i="136"/>
  <c r="BB33" i="136"/>
  <c r="BD33" i="136"/>
  <c r="AR33" i="136"/>
  <c r="AS33" i="136"/>
  <c r="AV33" i="136"/>
  <c r="F33" i="136"/>
  <c r="AY33" i="136"/>
  <c r="G33" i="136"/>
  <c r="BA51" i="136"/>
  <c r="AZ51" i="136"/>
  <c r="BA21" i="136"/>
  <c r="AZ21" i="136"/>
  <c r="AZ36" i="136"/>
  <c r="BA36" i="136"/>
  <c r="I42" i="136"/>
  <c r="BB42" i="136"/>
  <c r="BD42" i="136"/>
  <c r="AR42" i="136"/>
  <c r="AS42" i="136"/>
  <c r="AV42" i="136"/>
  <c r="F42" i="136"/>
  <c r="AY42" i="136"/>
  <c r="G42" i="136"/>
  <c r="BB27" i="136"/>
  <c r="BD27" i="136"/>
  <c r="BB30" i="136"/>
  <c r="BD30" i="136"/>
  <c r="BA48" i="136"/>
  <c r="AZ48" i="136"/>
  <c r="BB21" i="136"/>
  <c r="BD21" i="136"/>
  <c r="AR24" i="136"/>
  <c r="AS24" i="136"/>
  <c r="AV24" i="136"/>
  <c r="F24" i="136"/>
  <c r="AY24" i="136"/>
  <c r="G24" i="136"/>
  <c r="I24" i="136"/>
  <c r="I18" i="136"/>
  <c r="AR18" i="136"/>
  <c r="AS18" i="136"/>
  <c r="AV18" i="136"/>
  <c r="F18" i="136"/>
  <c r="AY18" i="136"/>
  <c r="G18" i="136"/>
  <c r="BB18" i="136"/>
  <c r="BD18" i="136"/>
  <c r="BB51" i="136"/>
  <c r="BD51" i="136"/>
  <c r="AZ30" i="136"/>
  <c r="BA30" i="136"/>
  <c r="BA39" i="136"/>
  <c r="AZ39" i="136"/>
  <c r="BA45" i="136"/>
  <c r="AZ45" i="136"/>
  <c r="I42" i="36"/>
  <c r="AR42" i="36"/>
  <c r="AS42" i="36"/>
  <c r="AV42" i="36"/>
  <c r="F42" i="36"/>
  <c r="AY42" i="36"/>
  <c r="G42" i="36"/>
  <c r="BA24" i="36"/>
  <c r="AZ24" i="36"/>
  <c r="H33" i="36"/>
  <c r="AP33" i="36"/>
  <c r="J33" i="36"/>
  <c r="AQ33" i="36"/>
  <c r="AP45" i="36"/>
  <c r="J45" i="36"/>
  <c r="AQ45" i="36"/>
  <c r="H45" i="36"/>
  <c r="BB30" i="36"/>
  <c r="BD30" i="36"/>
  <c r="AR27" i="36"/>
  <c r="AS27" i="36"/>
  <c r="AV27" i="36"/>
  <c r="F27" i="36"/>
  <c r="AY27" i="36"/>
  <c r="G27" i="36"/>
  <c r="BB27" i="36"/>
  <c r="BD27" i="36"/>
  <c r="I27" i="36"/>
  <c r="H21" i="36"/>
  <c r="AP21" i="36"/>
  <c r="J21" i="36"/>
  <c r="AQ21" i="36"/>
  <c r="AZ30" i="36"/>
  <c r="BA30" i="36"/>
  <c r="AZ36" i="36"/>
  <c r="BA36" i="36"/>
  <c r="AR48" i="36"/>
  <c r="AS48" i="36"/>
  <c r="AV48" i="36"/>
  <c r="F48" i="36"/>
  <c r="AY48" i="36"/>
  <c r="G48" i="36"/>
  <c r="I48" i="36"/>
  <c r="AR39" i="36"/>
  <c r="AS39" i="36"/>
  <c r="AV39" i="36"/>
  <c r="F39" i="36"/>
  <c r="AY39" i="36"/>
  <c r="G39" i="36"/>
  <c r="I39" i="36"/>
  <c r="BA18" i="36"/>
  <c r="AZ18" i="36"/>
  <c r="BA51" i="36"/>
  <c r="AZ51" i="36"/>
  <c r="BB27" i="35"/>
  <c r="BD27" i="35"/>
  <c r="AZ33" i="35"/>
  <c r="BA33" i="35"/>
  <c r="H36" i="35"/>
  <c r="AP36" i="35"/>
  <c r="J36" i="35"/>
  <c r="AQ36" i="35"/>
  <c r="AR30" i="35"/>
  <c r="AS30" i="35"/>
  <c r="AV30" i="35"/>
  <c r="F30" i="35"/>
  <c r="AY30" i="35"/>
  <c r="G30" i="35"/>
  <c r="I30" i="35"/>
  <c r="AZ45" i="35"/>
  <c r="BA45" i="35"/>
  <c r="AR27" i="35"/>
  <c r="AS27" i="35"/>
  <c r="AV27" i="35"/>
  <c r="F27" i="35"/>
  <c r="AY27" i="35"/>
  <c r="G27" i="35"/>
  <c r="I27" i="35"/>
  <c r="H24" i="35"/>
  <c r="AP24" i="35"/>
  <c r="J24" i="35"/>
  <c r="AQ24" i="35"/>
  <c r="AR39" i="35"/>
  <c r="AS39" i="35"/>
  <c r="AV39" i="35"/>
  <c r="F39" i="35"/>
  <c r="AY39" i="35"/>
  <c r="G39" i="35"/>
  <c r="I39" i="35"/>
  <c r="AZ51" i="35"/>
  <c r="BA51" i="35"/>
  <c r="AZ48" i="35"/>
  <c r="BA48" i="35"/>
  <c r="I21" i="35"/>
  <c r="AR21" i="35"/>
  <c r="AS21" i="35"/>
  <c r="AV21" i="35"/>
  <c r="F21" i="35"/>
  <c r="AY21" i="35"/>
  <c r="G21" i="35"/>
  <c r="BA42" i="35"/>
  <c r="AZ42" i="35"/>
  <c r="AZ18" i="35"/>
  <c r="BA18" i="35"/>
  <c r="BB33" i="35"/>
  <c r="BD33" i="35"/>
  <c r="BB48" i="35"/>
  <c r="BD48" i="35"/>
  <c r="BA27" i="34"/>
  <c r="AZ27" i="34"/>
  <c r="BA24" i="34"/>
  <c r="AZ24" i="34"/>
  <c r="I42" i="34"/>
  <c r="AR42" i="34"/>
  <c r="AS42" i="34"/>
  <c r="AV42" i="34"/>
  <c r="F42" i="34"/>
  <c r="AY42" i="34"/>
  <c r="G42" i="34"/>
  <c r="AZ48" i="34"/>
  <c r="BA48" i="34"/>
  <c r="BB24" i="34"/>
  <c r="BD24" i="34"/>
  <c r="AP39" i="34"/>
  <c r="J39" i="34"/>
  <c r="AQ39" i="34"/>
  <c r="H39" i="34"/>
  <c r="BB48" i="34"/>
  <c r="BD48" i="34"/>
  <c r="BA18" i="34"/>
  <c r="AZ18" i="34"/>
  <c r="BA51" i="34"/>
  <c r="AZ51" i="34"/>
  <c r="AZ36" i="34"/>
  <c r="BA36" i="34"/>
  <c r="I45" i="34"/>
  <c r="AR45" i="34"/>
  <c r="AS45" i="34"/>
  <c r="AV45" i="34"/>
  <c r="F45" i="34"/>
  <c r="AY45" i="34"/>
  <c r="G45" i="34"/>
  <c r="BB27" i="34"/>
  <c r="BD27" i="34"/>
  <c r="BA21" i="34"/>
  <c r="AZ21" i="34"/>
  <c r="BA33" i="34"/>
  <c r="AZ33" i="34"/>
  <c r="BA30" i="34"/>
  <c r="AZ30" i="34"/>
  <c r="AR27" i="33"/>
  <c r="AS27" i="33"/>
  <c r="AV27" i="33"/>
  <c r="F27" i="33"/>
  <c r="AY27" i="33"/>
  <c r="G27" i="33"/>
  <c r="I27" i="33"/>
  <c r="AP30" i="33"/>
  <c r="J30" i="33"/>
  <c r="AQ30" i="33"/>
  <c r="H30" i="33"/>
  <c r="AR45" i="33"/>
  <c r="AS45" i="33"/>
  <c r="AV45" i="33"/>
  <c r="F45" i="33"/>
  <c r="AY45" i="33"/>
  <c r="G45" i="33"/>
  <c r="I45" i="33"/>
  <c r="H18" i="33"/>
  <c r="AP18" i="33"/>
  <c r="J18" i="33"/>
  <c r="AQ18" i="33"/>
  <c r="I36" i="33"/>
  <c r="AR36" i="33"/>
  <c r="AS36" i="33"/>
  <c r="AV36" i="33"/>
  <c r="F36" i="33"/>
  <c r="AY36" i="33"/>
  <c r="G36" i="33"/>
  <c r="AR42" i="33"/>
  <c r="AS42" i="33"/>
  <c r="AV42" i="33"/>
  <c r="F42" i="33"/>
  <c r="AY42" i="33"/>
  <c r="G42" i="33"/>
  <c r="BB42" i="33"/>
  <c r="BD42" i="33"/>
  <c r="I42" i="33"/>
  <c r="I21" i="33"/>
  <c r="AR21" i="33"/>
  <c r="AS21" i="33"/>
  <c r="AV21" i="33"/>
  <c r="F21" i="33"/>
  <c r="AZ48" i="33"/>
  <c r="BA48" i="33"/>
  <c r="BB45" i="33"/>
  <c r="BD45" i="33"/>
  <c r="AZ33" i="33"/>
  <c r="BA33" i="33"/>
  <c r="I39" i="33"/>
  <c r="AR39" i="33"/>
  <c r="AS39" i="33"/>
  <c r="AV39" i="33"/>
  <c r="F39" i="33"/>
  <c r="AY39" i="33"/>
  <c r="G39" i="33"/>
  <c r="AZ39" i="33"/>
  <c r="BB39" i="33"/>
  <c r="BD39" i="33"/>
  <c r="I24" i="33"/>
  <c r="AR24" i="33"/>
  <c r="AS24" i="33"/>
  <c r="AV24" i="33"/>
  <c r="F24" i="33"/>
  <c r="AY24" i="33"/>
  <c r="G24" i="33"/>
  <c r="AP51" i="33"/>
  <c r="J51" i="33"/>
  <c r="AQ51" i="33"/>
  <c r="H51" i="33"/>
  <c r="BC36" i="33"/>
  <c r="BD36" i="33"/>
  <c r="BB24" i="33"/>
  <c r="BD24" i="33"/>
  <c r="BB36" i="33"/>
  <c r="BB48" i="33"/>
  <c r="BD48" i="33"/>
  <c r="BB33" i="33"/>
  <c r="BD33" i="33"/>
  <c r="BA39" i="33"/>
  <c r="AP24" i="32"/>
  <c r="J24" i="32"/>
  <c r="AQ24" i="32"/>
  <c r="H24" i="32"/>
  <c r="I39" i="32"/>
  <c r="AR39" i="32"/>
  <c r="AS39" i="32"/>
  <c r="AV39" i="32"/>
  <c r="F39" i="32"/>
  <c r="AR51" i="32"/>
  <c r="AS51" i="32"/>
  <c r="AV51" i="32"/>
  <c r="F51" i="32"/>
  <c r="AY51" i="32"/>
  <c r="G51" i="32"/>
  <c r="I51" i="32"/>
  <c r="AR21" i="32"/>
  <c r="AS21" i="32"/>
  <c r="AV21" i="32"/>
  <c r="F21" i="32"/>
  <c r="I21" i="32"/>
  <c r="AR36" i="32"/>
  <c r="AS36" i="32"/>
  <c r="AV36" i="32"/>
  <c r="F36" i="32"/>
  <c r="AY36" i="32"/>
  <c r="G36" i="32"/>
  <c r="I36" i="32"/>
  <c r="AR45" i="32"/>
  <c r="AS45" i="32"/>
  <c r="AV45" i="32"/>
  <c r="F45" i="32"/>
  <c r="I45" i="32"/>
  <c r="AR48" i="32"/>
  <c r="AS48" i="32"/>
  <c r="AV48" i="32"/>
  <c r="F48" i="32"/>
  <c r="AY48" i="32"/>
  <c r="G48" i="32"/>
  <c r="I48" i="32"/>
  <c r="H42" i="32"/>
  <c r="AP42" i="32"/>
  <c r="J42" i="32"/>
  <c r="AQ42" i="32"/>
  <c r="AZ30" i="32"/>
  <c r="BA30" i="32"/>
  <c r="BB51" i="32"/>
  <c r="BD51" i="32"/>
  <c r="I18" i="32"/>
  <c r="AR18" i="32"/>
  <c r="AS18" i="32"/>
  <c r="AV18" i="32"/>
  <c r="F18" i="32"/>
  <c r="AY18" i="32"/>
  <c r="G18" i="32"/>
  <c r="H27" i="32"/>
  <c r="AP27" i="32"/>
  <c r="J27" i="32"/>
  <c r="AQ27" i="32"/>
  <c r="AZ33" i="32"/>
  <c r="BA33" i="32"/>
  <c r="I36" i="31"/>
  <c r="AR36" i="31"/>
  <c r="AS36" i="31"/>
  <c r="AV36" i="31"/>
  <c r="F36" i="31"/>
  <c r="AY36" i="31"/>
  <c r="G36" i="31"/>
  <c r="AP18" i="31"/>
  <c r="J18" i="31"/>
  <c r="AQ18" i="31"/>
  <c r="H18" i="31"/>
  <c r="I51" i="31"/>
  <c r="AR51" i="31"/>
  <c r="AS51" i="31"/>
  <c r="AV51" i="31"/>
  <c r="F51" i="31"/>
  <c r="AY51" i="31"/>
  <c r="G51" i="31"/>
  <c r="BB36" i="31"/>
  <c r="BD36" i="31"/>
  <c r="BC27" i="31"/>
  <c r="AR30" i="31"/>
  <c r="AS30" i="31"/>
  <c r="AV30" i="31"/>
  <c r="F30" i="31"/>
  <c r="I30" i="31"/>
  <c r="AZ39" i="31"/>
  <c r="BA39" i="31"/>
  <c r="I24" i="31"/>
  <c r="AR24" i="31"/>
  <c r="AS24" i="31"/>
  <c r="AV24" i="31"/>
  <c r="F24" i="31"/>
  <c r="AY24" i="31"/>
  <c r="G24" i="31"/>
  <c r="I21" i="31"/>
  <c r="AR21" i="31"/>
  <c r="AS21" i="31"/>
  <c r="AV21" i="31"/>
  <c r="F21" i="31"/>
  <c r="AR42" i="31"/>
  <c r="AS42" i="31"/>
  <c r="AV42" i="31"/>
  <c r="F42" i="31"/>
  <c r="I42" i="31"/>
  <c r="BB39" i="31"/>
  <c r="BD39" i="31"/>
  <c r="BC30" i="31"/>
  <c r="I45" i="31"/>
  <c r="AR45" i="31"/>
  <c r="AS45" i="31"/>
  <c r="AV45" i="31"/>
  <c r="F45" i="31"/>
  <c r="BC51" i="31"/>
  <c r="BD51" i="31"/>
  <c r="AR48" i="31"/>
  <c r="AS48" i="31"/>
  <c r="AV48" i="31"/>
  <c r="F48" i="31"/>
  <c r="AY48" i="31"/>
  <c r="G48" i="31"/>
  <c r="I48" i="31"/>
  <c r="I27" i="31"/>
  <c r="AR27" i="31"/>
  <c r="AS27" i="31"/>
  <c r="AV27" i="31"/>
  <c r="F27" i="31"/>
  <c r="AY27" i="31"/>
  <c r="G27" i="31"/>
  <c r="BB51" i="31"/>
  <c r="BA33" i="31"/>
  <c r="AZ33" i="31"/>
  <c r="I51" i="46"/>
  <c r="AV51" i="46"/>
  <c r="AW51" i="46"/>
  <c r="AZ51" i="46"/>
  <c r="F51" i="46"/>
  <c r="BC51" i="46"/>
  <c r="G51" i="46"/>
  <c r="I48" i="46"/>
  <c r="AV48" i="46"/>
  <c r="AW48" i="46"/>
  <c r="AZ48" i="46"/>
  <c r="F48" i="46"/>
  <c r="BC48" i="46"/>
  <c r="G48" i="46"/>
  <c r="BD33" i="46"/>
  <c r="BE33" i="46"/>
  <c r="BF21" i="46"/>
  <c r="BH21" i="46"/>
  <c r="BE36" i="46"/>
  <c r="BD36" i="46"/>
  <c r="BE21" i="46"/>
  <c r="BD21" i="46"/>
  <c r="AT18" i="46"/>
  <c r="J18" i="46"/>
  <c r="AU18" i="46"/>
  <c r="H18" i="46"/>
  <c r="H45" i="46"/>
  <c r="AT45" i="46"/>
  <c r="J45" i="46"/>
  <c r="AU45" i="46"/>
  <c r="BF27" i="46"/>
  <c r="BH27" i="46"/>
  <c r="BD27" i="46"/>
  <c r="BE27" i="46"/>
  <c r="AV24" i="46"/>
  <c r="AW24" i="46"/>
  <c r="AZ24" i="46"/>
  <c r="F24" i="46"/>
  <c r="BC24" i="46"/>
  <c r="G24" i="46"/>
  <c r="I24" i="46"/>
  <c r="I30" i="46"/>
  <c r="AV30" i="46"/>
  <c r="AW30" i="46"/>
  <c r="AZ30" i="46"/>
  <c r="F30" i="46"/>
  <c r="BF33" i="46"/>
  <c r="BH33" i="46"/>
  <c r="BE42" i="46"/>
  <c r="BD42" i="46"/>
  <c r="BF36" i="46"/>
  <c r="BH36" i="46"/>
  <c r="BE39" i="46"/>
  <c r="BD39" i="46"/>
  <c r="I45" i="45"/>
  <c r="AV45" i="45"/>
  <c r="AW45" i="45"/>
  <c r="AZ45" i="45"/>
  <c r="F45" i="45"/>
  <c r="BC45" i="45"/>
  <c r="G45" i="45"/>
  <c r="BE30" i="45"/>
  <c r="BD30" i="45"/>
  <c r="BD39" i="45"/>
  <c r="BE39" i="45"/>
  <c r="BE21" i="45"/>
  <c r="BD21" i="45"/>
  <c r="BE27" i="45"/>
  <c r="BD27" i="45"/>
  <c r="BE36" i="45"/>
  <c r="BD36" i="45"/>
  <c r="H48" i="45"/>
  <c r="AT48" i="45"/>
  <c r="J48" i="45"/>
  <c r="AU48" i="45"/>
  <c r="BF24" i="45"/>
  <c r="BH24" i="45"/>
  <c r="BE51" i="45"/>
  <c r="BD51" i="45"/>
  <c r="BE24" i="45"/>
  <c r="BD24" i="45"/>
  <c r="BF39" i="45"/>
  <c r="BH39" i="45"/>
  <c r="BF45" i="45"/>
  <c r="BH45" i="45"/>
  <c r="BE33" i="45"/>
  <c r="BD33" i="45"/>
  <c r="BF21" i="45"/>
  <c r="BH21" i="45"/>
  <c r="BE42" i="45"/>
  <c r="BD42" i="45"/>
  <c r="BF30" i="45"/>
  <c r="BH30" i="45"/>
  <c r="BE18" i="45"/>
  <c r="BD18" i="45"/>
  <c r="BF36" i="45"/>
  <c r="BH36" i="45"/>
  <c r="I39" i="144"/>
  <c r="AV39" i="144"/>
  <c r="AW39" i="144"/>
  <c r="AZ39" i="144"/>
  <c r="F39" i="144"/>
  <c r="BE48" i="144"/>
  <c r="BD48" i="144"/>
  <c r="I33" i="144"/>
  <c r="AV33" i="144"/>
  <c r="AW33" i="144"/>
  <c r="AZ33" i="144"/>
  <c r="F33" i="144"/>
  <c r="BE24" i="144"/>
  <c r="BD24" i="144"/>
  <c r="H21" i="144"/>
  <c r="AT21" i="144"/>
  <c r="J21" i="144"/>
  <c r="AU21" i="144"/>
  <c r="BG27" i="144"/>
  <c r="BE30" i="144"/>
  <c r="BD30" i="144"/>
  <c r="BF36" i="144"/>
  <c r="BH36" i="144"/>
  <c r="H51" i="144"/>
  <c r="AT51" i="144"/>
  <c r="J51" i="144"/>
  <c r="AU51" i="144"/>
  <c r="BG39" i="144"/>
  <c r="BE18" i="144"/>
  <c r="BD18" i="144"/>
  <c r="H45" i="144"/>
  <c r="AT45" i="144"/>
  <c r="J45" i="144"/>
  <c r="AU45" i="144"/>
  <c r="BG33" i="144"/>
  <c r="BF24" i="144"/>
  <c r="BH24" i="144"/>
  <c r="BF48" i="144"/>
  <c r="BH48" i="144"/>
  <c r="BF18" i="144"/>
  <c r="BH18" i="144"/>
  <c r="I27" i="144"/>
  <c r="AV27" i="144"/>
  <c r="AW27" i="144"/>
  <c r="AZ27" i="144"/>
  <c r="F27" i="144"/>
  <c r="BC27" i="144"/>
  <c r="G27" i="144"/>
  <c r="BD36" i="144"/>
  <c r="BE36" i="144"/>
  <c r="AT51" i="43"/>
  <c r="J51" i="43"/>
  <c r="AU51" i="43"/>
  <c r="H51" i="43"/>
  <c r="AV42" i="43"/>
  <c r="AW42" i="43"/>
  <c r="AZ42" i="43"/>
  <c r="F42" i="43"/>
  <c r="BC42" i="43"/>
  <c r="G42" i="43"/>
  <c r="I42" i="43"/>
  <c r="BF42" i="43"/>
  <c r="BH42" i="43"/>
  <c r="I27" i="43"/>
  <c r="AV27" i="43"/>
  <c r="AW27" i="43"/>
  <c r="AZ27" i="43"/>
  <c r="F27" i="43"/>
  <c r="BC27" i="43"/>
  <c r="G27" i="43"/>
  <c r="AT21" i="43"/>
  <c r="J21" i="43"/>
  <c r="AU21" i="43"/>
  <c r="H21" i="43"/>
  <c r="H33" i="43"/>
  <c r="AT33" i="43"/>
  <c r="J33" i="43"/>
  <c r="AU33" i="43"/>
  <c r="BE30" i="43"/>
  <c r="BD30" i="43"/>
  <c r="BE45" i="43"/>
  <c r="BD45" i="43"/>
  <c r="I24" i="43"/>
  <c r="AV24" i="43"/>
  <c r="AW24" i="43"/>
  <c r="AZ24" i="43"/>
  <c r="F24" i="43"/>
  <c r="AV36" i="43"/>
  <c r="AW36" i="43"/>
  <c r="AZ36" i="43"/>
  <c r="F36" i="43"/>
  <c r="BC36" i="43"/>
  <c r="G36" i="43"/>
  <c r="I36" i="43"/>
  <c r="BE48" i="43"/>
  <c r="BD48" i="43"/>
  <c r="BE18" i="43"/>
  <c r="BD18" i="43"/>
  <c r="BD39" i="43"/>
  <c r="BE39" i="43"/>
  <c r="AT27" i="73"/>
  <c r="J27" i="73"/>
  <c r="AU27" i="73"/>
  <c r="H27" i="73"/>
  <c r="H36" i="73"/>
  <c r="AT36" i="73"/>
  <c r="J36" i="73"/>
  <c r="AU36" i="73"/>
  <c r="AT48" i="73"/>
  <c r="J48" i="73"/>
  <c r="AU48" i="73"/>
  <c r="H48" i="73"/>
  <c r="BE39" i="73"/>
  <c r="BD39" i="73"/>
  <c r="BE18" i="73"/>
  <c r="BD18" i="73"/>
  <c r="I24" i="73"/>
  <c r="AV24" i="73"/>
  <c r="AW24" i="73"/>
  <c r="AZ24" i="73"/>
  <c r="F24" i="73"/>
  <c r="BC24" i="73"/>
  <c r="G24" i="73"/>
  <c r="AV33" i="73"/>
  <c r="AW33" i="73"/>
  <c r="AZ33" i="73"/>
  <c r="F33" i="73"/>
  <c r="BC33" i="73"/>
  <c r="G33" i="73"/>
  <c r="I33" i="73"/>
  <c r="AV21" i="73"/>
  <c r="AW21" i="73"/>
  <c r="AZ21" i="73"/>
  <c r="F21" i="73"/>
  <c r="BC21" i="73"/>
  <c r="G21" i="73"/>
  <c r="I21" i="73"/>
  <c r="BE30" i="73"/>
  <c r="BD30" i="73"/>
  <c r="BE51" i="73"/>
  <c r="BD51" i="73"/>
  <c r="BF45" i="73"/>
  <c r="BH45" i="73"/>
  <c r="BF24" i="73"/>
  <c r="BH24" i="73"/>
  <c r="BD42" i="73"/>
  <c r="BE42" i="73"/>
  <c r="BE45" i="73"/>
  <c r="BD45" i="73"/>
  <c r="H30" i="37"/>
  <c r="AT30" i="37"/>
  <c r="J30" i="37"/>
  <c r="AU30" i="37"/>
  <c r="BD18" i="37"/>
  <c r="BE18" i="37"/>
  <c r="BE51" i="37"/>
  <c r="BD51" i="37"/>
  <c r="BE24" i="37"/>
  <c r="BD24" i="37"/>
  <c r="BE27" i="37"/>
  <c r="BD27" i="37"/>
  <c r="BF51" i="37"/>
  <c r="BH51" i="37"/>
  <c r="BE33" i="37"/>
  <c r="BD33" i="37"/>
  <c r="AT21" i="37"/>
  <c r="J21" i="37"/>
  <c r="AU21" i="37"/>
  <c r="H21" i="37"/>
  <c r="AV39" i="37"/>
  <c r="AW39" i="37"/>
  <c r="AZ39" i="37"/>
  <c r="F39" i="37"/>
  <c r="BC39" i="37"/>
  <c r="G39" i="37"/>
  <c r="I39" i="37"/>
  <c r="BE42" i="37"/>
  <c r="BD42" i="37"/>
  <c r="BF24" i="37"/>
  <c r="BH24" i="37"/>
  <c r="BD48" i="37"/>
  <c r="BE48" i="37"/>
  <c r="AV36" i="37"/>
  <c r="AW36" i="37"/>
  <c r="AZ36" i="37"/>
  <c r="F36" i="37"/>
  <c r="BC36" i="37"/>
  <c r="G36" i="37"/>
  <c r="I36" i="37"/>
  <c r="BF36" i="37"/>
  <c r="BH36" i="37"/>
  <c r="BF39" i="37"/>
  <c r="BH39" i="37"/>
  <c r="BF18" i="37"/>
  <c r="BH18" i="37"/>
  <c r="BF48" i="37"/>
  <c r="BH48" i="37"/>
  <c r="BE45" i="37"/>
  <c r="BD45" i="37"/>
  <c r="BF33" i="37"/>
  <c r="BH33" i="37"/>
  <c r="BB39" i="24"/>
  <c r="AR48" i="24"/>
  <c r="AS48" i="24"/>
  <c r="AV48" i="24"/>
  <c r="F48" i="24"/>
  <c r="AY48" i="24"/>
  <c r="G48" i="24"/>
  <c r="I48" i="24"/>
  <c r="AR45" i="24"/>
  <c r="AS45" i="24"/>
  <c r="AV45" i="24"/>
  <c r="F45" i="24"/>
  <c r="AY45" i="24"/>
  <c r="G45" i="24"/>
  <c r="I45" i="24"/>
  <c r="AR51" i="24"/>
  <c r="AS51" i="24"/>
  <c r="AV51" i="24"/>
  <c r="F51" i="24"/>
  <c r="AY51" i="24"/>
  <c r="G51" i="24"/>
  <c r="BB51" i="24"/>
  <c r="BD51" i="24"/>
  <c r="I51" i="24"/>
  <c r="H21" i="24"/>
  <c r="AP21" i="24"/>
  <c r="J21" i="24"/>
  <c r="AQ21" i="24"/>
  <c r="BA36" i="24"/>
  <c r="AZ36" i="24"/>
  <c r="H24" i="24"/>
  <c r="AP24" i="24"/>
  <c r="J24" i="24"/>
  <c r="AQ24" i="24"/>
  <c r="BC39" i="24"/>
  <c r="BD39" i="24"/>
  <c r="AZ30" i="24"/>
  <c r="BA30" i="24"/>
  <c r="AP33" i="24"/>
  <c r="J33" i="24"/>
  <c r="AQ33" i="24"/>
  <c r="H33" i="24"/>
  <c r="AR42" i="24"/>
  <c r="AS42" i="24"/>
  <c r="AV42" i="24"/>
  <c r="F42" i="24"/>
  <c r="AY42" i="24"/>
  <c r="G42" i="24"/>
  <c r="I42" i="24"/>
  <c r="AR39" i="24"/>
  <c r="AS39" i="24"/>
  <c r="AV39" i="24"/>
  <c r="F39" i="24"/>
  <c r="AY39" i="24"/>
  <c r="G39" i="24"/>
  <c r="I39" i="24"/>
  <c r="BB30" i="24"/>
  <c r="BD30" i="24"/>
  <c r="BB45" i="24"/>
  <c r="BD45" i="24"/>
  <c r="I27" i="24"/>
  <c r="AR27" i="24"/>
  <c r="AS27" i="24"/>
  <c r="AV27" i="24"/>
  <c r="F27" i="24"/>
  <c r="AY27" i="24"/>
  <c r="G27" i="24"/>
  <c r="AZ18" i="24"/>
  <c r="BA18" i="24"/>
  <c r="H39" i="23"/>
  <c r="AP39" i="23"/>
  <c r="J39" i="23"/>
  <c r="AQ39" i="23"/>
  <c r="I21" i="23"/>
  <c r="AR21" i="23"/>
  <c r="AS21" i="23"/>
  <c r="AV21" i="23"/>
  <c r="F21" i="23"/>
  <c r="AY21" i="23"/>
  <c r="G21" i="23"/>
  <c r="H45" i="23"/>
  <c r="AP45" i="23"/>
  <c r="J45" i="23"/>
  <c r="AQ45" i="23"/>
  <c r="AZ42" i="23"/>
  <c r="BA42" i="23"/>
  <c r="BA30" i="23"/>
  <c r="AZ30" i="23"/>
  <c r="AY24" i="23"/>
  <c r="G24" i="23"/>
  <c r="BB24" i="23"/>
  <c r="BD24" i="23"/>
  <c r="AP48" i="23"/>
  <c r="J48" i="23"/>
  <c r="AQ48" i="23"/>
  <c r="H48" i="23"/>
  <c r="AP18" i="23"/>
  <c r="J18" i="23"/>
  <c r="AQ18" i="23"/>
  <c r="H18" i="23"/>
  <c r="BB21" i="23"/>
  <c r="BD21" i="23"/>
  <c r="AY36" i="23"/>
  <c r="G36" i="23"/>
  <c r="BB36" i="23"/>
  <c r="BD36" i="23"/>
  <c r="AP33" i="23"/>
  <c r="J33" i="23"/>
  <c r="AQ33" i="23"/>
  <c r="H33" i="23"/>
  <c r="AR27" i="23"/>
  <c r="AS27" i="23"/>
  <c r="AV27" i="23"/>
  <c r="F27" i="23"/>
  <c r="AY27" i="23"/>
  <c r="G27" i="23"/>
  <c r="I27" i="23"/>
  <c r="BB30" i="23"/>
  <c r="BD30" i="23"/>
  <c r="AP21" i="22"/>
  <c r="J21" i="22"/>
  <c r="AQ21" i="22"/>
  <c r="H21" i="22"/>
  <c r="BB45" i="22"/>
  <c r="BD45" i="22"/>
  <c r="AP18" i="22"/>
  <c r="J18" i="22"/>
  <c r="AQ18" i="22"/>
  <c r="H18" i="22"/>
  <c r="I24" i="22"/>
  <c r="AR24" i="22"/>
  <c r="AS24" i="22"/>
  <c r="AV24" i="22"/>
  <c r="F24" i="22"/>
  <c r="AZ48" i="22"/>
  <c r="BA48" i="22"/>
  <c r="AZ45" i="22"/>
  <c r="BA45" i="22"/>
  <c r="BA27" i="22"/>
  <c r="AZ27" i="22"/>
  <c r="BB33" i="22"/>
  <c r="BD33" i="22"/>
  <c r="BB36" i="22"/>
  <c r="BD36" i="22"/>
  <c r="H42" i="22"/>
  <c r="AP42" i="22"/>
  <c r="J42" i="22"/>
  <c r="AQ42" i="22"/>
  <c r="H39" i="22"/>
  <c r="AP39" i="22"/>
  <c r="J39" i="22"/>
  <c r="AQ39" i="22"/>
  <c r="I30" i="22"/>
  <c r="AR30" i="22"/>
  <c r="AS30" i="22"/>
  <c r="AV30" i="22"/>
  <c r="F30" i="22"/>
  <c r="AY30" i="22"/>
  <c r="G30" i="22"/>
  <c r="AZ51" i="22"/>
  <c r="BA51" i="22"/>
  <c r="AZ33" i="22"/>
  <c r="BA33" i="22"/>
  <c r="AZ36" i="22"/>
  <c r="BA36" i="22"/>
  <c r="AR24" i="21"/>
  <c r="AS24" i="21"/>
  <c r="AV24" i="21"/>
  <c r="F24" i="21"/>
  <c r="AY24" i="21"/>
  <c r="G24" i="21"/>
  <c r="I24" i="21"/>
  <c r="H18" i="21"/>
  <c r="AP18" i="21"/>
  <c r="J18" i="21"/>
  <c r="AQ18" i="21"/>
  <c r="BB27" i="21"/>
  <c r="BD27" i="21"/>
  <c r="AR30" i="21"/>
  <c r="AS30" i="21"/>
  <c r="AV30" i="21"/>
  <c r="F30" i="21"/>
  <c r="AY30" i="21"/>
  <c r="G30" i="21"/>
  <c r="I30" i="21"/>
  <c r="I21" i="21"/>
  <c r="AR21" i="21"/>
  <c r="AS21" i="21"/>
  <c r="AV21" i="21"/>
  <c r="F21" i="21"/>
  <c r="AY21" i="21"/>
  <c r="G21" i="21"/>
  <c r="BA45" i="21"/>
  <c r="AZ45" i="21"/>
  <c r="BA42" i="21"/>
  <c r="AZ42" i="21"/>
  <c r="AZ36" i="21"/>
  <c r="BA36" i="21"/>
  <c r="H51" i="21"/>
  <c r="AP51" i="21"/>
  <c r="J51" i="21"/>
  <c r="AQ51" i="21"/>
  <c r="AP39" i="21"/>
  <c r="J39" i="21"/>
  <c r="AQ39" i="21"/>
  <c r="H39" i="21"/>
  <c r="BB21" i="21"/>
  <c r="BD21" i="21"/>
  <c r="BA27" i="21"/>
  <c r="AZ27" i="21"/>
  <c r="AP48" i="21"/>
  <c r="J48" i="21"/>
  <c r="AQ48" i="21"/>
  <c r="H48" i="21"/>
  <c r="AY33" i="21"/>
  <c r="G33" i="21"/>
  <c r="BB33" i="21"/>
  <c r="BD33" i="21"/>
  <c r="AZ30" i="20"/>
  <c r="BA30" i="20"/>
  <c r="BA18" i="20"/>
  <c r="AZ18" i="20"/>
  <c r="AP51" i="20"/>
  <c r="J51" i="20"/>
  <c r="AQ51" i="20"/>
  <c r="H51" i="20"/>
  <c r="H39" i="20"/>
  <c r="AP39" i="20"/>
  <c r="J39" i="20"/>
  <c r="AQ39" i="20"/>
  <c r="I36" i="20"/>
  <c r="AR36" i="20"/>
  <c r="AS36" i="20"/>
  <c r="AV36" i="20"/>
  <c r="F36" i="20"/>
  <c r="AY36" i="20"/>
  <c r="G36" i="20"/>
  <c r="BB36" i="20"/>
  <c r="BD36" i="20"/>
  <c r="AR21" i="20"/>
  <c r="AS21" i="20"/>
  <c r="AV21" i="20"/>
  <c r="F21" i="20"/>
  <c r="I21" i="20"/>
  <c r="BB27" i="20"/>
  <c r="BD27" i="20"/>
  <c r="AR48" i="20"/>
  <c r="AS48" i="20"/>
  <c r="AV48" i="20"/>
  <c r="F48" i="20"/>
  <c r="AY48" i="20"/>
  <c r="G48" i="20"/>
  <c r="I48" i="20"/>
  <c r="BB48" i="20"/>
  <c r="BD48" i="20"/>
  <c r="AP42" i="20"/>
  <c r="J42" i="20"/>
  <c r="AQ42" i="20"/>
  <c r="H42" i="20"/>
  <c r="AP45" i="20"/>
  <c r="J45" i="20"/>
  <c r="AQ45" i="20"/>
  <c r="H45" i="20"/>
  <c r="BB24" i="20"/>
  <c r="BD24" i="20"/>
  <c r="I24" i="20"/>
  <c r="AR24" i="20"/>
  <c r="AS24" i="20"/>
  <c r="AV24" i="20"/>
  <c r="F24" i="20"/>
  <c r="AY24" i="20"/>
  <c r="G24" i="20"/>
  <c r="BA27" i="20"/>
  <c r="AZ27" i="20"/>
  <c r="I33" i="20"/>
  <c r="AR33" i="20"/>
  <c r="AS33" i="20"/>
  <c r="AV33" i="20"/>
  <c r="F33" i="20"/>
  <c r="AY33" i="20"/>
  <c r="G33" i="20"/>
  <c r="BB30" i="20"/>
  <c r="BD30" i="20"/>
  <c r="H36" i="143"/>
  <c r="AP36" i="143"/>
  <c r="J36" i="143"/>
  <c r="AQ36" i="143"/>
  <c r="AR39" i="143"/>
  <c r="AS39" i="143"/>
  <c r="AV39" i="143"/>
  <c r="F39" i="143"/>
  <c r="AY39" i="143"/>
  <c r="G39" i="143"/>
  <c r="I39" i="143"/>
  <c r="AZ21" i="143"/>
  <c r="BA21" i="143"/>
  <c r="AZ18" i="143"/>
  <c r="BA18" i="143"/>
  <c r="AP33" i="143"/>
  <c r="J33" i="143"/>
  <c r="AQ33" i="143"/>
  <c r="H33" i="143"/>
  <c r="BA45" i="143"/>
  <c r="AZ45" i="143"/>
  <c r="BB24" i="143"/>
  <c r="BD24" i="143"/>
  <c r="BA42" i="143"/>
  <c r="AZ42" i="143"/>
  <c r="AP27" i="143"/>
  <c r="J27" i="143"/>
  <c r="AQ27" i="143"/>
  <c r="H27" i="143"/>
  <c r="BA48" i="143"/>
  <c r="AZ48" i="143"/>
  <c r="AP30" i="143"/>
  <c r="J30" i="143"/>
  <c r="AQ30" i="143"/>
  <c r="H30" i="143"/>
  <c r="BB21" i="143"/>
  <c r="BD21" i="143"/>
  <c r="BB48" i="143"/>
  <c r="BD48" i="143"/>
  <c r="BB18" i="143"/>
  <c r="BD18" i="143"/>
  <c r="BA24" i="143"/>
  <c r="AZ24" i="143"/>
  <c r="AZ51" i="143"/>
  <c r="BA51" i="143"/>
  <c r="AV24" i="135"/>
  <c r="AW24" i="135"/>
  <c r="AZ24" i="135"/>
  <c r="F24" i="135"/>
  <c r="BC24" i="135"/>
  <c r="G24" i="135"/>
  <c r="I24" i="135"/>
  <c r="AT33" i="135"/>
  <c r="J33" i="135"/>
  <c r="AU33" i="135"/>
  <c r="H33" i="135"/>
  <c r="BG21" i="135"/>
  <c r="AV39" i="135"/>
  <c r="AW39" i="135"/>
  <c r="AZ39" i="135"/>
  <c r="F39" i="135"/>
  <c r="BC39" i="135"/>
  <c r="G39" i="135"/>
  <c r="I39" i="135"/>
  <c r="AV48" i="135"/>
  <c r="AW48" i="135"/>
  <c r="AZ48" i="135"/>
  <c r="F48" i="135"/>
  <c r="BC48" i="135"/>
  <c r="G48" i="135"/>
  <c r="I48" i="135"/>
  <c r="H30" i="135"/>
  <c r="AT30" i="135"/>
  <c r="J30" i="135"/>
  <c r="AU30" i="135"/>
  <c r="AV45" i="135"/>
  <c r="AW45" i="135"/>
  <c r="AZ45" i="135"/>
  <c r="F45" i="135"/>
  <c r="BC45" i="135"/>
  <c r="G45" i="135"/>
  <c r="I45" i="135"/>
  <c r="I36" i="135"/>
  <c r="AV36" i="135"/>
  <c r="AW36" i="135"/>
  <c r="AZ36" i="135"/>
  <c r="F36" i="135"/>
  <c r="AT21" i="135"/>
  <c r="J21" i="135"/>
  <c r="AU21" i="135"/>
  <c r="H21" i="135"/>
  <c r="BG36" i="135"/>
  <c r="BG30" i="135"/>
  <c r="I18" i="135"/>
  <c r="AV18" i="135"/>
  <c r="AW18" i="135"/>
  <c r="AZ18" i="135"/>
  <c r="F18" i="135"/>
  <c r="BC18" i="135"/>
  <c r="G18" i="135"/>
  <c r="BF48" i="135"/>
  <c r="BH48" i="135"/>
  <c r="BG33" i="135"/>
  <c r="I42" i="135"/>
  <c r="AV42" i="135"/>
  <c r="AW42" i="135"/>
  <c r="AZ42" i="135"/>
  <c r="F42" i="135"/>
  <c r="BC42" i="135"/>
  <c r="G42" i="135"/>
  <c r="AV51" i="135"/>
  <c r="AW51" i="135"/>
  <c r="AZ51" i="135"/>
  <c r="F51" i="135"/>
  <c r="I51" i="135"/>
  <c r="AV27" i="147"/>
  <c r="AW27" i="147"/>
  <c r="AZ27" i="147"/>
  <c r="F27" i="147"/>
  <c r="BC27" i="147"/>
  <c r="G27" i="147"/>
  <c r="I27" i="147"/>
  <c r="AV18" i="147"/>
  <c r="AW18" i="147"/>
  <c r="AZ18" i="147"/>
  <c r="F18" i="147"/>
  <c r="BC18" i="147"/>
  <c r="G18" i="147"/>
  <c r="I18" i="147"/>
  <c r="BF36" i="147"/>
  <c r="BH36" i="147"/>
  <c r="AT21" i="147"/>
  <c r="J21" i="147"/>
  <c r="AU21" i="147"/>
  <c r="H21" i="147"/>
  <c r="AV48" i="147"/>
  <c r="AW48" i="147"/>
  <c r="AZ48" i="147"/>
  <c r="F48" i="147"/>
  <c r="BC48" i="147"/>
  <c r="G48" i="147"/>
  <c r="I48" i="147"/>
  <c r="AT45" i="147"/>
  <c r="J45" i="147"/>
  <c r="AU45" i="147"/>
  <c r="H45" i="147"/>
  <c r="BF27" i="147"/>
  <c r="BH27" i="147"/>
  <c r="BD42" i="147"/>
  <c r="BE42" i="147"/>
  <c r="I33" i="147"/>
  <c r="AV33" i="147"/>
  <c r="AW33" i="147"/>
  <c r="AZ33" i="147"/>
  <c r="F33" i="147"/>
  <c r="AV24" i="147"/>
  <c r="AW24" i="147"/>
  <c r="AZ24" i="147"/>
  <c r="F24" i="147"/>
  <c r="BC24" i="147"/>
  <c r="G24" i="147"/>
  <c r="I24" i="147"/>
  <c r="BF24" i="147"/>
  <c r="BH24" i="147"/>
  <c r="AV30" i="147"/>
  <c r="AW30" i="147"/>
  <c r="AZ30" i="147"/>
  <c r="F30" i="147"/>
  <c r="BC30" i="147"/>
  <c r="G30" i="147"/>
  <c r="I30" i="147"/>
  <c r="BE36" i="147"/>
  <c r="BD36" i="147"/>
  <c r="AR18" i="16"/>
  <c r="AS18" i="16"/>
  <c r="AV18" i="16"/>
  <c r="F18" i="16"/>
  <c r="AY18" i="16"/>
  <c r="G18" i="16"/>
  <c r="I18" i="16"/>
  <c r="BB18" i="16"/>
  <c r="BD18" i="16"/>
  <c r="H48" i="16"/>
  <c r="AP48" i="16"/>
  <c r="J48" i="16"/>
  <c r="AQ48" i="16"/>
  <c r="AZ30" i="16"/>
  <c r="BA30" i="16"/>
  <c r="I27" i="16"/>
  <c r="AR27" i="16"/>
  <c r="AS27" i="16"/>
  <c r="AV27" i="16"/>
  <c r="F27" i="16"/>
  <c r="AY27" i="16"/>
  <c r="G27" i="16"/>
  <c r="AP39" i="16"/>
  <c r="J39" i="16"/>
  <c r="AQ39" i="16"/>
  <c r="H39" i="16"/>
  <c r="BC48" i="16"/>
  <c r="BA42" i="16"/>
  <c r="AZ42" i="16"/>
  <c r="BB27" i="16"/>
  <c r="BD27" i="16"/>
  <c r="BD24" i="16"/>
  <c r="BC36" i="16"/>
  <c r="AR33" i="16"/>
  <c r="AS33" i="16"/>
  <c r="AV33" i="16"/>
  <c r="F33" i="16"/>
  <c r="AY33" i="16"/>
  <c r="G33" i="16"/>
  <c r="I33" i="16"/>
  <c r="AR51" i="16"/>
  <c r="AS51" i="16"/>
  <c r="AV51" i="16"/>
  <c r="F51" i="16"/>
  <c r="AY51" i="16"/>
  <c r="G51" i="16"/>
  <c r="I51" i="16"/>
  <c r="AR45" i="16"/>
  <c r="AS45" i="16"/>
  <c r="AV45" i="16"/>
  <c r="F45" i="16"/>
  <c r="AY45" i="16"/>
  <c r="G45" i="16"/>
  <c r="BB45" i="16"/>
  <c r="BD45" i="16"/>
  <c r="I45" i="16"/>
  <c r="AP36" i="16"/>
  <c r="J36" i="16"/>
  <c r="AQ36" i="16"/>
  <c r="H36" i="16"/>
  <c r="BB51" i="16"/>
  <c r="BD51" i="16"/>
  <c r="BB30" i="16"/>
  <c r="BD30" i="16"/>
  <c r="BB42" i="16"/>
  <c r="BD42" i="16"/>
  <c r="BA21" i="16"/>
  <c r="AZ21" i="16"/>
  <c r="AR18" i="15"/>
  <c r="AS18" i="15"/>
  <c r="AV18" i="15"/>
  <c r="F18" i="15"/>
  <c r="AY18" i="15"/>
  <c r="G18" i="15"/>
  <c r="I18" i="15"/>
  <c r="BB21" i="15"/>
  <c r="BD21" i="15"/>
  <c r="BB30" i="15"/>
  <c r="BD30" i="15"/>
  <c r="AZ36" i="15"/>
  <c r="BA36" i="15"/>
  <c r="I45" i="15"/>
  <c r="AR45" i="15"/>
  <c r="AS45" i="15"/>
  <c r="AV45" i="15"/>
  <c r="F45" i="15"/>
  <c r="BA27" i="15"/>
  <c r="AZ27" i="15"/>
  <c r="I51" i="15"/>
  <c r="AR51" i="15"/>
  <c r="AS51" i="15"/>
  <c r="AV51" i="15"/>
  <c r="F51" i="15"/>
  <c r="AY51" i="15"/>
  <c r="G51" i="15"/>
  <c r="BA21" i="15"/>
  <c r="AZ21" i="15"/>
  <c r="BA30" i="15"/>
  <c r="AZ30" i="15"/>
  <c r="BB18" i="15"/>
  <c r="BD18" i="15"/>
  <c r="H42" i="15"/>
  <c r="AP42" i="15"/>
  <c r="J42" i="15"/>
  <c r="AQ42" i="15"/>
  <c r="AP39" i="15"/>
  <c r="J39" i="15"/>
  <c r="AQ39" i="15"/>
  <c r="H39" i="15"/>
  <c r="BC45" i="15"/>
  <c r="BB36" i="15"/>
  <c r="BD36" i="15"/>
  <c r="BA33" i="15"/>
  <c r="AZ33" i="15"/>
  <c r="BA24" i="15"/>
  <c r="AZ24" i="15"/>
  <c r="AZ48" i="15"/>
  <c r="BA48" i="15"/>
  <c r="BB33" i="15"/>
  <c r="BD33" i="15"/>
  <c r="I33" i="14"/>
  <c r="AR33" i="14"/>
  <c r="AS33" i="14"/>
  <c r="AV33" i="14"/>
  <c r="F33" i="14"/>
  <c r="AY33" i="14"/>
  <c r="G33" i="14"/>
  <c r="BB33" i="14"/>
  <c r="BD33" i="14"/>
  <c r="AZ24" i="14"/>
  <c r="BA24" i="14"/>
  <c r="AZ45" i="14"/>
  <c r="BA45" i="14"/>
  <c r="BB24" i="14"/>
  <c r="BD24" i="14"/>
  <c r="BA27" i="14"/>
  <c r="AZ27" i="14"/>
  <c r="AR30" i="14"/>
  <c r="AS30" i="14"/>
  <c r="AV30" i="14"/>
  <c r="F30" i="14"/>
  <c r="I30" i="14"/>
  <c r="BA42" i="14"/>
  <c r="AZ42" i="14"/>
  <c r="BC30" i="14"/>
  <c r="BA36" i="14"/>
  <c r="AZ36" i="14"/>
  <c r="BA21" i="14"/>
  <c r="AZ21" i="14"/>
  <c r="I48" i="14"/>
  <c r="AR48" i="14"/>
  <c r="AS48" i="14"/>
  <c r="AV48" i="14"/>
  <c r="F48" i="14"/>
  <c r="AY48" i="14"/>
  <c r="G48" i="14"/>
  <c r="AR51" i="14"/>
  <c r="AS51" i="14"/>
  <c r="AV51" i="14"/>
  <c r="F51" i="14"/>
  <c r="AY51" i="14"/>
  <c r="G51" i="14"/>
  <c r="BB51" i="14"/>
  <c r="BD51" i="14"/>
  <c r="I51" i="14"/>
  <c r="BC39" i="14"/>
  <c r="I18" i="14"/>
  <c r="AR18" i="14"/>
  <c r="AS18" i="14"/>
  <c r="AV18" i="14"/>
  <c r="F18" i="14"/>
  <c r="AR39" i="14"/>
  <c r="AS39" i="14"/>
  <c r="AV39" i="14"/>
  <c r="F39" i="14"/>
  <c r="I39" i="14"/>
  <c r="BB45" i="14"/>
  <c r="BD45" i="14"/>
  <c r="BB42" i="14"/>
  <c r="BD42" i="14"/>
  <c r="AR21" i="13"/>
  <c r="AS21" i="13"/>
  <c r="AV21" i="13"/>
  <c r="F21" i="13"/>
  <c r="AY21" i="13"/>
  <c r="G21" i="13"/>
  <c r="BB21" i="13"/>
  <c r="BD21" i="13"/>
  <c r="I21" i="13"/>
  <c r="AZ42" i="13"/>
  <c r="BA42" i="13"/>
  <c r="H36" i="13"/>
  <c r="AP36" i="13"/>
  <c r="J36" i="13"/>
  <c r="AQ36" i="13"/>
  <c r="BC39" i="13"/>
  <c r="BB51" i="13"/>
  <c r="BD51" i="13"/>
  <c r="AZ24" i="13"/>
  <c r="BA24" i="13"/>
  <c r="AZ30" i="13"/>
  <c r="BA30" i="13"/>
  <c r="AZ27" i="13"/>
  <c r="BA27" i="13"/>
  <c r="AR33" i="13"/>
  <c r="AS33" i="13"/>
  <c r="AV33" i="13"/>
  <c r="F33" i="13"/>
  <c r="AY33" i="13"/>
  <c r="G33" i="13"/>
  <c r="I33" i="13"/>
  <c r="H48" i="13"/>
  <c r="AP48" i="13"/>
  <c r="J48" i="13"/>
  <c r="AQ48" i="13"/>
  <c r="I18" i="13"/>
  <c r="AR18" i="13"/>
  <c r="AS18" i="13"/>
  <c r="AV18" i="13"/>
  <c r="F18" i="13"/>
  <c r="AY18" i="13"/>
  <c r="G18" i="13"/>
  <c r="AZ51" i="13"/>
  <c r="BA51" i="13"/>
  <c r="BA45" i="13"/>
  <c r="AZ45" i="13"/>
  <c r="BB18" i="13"/>
  <c r="BD18" i="13"/>
  <c r="BB42" i="13"/>
  <c r="BD42" i="13"/>
  <c r="I39" i="13"/>
  <c r="AR39" i="13"/>
  <c r="AS39" i="13"/>
  <c r="AV39" i="13"/>
  <c r="F39" i="13"/>
  <c r="AY39" i="13"/>
  <c r="G39" i="13"/>
  <c r="H45" i="12"/>
  <c r="AT45" i="12"/>
  <c r="J45" i="12"/>
  <c r="AU45" i="12"/>
  <c r="H33" i="12"/>
  <c r="AT33" i="12"/>
  <c r="J33" i="12"/>
  <c r="AU33" i="12"/>
  <c r="BG45" i="12"/>
  <c r="I18" i="12"/>
  <c r="AV18" i="12"/>
  <c r="AW18" i="12"/>
  <c r="AZ18" i="12"/>
  <c r="F18" i="12"/>
  <c r="BC18" i="12"/>
  <c r="G18" i="12"/>
  <c r="BF18" i="12"/>
  <c r="BH18" i="12"/>
  <c r="BF27" i="12"/>
  <c r="BH27" i="12"/>
  <c r="H48" i="12"/>
  <c r="AT48" i="12"/>
  <c r="J48" i="12"/>
  <c r="AU48" i="12"/>
  <c r="H30" i="12"/>
  <c r="AT30" i="12"/>
  <c r="J30" i="12"/>
  <c r="AU30" i="12"/>
  <c r="BG51" i="12"/>
  <c r="AV24" i="12"/>
  <c r="AW24" i="12"/>
  <c r="AZ24" i="12"/>
  <c r="F24" i="12"/>
  <c r="BC24" i="12"/>
  <c r="G24" i="12"/>
  <c r="I24" i="12"/>
  <c r="BE27" i="12"/>
  <c r="BD27" i="12"/>
  <c r="BF36" i="12"/>
  <c r="BH36" i="12"/>
  <c r="BG48" i="12"/>
  <c r="AV39" i="12"/>
  <c r="AW39" i="12"/>
  <c r="AZ39" i="12"/>
  <c r="F39" i="12"/>
  <c r="BC39" i="12"/>
  <c r="G39" i="12"/>
  <c r="I39" i="12"/>
  <c r="BF39" i="12"/>
  <c r="BH39" i="12"/>
  <c r="AT51" i="12"/>
  <c r="J51" i="12"/>
  <c r="AU51" i="12"/>
  <c r="H51" i="12"/>
  <c r="BG33" i="12"/>
  <c r="BG30" i="12"/>
  <c r="BE36" i="12"/>
  <c r="BD36" i="12"/>
  <c r="AV21" i="12"/>
  <c r="AW21" i="12"/>
  <c r="AZ21" i="12"/>
  <c r="F21" i="12"/>
  <c r="I21" i="12"/>
  <c r="BD27" i="11"/>
  <c r="BE27" i="11"/>
  <c r="AV24" i="11"/>
  <c r="AW24" i="11"/>
  <c r="AZ24" i="11"/>
  <c r="F24" i="11"/>
  <c r="BC24" i="11"/>
  <c r="G24" i="11"/>
  <c r="I24" i="11"/>
  <c r="BF27" i="11"/>
  <c r="BH27" i="11"/>
  <c r="BF18" i="11"/>
  <c r="BH18" i="11"/>
  <c r="I30" i="11"/>
  <c r="AV30" i="11"/>
  <c r="AW30" i="11"/>
  <c r="AZ30" i="11"/>
  <c r="F30" i="11"/>
  <c r="BC30" i="11"/>
  <c r="G30" i="11"/>
  <c r="BE51" i="11"/>
  <c r="BD51" i="11"/>
  <c r="I39" i="11"/>
  <c r="AV39" i="11"/>
  <c r="AW39" i="11"/>
  <c r="AZ39" i="11"/>
  <c r="F39" i="11"/>
  <c r="BC39" i="11"/>
  <c r="G39" i="11"/>
  <c r="BD48" i="11"/>
  <c r="BE48" i="11"/>
  <c r="BE18" i="11"/>
  <c r="BD18" i="11"/>
  <c r="AV36" i="11"/>
  <c r="AW36" i="11"/>
  <c r="AZ36" i="11"/>
  <c r="F36" i="11"/>
  <c r="BC36" i="11"/>
  <c r="G36" i="11"/>
  <c r="I36" i="11"/>
  <c r="H42" i="11"/>
  <c r="AT42" i="11"/>
  <c r="J42" i="11"/>
  <c r="AU42" i="11"/>
  <c r="I21" i="11"/>
  <c r="AV21" i="11"/>
  <c r="AW21" i="11"/>
  <c r="AZ21" i="11"/>
  <c r="F21" i="11"/>
  <c r="BF48" i="11"/>
  <c r="BH48" i="11"/>
  <c r="BE33" i="11"/>
  <c r="BD33" i="11"/>
  <c r="BD45" i="11"/>
  <c r="BE45" i="11"/>
  <c r="I33" i="10"/>
  <c r="AV33" i="10"/>
  <c r="AW33" i="10"/>
  <c r="AZ33" i="10"/>
  <c r="F33" i="10"/>
  <c r="BC33" i="10"/>
  <c r="G33" i="10"/>
  <c r="BF33" i="10"/>
  <c r="BH33" i="10"/>
  <c r="AV18" i="10"/>
  <c r="AW18" i="10"/>
  <c r="AZ18" i="10"/>
  <c r="F18" i="10"/>
  <c r="I18" i="10"/>
  <c r="I27" i="10"/>
  <c r="AV27" i="10"/>
  <c r="AW27" i="10"/>
  <c r="AZ27" i="10"/>
  <c r="F27" i="10"/>
  <c r="BC27" i="10"/>
  <c r="G27" i="10"/>
  <c r="BD42" i="10"/>
  <c r="BE42" i="10"/>
  <c r="AV39" i="10"/>
  <c r="AW39" i="10"/>
  <c r="AZ39" i="10"/>
  <c r="F39" i="10"/>
  <c r="BC39" i="10"/>
  <c r="G39" i="10"/>
  <c r="I39" i="10"/>
  <c r="BF27" i="10"/>
  <c r="BH27" i="10"/>
  <c r="BE21" i="10"/>
  <c r="BD21" i="10"/>
  <c r="BE48" i="10"/>
  <c r="BD48" i="10"/>
  <c r="BE30" i="10"/>
  <c r="BD30" i="10"/>
  <c r="BF42" i="10"/>
  <c r="BH42" i="10"/>
  <c r="BD51" i="10"/>
  <c r="BE51" i="10"/>
  <c r="H36" i="10"/>
  <c r="AT36" i="10"/>
  <c r="J36" i="10"/>
  <c r="AU36" i="10"/>
  <c r="I45" i="10"/>
  <c r="AV45" i="10"/>
  <c r="AW45" i="10"/>
  <c r="AZ45" i="10"/>
  <c r="F45" i="10"/>
  <c r="BC45" i="10"/>
  <c r="G45" i="10"/>
  <c r="BF39" i="10"/>
  <c r="BH39" i="10"/>
  <c r="BF51" i="10"/>
  <c r="BH51" i="10"/>
  <c r="BF21" i="10"/>
  <c r="BH21" i="10"/>
  <c r="BD24" i="10"/>
  <c r="BE24" i="10"/>
  <c r="I30" i="9"/>
  <c r="AV30" i="9"/>
  <c r="AW30" i="9"/>
  <c r="AZ30" i="9"/>
  <c r="F30" i="9"/>
  <c r="BC30" i="9"/>
  <c r="G30" i="9"/>
  <c r="H39" i="9"/>
  <c r="AT39" i="9"/>
  <c r="J39" i="9"/>
  <c r="AU39" i="9"/>
  <c r="BF30" i="9"/>
  <c r="BH30" i="9"/>
  <c r="I33" i="9"/>
  <c r="AV33" i="9"/>
  <c r="AW33" i="9"/>
  <c r="AZ33" i="9"/>
  <c r="F33" i="9"/>
  <c r="BE27" i="9"/>
  <c r="BD27" i="9"/>
  <c r="I21" i="9"/>
  <c r="AV21" i="9"/>
  <c r="AW21" i="9"/>
  <c r="AZ21" i="9"/>
  <c r="F21" i="9"/>
  <c r="BC21" i="9"/>
  <c r="G21" i="9"/>
  <c r="BF51" i="9"/>
  <c r="BH51" i="9"/>
  <c r="AV24" i="9"/>
  <c r="AW24" i="9"/>
  <c r="AZ24" i="9"/>
  <c r="F24" i="9"/>
  <c r="BC24" i="9"/>
  <c r="G24" i="9"/>
  <c r="I24" i="9"/>
  <c r="BG24" i="9"/>
  <c r="I18" i="9"/>
  <c r="AV18" i="9"/>
  <c r="AW18" i="9"/>
  <c r="AZ18" i="9"/>
  <c r="F18" i="9"/>
  <c r="BC18" i="9"/>
  <c r="G18" i="9"/>
  <c r="BF18" i="9"/>
  <c r="BH18" i="9"/>
  <c r="I48" i="9"/>
  <c r="AV48" i="9"/>
  <c r="AW48" i="9"/>
  <c r="AZ48" i="9"/>
  <c r="F48" i="9"/>
  <c r="BC48" i="9"/>
  <c r="G48" i="9"/>
  <c r="BD51" i="9"/>
  <c r="BE51" i="9"/>
  <c r="I45" i="9"/>
  <c r="AV45" i="9"/>
  <c r="AW45" i="9"/>
  <c r="AZ45" i="9"/>
  <c r="F45" i="9"/>
  <c r="BC45" i="9"/>
  <c r="G45" i="9"/>
  <c r="BE36" i="9"/>
  <c r="BD36" i="9"/>
  <c r="BD42" i="9"/>
  <c r="BE42" i="9"/>
  <c r="BD51" i="8"/>
  <c r="BE51" i="8"/>
  <c r="AT45" i="8"/>
  <c r="J45" i="8"/>
  <c r="AU45" i="8"/>
  <c r="H45" i="8"/>
  <c r="AV36" i="8"/>
  <c r="AW36" i="8"/>
  <c r="AZ36" i="8"/>
  <c r="F36" i="8"/>
  <c r="I36" i="8"/>
  <c r="BF21" i="8"/>
  <c r="BH21" i="8"/>
  <c r="BD33" i="8"/>
  <c r="BE33" i="8"/>
  <c r="BE42" i="8"/>
  <c r="BD42" i="8"/>
  <c r="AV30" i="8"/>
  <c r="AW30" i="8"/>
  <c r="AZ30" i="8"/>
  <c r="F30" i="8"/>
  <c r="BC30" i="8"/>
  <c r="G30" i="8"/>
  <c r="I30" i="8"/>
  <c r="BE21" i="8"/>
  <c r="BD21" i="8"/>
  <c r="BE18" i="8"/>
  <c r="BD18" i="8"/>
  <c r="AV48" i="8"/>
  <c r="AW48" i="8"/>
  <c r="AZ48" i="8"/>
  <c r="F48" i="8"/>
  <c r="BC48" i="8"/>
  <c r="G48" i="8"/>
  <c r="I48" i="8"/>
  <c r="I27" i="8"/>
  <c r="AV27" i="8"/>
  <c r="AW27" i="8"/>
  <c r="AZ27" i="8"/>
  <c r="F27" i="8"/>
  <c r="BC27" i="8"/>
  <c r="G27" i="8"/>
  <c r="AV24" i="8"/>
  <c r="AW24" i="8"/>
  <c r="AZ24" i="8"/>
  <c r="F24" i="8"/>
  <c r="BC24" i="8"/>
  <c r="G24" i="8"/>
  <c r="BF24" i="8"/>
  <c r="BH24" i="8"/>
  <c r="I24" i="8"/>
  <c r="BF51" i="8"/>
  <c r="BH51" i="8"/>
  <c r="BF33" i="8"/>
  <c r="BH33" i="8"/>
  <c r="AV39" i="8"/>
  <c r="AW39" i="8"/>
  <c r="AZ39" i="8"/>
  <c r="F39" i="8"/>
  <c r="I39" i="8"/>
  <c r="AV51" i="7"/>
  <c r="AW51" i="7"/>
  <c r="AZ51" i="7"/>
  <c r="F51" i="7"/>
  <c r="BC51" i="7"/>
  <c r="G51" i="7"/>
  <c r="I51" i="7"/>
  <c r="BF51" i="7"/>
  <c r="BH51" i="7"/>
  <c r="BE18" i="7"/>
  <c r="BD18" i="7"/>
  <c r="I27" i="7"/>
  <c r="AV27" i="7"/>
  <c r="AW27" i="7"/>
  <c r="AZ27" i="7"/>
  <c r="F27" i="7"/>
  <c r="BC27" i="7"/>
  <c r="G27" i="7"/>
  <c r="I21" i="7"/>
  <c r="AV21" i="7"/>
  <c r="AW21" i="7"/>
  <c r="AZ21" i="7"/>
  <c r="F21" i="7"/>
  <c r="BC21" i="7"/>
  <c r="G21" i="7"/>
  <c r="I45" i="7"/>
  <c r="AV45" i="7"/>
  <c r="AW45" i="7"/>
  <c r="AZ45" i="7"/>
  <c r="F45" i="7"/>
  <c r="BC45" i="7"/>
  <c r="G45" i="7"/>
  <c r="BF45" i="7"/>
  <c r="BH45" i="7"/>
  <c r="BF36" i="7"/>
  <c r="BH36" i="7"/>
  <c r="AV39" i="7"/>
  <c r="AW39" i="7"/>
  <c r="AZ39" i="7"/>
  <c r="F39" i="7"/>
  <c r="BC39" i="7"/>
  <c r="G39" i="7"/>
  <c r="I39" i="7"/>
  <c r="BE36" i="7"/>
  <c r="BD36" i="7"/>
  <c r="AV30" i="7"/>
  <c r="AW30" i="7"/>
  <c r="AZ30" i="7"/>
  <c r="F30" i="7"/>
  <c r="BC30" i="7"/>
  <c r="G30" i="7"/>
  <c r="I30" i="7"/>
  <c r="H42" i="7"/>
  <c r="AT42" i="7"/>
  <c r="J42" i="7"/>
  <c r="AU42" i="7"/>
  <c r="BC33" i="7"/>
  <c r="G33" i="7"/>
  <c r="BF33" i="7"/>
  <c r="BH33" i="7"/>
  <c r="AV24" i="7"/>
  <c r="AW24" i="7"/>
  <c r="AZ24" i="7"/>
  <c r="F24" i="7"/>
  <c r="I24" i="7"/>
  <c r="I33" i="6"/>
  <c r="AR33" i="6"/>
  <c r="AS33" i="6"/>
  <c r="AV33" i="6"/>
  <c r="F33" i="6"/>
  <c r="AY33" i="6"/>
  <c r="G33" i="6"/>
  <c r="AR51" i="6"/>
  <c r="AS51" i="6"/>
  <c r="AV51" i="6"/>
  <c r="F51" i="6"/>
  <c r="AY51" i="6"/>
  <c r="G51" i="6"/>
  <c r="I51" i="6"/>
  <c r="BC36" i="6"/>
  <c r="I36" i="6"/>
  <c r="AR36" i="6"/>
  <c r="AS36" i="6"/>
  <c r="AV36" i="6"/>
  <c r="F36" i="6"/>
  <c r="AY36" i="6"/>
  <c r="G36" i="6"/>
  <c r="AR18" i="6"/>
  <c r="AS18" i="6"/>
  <c r="AV18" i="6"/>
  <c r="F18" i="6"/>
  <c r="I18" i="6"/>
  <c r="BB21" i="6"/>
  <c r="BD21" i="6"/>
  <c r="I21" i="6"/>
  <c r="AR21" i="6"/>
  <c r="AS21" i="6"/>
  <c r="AV21" i="6"/>
  <c r="F21" i="6"/>
  <c r="AY21" i="6"/>
  <c r="G21" i="6"/>
  <c r="BB33" i="6"/>
  <c r="I45" i="6"/>
  <c r="AR45" i="6"/>
  <c r="AS45" i="6"/>
  <c r="AV45" i="6"/>
  <c r="F45" i="6"/>
  <c r="I27" i="6"/>
  <c r="AR27" i="6"/>
  <c r="AS27" i="6"/>
  <c r="AV27" i="6"/>
  <c r="F27" i="6"/>
  <c r="I48" i="6"/>
  <c r="AR48" i="6"/>
  <c r="AS48" i="6"/>
  <c r="AV48" i="6"/>
  <c r="F48" i="6"/>
  <c r="BC18" i="6"/>
  <c r="AR30" i="6"/>
  <c r="AS30" i="6"/>
  <c r="AV30" i="6"/>
  <c r="F30" i="6"/>
  <c r="AY30" i="6"/>
  <c r="G30" i="6"/>
  <c r="I30" i="6"/>
  <c r="BB30" i="6"/>
  <c r="BD30" i="6"/>
  <c r="BC48" i="6"/>
  <c r="BA24" i="6"/>
  <c r="AZ24" i="6"/>
  <c r="AR42" i="6"/>
  <c r="AS42" i="6"/>
  <c r="AV42" i="6"/>
  <c r="F42" i="6"/>
  <c r="I42" i="6"/>
  <c r="BC51" i="6"/>
  <c r="BD33" i="6"/>
  <c r="BC33" i="6"/>
  <c r="AZ39" i="6"/>
  <c r="BA39" i="6"/>
  <c r="BA24" i="5"/>
  <c r="AZ24" i="5"/>
  <c r="BC30" i="5"/>
  <c r="BB24" i="5"/>
  <c r="BA45" i="5"/>
  <c r="AZ45" i="5"/>
  <c r="H39" i="5"/>
  <c r="AP39" i="5"/>
  <c r="J39" i="5"/>
  <c r="AQ39" i="5"/>
  <c r="I21" i="5"/>
  <c r="AR21" i="5"/>
  <c r="AS21" i="5"/>
  <c r="AV21" i="5"/>
  <c r="F21" i="5"/>
  <c r="AY21" i="5"/>
  <c r="G21" i="5"/>
  <c r="I48" i="5"/>
  <c r="AR48" i="5"/>
  <c r="AS48" i="5"/>
  <c r="AV48" i="5"/>
  <c r="F48" i="5"/>
  <c r="AY48" i="5"/>
  <c r="G48" i="5"/>
  <c r="BB48" i="5"/>
  <c r="BD48" i="5"/>
  <c r="I30" i="5"/>
  <c r="AR30" i="5"/>
  <c r="AS30" i="5"/>
  <c r="AV30" i="5"/>
  <c r="F30" i="5"/>
  <c r="AY30" i="5"/>
  <c r="G30" i="5"/>
  <c r="I42" i="5"/>
  <c r="AR42" i="5"/>
  <c r="AS42" i="5"/>
  <c r="AV42" i="5"/>
  <c r="F42" i="5"/>
  <c r="AY42" i="5"/>
  <c r="G42" i="5"/>
  <c r="AR51" i="5"/>
  <c r="AS51" i="5"/>
  <c r="AV51" i="5"/>
  <c r="F51" i="5"/>
  <c r="I51" i="5"/>
  <c r="BC39" i="5"/>
  <c r="BC24" i="5"/>
  <c r="BD24" i="5"/>
  <c r="BB30" i="5"/>
  <c r="BD30" i="5"/>
  <c r="I27" i="4"/>
  <c r="AR27" i="4"/>
  <c r="AS27" i="4"/>
  <c r="AV27" i="4"/>
  <c r="F27" i="4"/>
  <c r="AY27" i="4"/>
  <c r="G27" i="4"/>
  <c r="BB27" i="4"/>
  <c r="BD27" i="4"/>
  <c r="BA42" i="4"/>
  <c r="AZ42" i="4"/>
  <c r="BC18" i="4"/>
  <c r="AP18" i="4"/>
  <c r="J18" i="4"/>
  <c r="AQ18" i="4"/>
  <c r="H18" i="4"/>
  <c r="BA33" i="4"/>
  <c r="AZ33" i="4"/>
  <c r="BB21" i="4"/>
  <c r="BD21" i="4"/>
  <c r="BC36" i="4"/>
  <c r="BC24" i="4"/>
  <c r="BD45" i="4"/>
  <c r="AR30" i="4"/>
  <c r="AS30" i="4"/>
  <c r="AV30" i="4"/>
  <c r="F30" i="4"/>
  <c r="AY30" i="4"/>
  <c r="G30" i="4"/>
  <c r="I30" i="4"/>
  <c r="AZ51" i="4"/>
  <c r="BA51" i="4"/>
  <c r="AZ21" i="4"/>
  <c r="BA21" i="4"/>
  <c r="AP36" i="4"/>
  <c r="J36" i="4"/>
  <c r="AQ36" i="4"/>
  <c r="H36" i="4"/>
  <c r="H24" i="4"/>
  <c r="AP24" i="4"/>
  <c r="J24" i="4"/>
  <c r="AQ24" i="4"/>
  <c r="I48" i="4"/>
  <c r="AR48" i="4"/>
  <c r="AS48" i="4"/>
  <c r="AV48" i="4"/>
  <c r="F48" i="4"/>
  <c r="BA39" i="4"/>
  <c r="AZ39" i="4"/>
  <c r="BA21" i="3"/>
  <c r="AZ21" i="3"/>
  <c r="AZ51" i="3"/>
  <c r="BA51" i="3"/>
  <c r="I30" i="3"/>
  <c r="AR30" i="3"/>
  <c r="AS30" i="3"/>
  <c r="AV30" i="3"/>
  <c r="F30" i="3"/>
  <c r="AZ33" i="3"/>
  <c r="BA33" i="3"/>
  <c r="BB39" i="3"/>
  <c r="BD39" i="3"/>
  <c r="AR45" i="3"/>
  <c r="AS45" i="3"/>
  <c r="AV45" i="3"/>
  <c r="F45" i="3"/>
  <c r="I45" i="3"/>
  <c r="I48" i="3"/>
  <c r="AR48" i="3"/>
  <c r="AS48" i="3"/>
  <c r="AV48" i="3"/>
  <c r="F48" i="3"/>
  <c r="AY48" i="3"/>
  <c r="G48" i="3"/>
  <c r="H24" i="3"/>
  <c r="AP24" i="3"/>
  <c r="J24" i="3"/>
  <c r="AQ24" i="3"/>
  <c r="AZ39" i="3"/>
  <c r="BA39" i="3"/>
  <c r="AR36" i="3"/>
  <c r="AS36" i="3"/>
  <c r="AV36" i="3"/>
  <c r="F36" i="3"/>
  <c r="I36" i="3"/>
  <c r="BB51" i="3"/>
  <c r="BD51" i="3"/>
  <c r="H18" i="3"/>
  <c r="AP18" i="3"/>
  <c r="J18" i="3"/>
  <c r="AQ18" i="3"/>
  <c r="AZ42" i="3"/>
  <c r="BA42" i="3"/>
  <c r="BB48" i="3"/>
  <c r="BD48" i="3"/>
  <c r="BA27" i="3"/>
  <c r="AZ27" i="3"/>
  <c r="AZ18" i="2"/>
  <c r="BA18" i="2"/>
  <c r="AZ27" i="2"/>
  <c r="BA27" i="2"/>
  <c r="AR30" i="2"/>
  <c r="AS30" i="2"/>
  <c r="AV30" i="2"/>
  <c r="F30" i="2"/>
  <c r="AY30" i="2"/>
  <c r="G30" i="2"/>
  <c r="I30" i="2"/>
  <c r="H51" i="2"/>
  <c r="AP51" i="2"/>
  <c r="J51" i="2"/>
  <c r="AQ51" i="2"/>
  <c r="AZ42" i="2"/>
  <c r="BA42" i="2"/>
  <c r="BB24" i="2"/>
  <c r="BD24" i="2"/>
  <c r="BB45" i="2"/>
  <c r="BD45" i="2"/>
  <c r="BB18" i="2"/>
  <c r="BD18" i="2"/>
  <c r="BB30" i="2"/>
  <c r="BD30" i="2"/>
  <c r="BB36" i="2"/>
  <c r="BD36" i="2"/>
  <c r="AZ24" i="2"/>
  <c r="BA24" i="2"/>
  <c r="AR21" i="2"/>
  <c r="AS21" i="2"/>
  <c r="AV21" i="2"/>
  <c r="F21" i="2"/>
  <c r="AY21" i="2"/>
  <c r="G21" i="2"/>
  <c r="I21" i="2"/>
  <c r="I48" i="2"/>
  <c r="AR48" i="2"/>
  <c r="AS48" i="2"/>
  <c r="AV48" i="2"/>
  <c r="F48" i="2"/>
  <c r="BA36" i="2"/>
  <c r="AZ36" i="2"/>
  <c r="BA45" i="2"/>
  <c r="AZ45" i="2"/>
  <c r="AR39" i="2"/>
  <c r="AS39" i="2"/>
  <c r="AV39" i="2"/>
  <c r="F39" i="2"/>
  <c r="I39" i="2"/>
  <c r="BB27" i="2"/>
  <c r="BD27" i="2"/>
  <c r="BA33" i="2"/>
  <c r="AZ33" i="2"/>
  <c r="BA52" i="1"/>
  <c r="AZ52" i="1"/>
  <c r="BB37" i="1"/>
  <c r="BD37" i="1"/>
  <c r="I37" i="1"/>
  <c r="AR37" i="1"/>
  <c r="AS37" i="1"/>
  <c r="AV37" i="1"/>
  <c r="F37" i="1"/>
  <c r="AY37" i="1"/>
  <c r="G37" i="1"/>
  <c r="AR34" i="1"/>
  <c r="AS34" i="1"/>
  <c r="AV34" i="1"/>
  <c r="F34" i="1"/>
  <c r="AY34" i="1"/>
  <c r="G34" i="1"/>
  <c r="I34" i="1"/>
  <c r="BA22" i="1"/>
  <c r="AZ22" i="1"/>
  <c r="H19" i="1"/>
  <c r="AP19" i="1"/>
  <c r="J19" i="1"/>
  <c r="AQ19" i="1"/>
  <c r="BC49" i="1"/>
  <c r="AR49" i="1"/>
  <c r="AS49" i="1"/>
  <c r="AV49" i="1"/>
  <c r="F49" i="1"/>
  <c r="I49" i="1"/>
  <c r="BA46" i="1"/>
  <c r="AZ46" i="1"/>
  <c r="AZ43" i="1"/>
  <c r="BA43" i="1"/>
  <c r="AP40" i="1"/>
  <c r="J40" i="1"/>
  <c r="AQ40" i="1"/>
  <c r="H40" i="1"/>
  <c r="AR28" i="1"/>
  <c r="AS28" i="1"/>
  <c r="AV28" i="1"/>
  <c r="F28" i="1"/>
  <c r="I28" i="1"/>
  <c r="BB46" i="1"/>
  <c r="BD46" i="1"/>
  <c r="AZ25" i="1"/>
  <c r="BA25" i="1"/>
  <c r="BB34" i="1"/>
  <c r="BD34" i="1"/>
  <c r="BB52" i="1"/>
  <c r="BD52" i="1"/>
  <c r="AR31" i="1"/>
  <c r="AS31" i="1"/>
  <c r="AV31" i="1"/>
  <c r="F31" i="1"/>
  <c r="I31" i="1"/>
  <c r="BB22" i="1"/>
  <c r="BD22" i="1"/>
  <c r="AR45" i="130"/>
  <c r="AS45" i="130"/>
  <c r="AV45" i="130"/>
  <c r="F45" i="130"/>
  <c r="AY45" i="130"/>
  <c r="G45" i="130"/>
  <c r="I45" i="130"/>
  <c r="AR27" i="130"/>
  <c r="AS27" i="130"/>
  <c r="AV27" i="130"/>
  <c r="F27" i="130"/>
  <c r="AY27" i="130"/>
  <c r="G27" i="130"/>
  <c r="I27" i="130"/>
  <c r="AR33" i="130"/>
  <c r="AS33" i="130"/>
  <c r="AV33" i="130"/>
  <c r="F33" i="130"/>
  <c r="AY33" i="130"/>
  <c r="G33" i="130"/>
  <c r="I33" i="130"/>
  <c r="BA36" i="130"/>
  <c r="AZ36" i="130"/>
  <c r="I42" i="130"/>
  <c r="AR42" i="130"/>
  <c r="AS42" i="130"/>
  <c r="AV42" i="130"/>
  <c r="F42" i="130"/>
  <c r="AY42" i="130"/>
  <c r="G42" i="130"/>
  <c r="BB45" i="130"/>
  <c r="BD45" i="130"/>
  <c r="AR48" i="130"/>
  <c r="AS48" i="130"/>
  <c r="AV48" i="130"/>
  <c r="F48" i="130"/>
  <c r="I48" i="130"/>
  <c r="BB33" i="130"/>
  <c r="BD33" i="130"/>
  <c r="BB36" i="130"/>
  <c r="BD36" i="130"/>
  <c r="AV21" i="124"/>
  <c r="AW21" i="124"/>
  <c r="AZ21" i="124"/>
  <c r="F21" i="124"/>
  <c r="I21" i="124"/>
  <c r="BD42" i="124"/>
  <c r="BE42" i="124"/>
  <c r="AR30" i="129"/>
  <c r="AS30" i="129"/>
  <c r="AV30" i="129"/>
  <c r="F30" i="129"/>
  <c r="I30" i="129"/>
  <c r="AR27" i="129"/>
  <c r="AS27" i="129"/>
  <c r="AV27" i="129"/>
  <c r="F27" i="129"/>
  <c r="I27" i="129"/>
  <c r="I21" i="129"/>
  <c r="AR21" i="129"/>
  <c r="AS21" i="129"/>
  <c r="AV21" i="129"/>
  <c r="F21" i="129"/>
  <c r="AR48" i="123"/>
  <c r="AS48" i="123"/>
  <c r="AV48" i="123"/>
  <c r="F48" i="123"/>
  <c r="AY48" i="123"/>
  <c r="G48" i="123"/>
  <c r="I48" i="123"/>
  <c r="BA21" i="123"/>
  <c r="AZ21" i="123"/>
  <c r="AZ45" i="123"/>
  <c r="BA45" i="123"/>
  <c r="AY42" i="123"/>
  <c r="G42" i="123"/>
  <c r="BB42" i="123"/>
  <c r="BD42" i="123"/>
  <c r="BA30" i="123"/>
  <c r="AZ30" i="123"/>
  <c r="BB45" i="123"/>
  <c r="BD45" i="123"/>
  <c r="AZ27" i="123"/>
  <c r="BA27" i="123"/>
  <c r="BB48" i="123"/>
  <c r="BD48" i="123"/>
  <c r="I33" i="123"/>
  <c r="AR33" i="123"/>
  <c r="AS33" i="123"/>
  <c r="AV33" i="123"/>
  <c r="F33" i="123"/>
  <c r="AY33" i="123"/>
  <c r="G33" i="123"/>
  <c r="BA51" i="123"/>
  <c r="AZ51" i="123"/>
  <c r="BB21" i="123"/>
  <c r="BD21" i="123"/>
  <c r="BA39" i="123"/>
  <c r="AZ39" i="123"/>
  <c r="AR36" i="121"/>
  <c r="AS36" i="121"/>
  <c r="AV36" i="121"/>
  <c r="F36" i="121"/>
  <c r="I36" i="121"/>
  <c r="AZ30" i="121"/>
  <c r="BA30" i="121"/>
  <c r="AZ18" i="121"/>
  <c r="BA18" i="121"/>
  <c r="BA42" i="121"/>
  <c r="AZ42" i="121"/>
  <c r="I48" i="121"/>
  <c r="AR48" i="121"/>
  <c r="AS48" i="121"/>
  <c r="AV48" i="121"/>
  <c r="F48" i="121"/>
  <c r="AY48" i="121"/>
  <c r="G48" i="121"/>
  <c r="BB30" i="121"/>
  <c r="BD30" i="121"/>
  <c r="AZ51" i="121"/>
  <c r="BA51" i="121"/>
  <c r="AY33" i="149"/>
  <c r="G33" i="149"/>
  <c r="BB33" i="149"/>
  <c r="BD33" i="149"/>
  <c r="AZ30" i="149"/>
  <c r="BA30" i="149"/>
  <c r="AZ18" i="149"/>
  <c r="BA18" i="149"/>
  <c r="BA48" i="149"/>
  <c r="AZ48" i="149"/>
  <c r="AZ42" i="149"/>
  <c r="BA42" i="149"/>
  <c r="BB48" i="149"/>
  <c r="BD48" i="149"/>
  <c r="AR21" i="149"/>
  <c r="AS21" i="149"/>
  <c r="AV21" i="149"/>
  <c r="F21" i="149"/>
  <c r="I21" i="149"/>
  <c r="AY27" i="149"/>
  <c r="G27" i="149"/>
  <c r="BB27" i="149"/>
  <c r="BD27" i="149"/>
  <c r="BB30" i="149"/>
  <c r="BD30" i="149"/>
  <c r="AR42" i="120"/>
  <c r="AS42" i="120"/>
  <c r="AV42" i="120"/>
  <c r="F42" i="120"/>
  <c r="AY42" i="120"/>
  <c r="G42" i="120"/>
  <c r="I42" i="120"/>
  <c r="I24" i="120"/>
  <c r="AR24" i="120"/>
  <c r="AS24" i="120"/>
  <c r="AV24" i="120"/>
  <c r="F24" i="120"/>
  <c r="AY24" i="120"/>
  <c r="G24" i="120"/>
  <c r="BA21" i="120"/>
  <c r="AZ21" i="120"/>
  <c r="BB36" i="120"/>
  <c r="BD36" i="120"/>
  <c r="BB42" i="120"/>
  <c r="BD42" i="120"/>
  <c r="AR30" i="120"/>
  <c r="AS30" i="120"/>
  <c r="AV30" i="120"/>
  <c r="F30" i="120"/>
  <c r="I30" i="120"/>
  <c r="BA36" i="120"/>
  <c r="AZ36" i="120"/>
  <c r="AV27" i="115"/>
  <c r="AW27" i="115"/>
  <c r="AZ27" i="115"/>
  <c r="F27" i="115"/>
  <c r="BC27" i="115"/>
  <c r="G27" i="115"/>
  <c r="I27" i="115"/>
  <c r="BC33" i="115"/>
  <c r="G33" i="115"/>
  <c r="BF33" i="115"/>
  <c r="BH33" i="115"/>
  <c r="BF27" i="115"/>
  <c r="BH27" i="115"/>
  <c r="BD21" i="115"/>
  <c r="BE21" i="115"/>
  <c r="I45" i="115"/>
  <c r="AV45" i="115"/>
  <c r="AW45" i="115"/>
  <c r="AZ45" i="115"/>
  <c r="F45" i="115"/>
  <c r="BC45" i="115"/>
  <c r="G45" i="115"/>
  <c r="I36" i="115"/>
  <c r="AV36" i="115"/>
  <c r="AW36" i="115"/>
  <c r="AZ36" i="115"/>
  <c r="F36" i="115"/>
  <c r="BC36" i="115"/>
  <c r="G36" i="115"/>
  <c r="BC24" i="115"/>
  <c r="G24" i="115"/>
  <c r="BF24" i="115"/>
  <c r="BH24" i="115"/>
  <c r="BF45" i="115"/>
  <c r="BH45" i="115"/>
  <c r="BD48" i="115"/>
  <c r="BE48" i="115"/>
  <c r="BD51" i="115"/>
  <c r="BE51" i="115"/>
  <c r="AV27" i="112"/>
  <c r="AW27" i="112"/>
  <c r="AZ27" i="112"/>
  <c r="F27" i="112"/>
  <c r="BC27" i="112"/>
  <c r="G27" i="112"/>
  <c r="I27" i="112"/>
  <c r="I45" i="112"/>
  <c r="AV45" i="112"/>
  <c r="AW45" i="112"/>
  <c r="AZ45" i="112"/>
  <c r="F45" i="112"/>
  <c r="BE42" i="112"/>
  <c r="BD42" i="112"/>
  <c r="BE48" i="112"/>
  <c r="BD48" i="112"/>
  <c r="I18" i="112"/>
  <c r="AV18" i="112"/>
  <c r="AW18" i="112"/>
  <c r="AZ18" i="112"/>
  <c r="F18" i="112"/>
  <c r="BF27" i="112"/>
  <c r="BH27" i="112"/>
  <c r="BE33" i="112"/>
  <c r="BD33" i="112"/>
  <c r="BE24" i="112"/>
  <c r="BD24" i="112"/>
  <c r="BD51" i="112"/>
  <c r="BE51" i="112"/>
  <c r="BE27" i="114"/>
  <c r="BD27" i="114"/>
  <c r="BD36" i="114"/>
  <c r="BE36" i="114"/>
  <c r="BD24" i="114"/>
  <c r="BE24" i="114"/>
  <c r="AV39" i="114"/>
  <c r="AW39" i="114"/>
  <c r="AZ39" i="114"/>
  <c r="F39" i="114"/>
  <c r="BC39" i="114"/>
  <c r="G39" i="114"/>
  <c r="I39" i="114"/>
  <c r="BC45" i="114"/>
  <c r="G45" i="114"/>
  <c r="BF45" i="114"/>
  <c r="BH45" i="114"/>
  <c r="BC42" i="114"/>
  <c r="G42" i="114"/>
  <c r="BF42" i="114"/>
  <c r="BH42" i="114"/>
  <c r="BC48" i="114"/>
  <c r="G48" i="114"/>
  <c r="BF48" i="114"/>
  <c r="BH48" i="114"/>
  <c r="BD30" i="114"/>
  <c r="BE30" i="114"/>
  <c r="AV18" i="114"/>
  <c r="AW18" i="114"/>
  <c r="AZ18" i="114"/>
  <c r="F18" i="114"/>
  <c r="I18" i="114"/>
  <c r="BC24" i="125"/>
  <c r="G24" i="125"/>
  <c r="BF24" i="125"/>
  <c r="BH24" i="125"/>
  <c r="AV33" i="125"/>
  <c r="AW33" i="125"/>
  <c r="AZ33" i="125"/>
  <c r="F33" i="125"/>
  <c r="BC33" i="125"/>
  <c r="G33" i="125"/>
  <c r="I33" i="125"/>
  <c r="I36" i="125"/>
  <c r="AV36" i="125"/>
  <c r="AW36" i="125"/>
  <c r="AZ36" i="125"/>
  <c r="F36" i="125"/>
  <c r="BC36" i="125"/>
  <c r="G36" i="125"/>
  <c r="I42" i="125"/>
  <c r="AV42" i="125"/>
  <c r="AW42" i="125"/>
  <c r="AZ42" i="125"/>
  <c r="F42" i="125"/>
  <c r="BC42" i="125"/>
  <c r="G42" i="125"/>
  <c r="BE21" i="125"/>
  <c r="BD21" i="125"/>
  <c r="BE18" i="125"/>
  <c r="BD18" i="125"/>
  <c r="BF21" i="125"/>
  <c r="BH21" i="125"/>
  <c r="BE48" i="125"/>
  <c r="BD48" i="125"/>
  <c r="I39" i="125"/>
  <c r="AV39" i="125"/>
  <c r="AW39" i="125"/>
  <c r="AZ39" i="125"/>
  <c r="F39" i="125"/>
  <c r="BF36" i="125"/>
  <c r="BH36" i="125"/>
  <c r="AZ30" i="128"/>
  <c r="BA30" i="128"/>
  <c r="BA18" i="128"/>
  <c r="AZ18" i="128"/>
  <c r="AR48" i="128"/>
  <c r="AS48" i="128"/>
  <c r="AV48" i="128"/>
  <c r="F48" i="128"/>
  <c r="AY48" i="128"/>
  <c r="G48" i="128"/>
  <c r="I48" i="128"/>
  <c r="BB33" i="128"/>
  <c r="BD33" i="128"/>
  <c r="BA42" i="128"/>
  <c r="AZ42" i="128"/>
  <c r="BB18" i="128"/>
  <c r="BD18" i="128"/>
  <c r="BB48" i="128"/>
  <c r="BD48" i="128"/>
  <c r="AZ33" i="128"/>
  <c r="BA33" i="128"/>
  <c r="BA51" i="128"/>
  <c r="AZ51" i="128"/>
  <c r="AR24" i="128"/>
  <c r="AS24" i="128"/>
  <c r="AV24" i="128"/>
  <c r="F24" i="128"/>
  <c r="AY24" i="128"/>
  <c r="G24" i="128"/>
  <c r="I24" i="128"/>
  <c r="AZ21" i="128"/>
  <c r="BA21" i="128"/>
  <c r="BB30" i="128"/>
  <c r="BD30" i="128"/>
  <c r="AR33" i="113"/>
  <c r="AS33" i="113"/>
  <c r="AV33" i="113"/>
  <c r="F33" i="113"/>
  <c r="AY33" i="113"/>
  <c r="G33" i="113"/>
  <c r="I33" i="113"/>
  <c r="AY39" i="113"/>
  <c r="G39" i="113"/>
  <c r="BB39" i="113"/>
  <c r="BD39" i="113"/>
  <c r="AZ27" i="113"/>
  <c r="BA27" i="113"/>
  <c r="BA30" i="113"/>
  <c r="AZ30" i="113"/>
  <c r="I18" i="113"/>
  <c r="AR18" i="113"/>
  <c r="AS18" i="113"/>
  <c r="AV18" i="113"/>
  <c r="F18" i="113"/>
  <c r="AY18" i="113"/>
  <c r="G18" i="113"/>
  <c r="I45" i="113"/>
  <c r="AR45" i="113"/>
  <c r="AS45" i="113"/>
  <c r="AV45" i="113"/>
  <c r="F45" i="113"/>
  <c r="BB33" i="113"/>
  <c r="BD33" i="113"/>
  <c r="BB27" i="113"/>
  <c r="BD27" i="113"/>
  <c r="AR51" i="111"/>
  <c r="AS51" i="111"/>
  <c r="AV51" i="111"/>
  <c r="F51" i="111"/>
  <c r="I51" i="111"/>
  <c r="BA45" i="111"/>
  <c r="AZ45" i="111"/>
  <c r="AZ27" i="111"/>
  <c r="BA27" i="111"/>
  <c r="BB27" i="111"/>
  <c r="BD27" i="111"/>
  <c r="BB42" i="111"/>
  <c r="BD42" i="111"/>
  <c r="BB30" i="111"/>
  <c r="BD30" i="111"/>
  <c r="BA30" i="111"/>
  <c r="AZ30" i="111"/>
  <c r="AR39" i="111"/>
  <c r="AS39" i="111"/>
  <c r="AV39" i="111"/>
  <c r="F39" i="111"/>
  <c r="I39" i="111"/>
  <c r="AZ33" i="111"/>
  <c r="BA33" i="111"/>
  <c r="BB45" i="111"/>
  <c r="BD45" i="111"/>
  <c r="BA42" i="111"/>
  <c r="AZ42" i="111"/>
  <c r="BB33" i="111"/>
  <c r="BD33" i="111"/>
  <c r="AR33" i="109"/>
  <c r="AS33" i="109"/>
  <c r="AV33" i="109"/>
  <c r="F33" i="109"/>
  <c r="AY33" i="109"/>
  <c r="G33" i="109"/>
  <c r="I33" i="109"/>
  <c r="BB42" i="109"/>
  <c r="BD42" i="109"/>
  <c r="I30" i="109"/>
  <c r="AR30" i="109"/>
  <c r="AS30" i="109"/>
  <c r="AV30" i="109"/>
  <c r="F30" i="109"/>
  <c r="BB33" i="109"/>
  <c r="BD33" i="109"/>
  <c r="AZ42" i="109"/>
  <c r="BA42" i="109"/>
  <c r="BA39" i="109"/>
  <c r="AZ39" i="109"/>
  <c r="BA21" i="109"/>
  <c r="AZ21" i="109"/>
  <c r="AZ45" i="109"/>
  <c r="BA45" i="109"/>
  <c r="BB21" i="109"/>
  <c r="BD21" i="109"/>
  <c r="BA18" i="108"/>
  <c r="AZ18" i="108"/>
  <c r="AR39" i="108"/>
  <c r="AS39" i="108"/>
  <c r="AV39" i="108"/>
  <c r="F39" i="108"/>
  <c r="I39" i="108"/>
  <c r="I24" i="108"/>
  <c r="AR24" i="108"/>
  <c r="AS24" i="108"/>
  <c r="AV24" i="108"/>
  <c r="F24" i="108"/>
  <c r="AY24" i="108"/>
  <c r="G24" i="108"/>
  <c r="I42" i="108"/>
  <c r="AR42" i="108"/>
  <c r="AS42" i="108"/>
  <c r="AV42" i="108"/>
  <c r="F42" i="108"/>
  <c r="BB18" i="108"/>
  <c r="BD18" i="108"/>
  <c r="BE48" i="101"/>
  <c r="BD48" i="101"/>
  <c r="BE21" i="101"/>
  <c r="BD21" i="101"/>
  <c r="BC36" i="101"/>
  <c r="G36" i="101"/>
  <c r="BF36" i="101"/>
  <c r="BH36" i="101"/>
  <c r="AV18" i="101"/>
  <c r="AW18" i="101"/>
  <c r="AZ18" i="101"/>
  <c r="F18" i="101"/>
  <c r="BC18" i="101"/>
  <c r="G18" i="101"/>
  <c r="I18" i="101"/>
  <c r="BD27" i="101"/>
  <c r="BE27" i="101"/>
  <c r="BF21" i="101"/>
  <c r="BH21" i="101"/>
  <c r="BC24" i="101"/>
  <c r="G24" i="101"/>
  <c r="BF24" i="101"/>
  <c r="BH24" i="101"/>
  <c r="BE42" i="101"/>
  <c r="BD42" i="101"/>
  <c r="I45" i="100"/>
  <c r="AV45" i="100"/>
  <c r="AW45" i="100"/>
  <c r="AZ45" i="100"/>
  <c r="F45" i="100"/>
  <c r="AV27" i="100"/>
  <c r="AW27" i="100"/>
  <c r="AZ27" i="100"/>
  <c r="F27" i="100"/>
  <c r="BC27" i="100"/>
  <c r="G27" i="100"/>
  <c r="I27" i="100"/>
  <c r="BE48" i="100"/>
  <c r="BD48" i="100"/>
  <c r="AV33" i="100"/>
  <c r="AW33" i="100"/>
  <c r="AZ33" i="100"/>
  <c r="F33" i="100"/>
  <c r="BC33" i="100"/>
  <c r="G33" i="100"/>
  <c r="I33" i="100"/>
  <c r="I21" i="100"/>
  <c r="AV21" i="100"/>
  <c r="AW21" i="100"/>
  <c r="AZ21" i="100"/>
  <c r="F21" i="100"/>
  <c r="BC21" i="100"/>
  <c r="G21" i="100"/>
  <c r="BF27" i="100"/>
  <c r="BH27" i="100"/>
  <c r="BF48" i="100"/>
  <c r="BH48" i="100"/>
  <c r="BE36" i="99"/>
  <c r="BD36" i="99"/>
  <c r="BE48" i="99"/>
  <c r="BD48" i="99"/>
  <c r="BE51" i="99"/>
  <c r="BD51" i="99"/>
  <c r="BE30" i="99"/>
  <c r="BD30" i="99"/>
  <c r="BF48" i="99"/>
  <c r="BH48" i="99"/>
  <c r="BF36" i="99"/>
  <c r="BH36" i="99"/>
  <c r="BE27" i="99"/>
  <c r="BD27" i="99"/>
  <c r="BF51" i="99"/>
  <c r="BH51" i="99"/>
  <c r="BF30" i="99"/>
  <c r="BH30" i="99"/>
  <c r="BE45" i="99"/>
  <c r="BD45" i="99"/>
  <c r="BF27" i="99"/>
  <c r="BH27" i="99"/>
  <c r="BD51" i="96"/>
  <c r="BE51" i="96"/>
  <c r="BF51" i="96"/>
  <c r="BH51" i="96"/>
  <c r="I24" i="96"/>
  <c r="AV24" i="96"/>
  <c r="AW24" i="96"/>
  <c r="AZ24" i="96"/>
  <c r="F24" i="96"/>
  <c r="I48" i="96"/>
  <c r="AV48" i="96"/>
  <c r="AW48" i="96"/>
  <c r="AZ48" i="96"/>
  <c r="F48" i="96"/>
  <c r="BC48" i="96"/>
  <c r="G48" i="96"/>
  <c r="BE33" i="96"/>
  <c r="BD33" i="96"/>
  <c r="BE18" i="96"/>
  <c r="BD18" i="96"/>
  <c r="BC39" i="98"/>
  <c r="G39" i="98"/>
  <c r="BF39" i="98"/>
  <c r="BH39" i="98"/>
  <c r="BF51" i="98"/>
  <c r="BH51" i="98"/>
  <c r="I24" i="98"/>
  <c r="AV24" i="98"/>
  <c r="AW24" i="98"/>
  <c r="AZ24" i="98"/>
  <c r="F24" i="98"/>
  <c r="BC24" i="98"/>
  <c r="G24" i="98"/>
  <c r="BD42" i="98"/>
  <c r="BE42" i="98"/>
  <c r="BD30" i="98"/>
  <c r="BE30" i="98"/>
  <c r="BF42" i="98"/>
  <c r="BH42" i="98"/>
  <c r="BE48" i="98"/>
  <c r="BD48" i="98"/>
  <c r="BE51" i="98"/>
  <c r="BD51" i="98"/>
  <c r="BD45" i="98"/>
  <c r="BE45" i="98"/>
  <c r="BF24" i="98"/>
  <c r="BH24" i="98"/>
  <c r="AV21" i="98"/>
  <c r="AW21" i="98"/>
  <c r="AZ21" i="98"/>
  <c r="F21" i="98"/>
  <c r="BC21" i="98"/>
  <c r="G21" i="98"/>
  <c r="I21" i="98"/>
  <c r="BF48" i="98"/>
  <c r="BH48" i="98"/>
  <c r="BD27" i="98"/>
  <c r="BE27" i="98"/>
  <c r="BE33" i="98"/>
  <c r="BD33" i="98"/>
  <c r="BF30" i="98"/>
  <c r="BH30" i="98"/>
  <c r="BE51" i="97"/>
  <c r="BD51" i="97"/>
  <c r="BE42" i="97"/>
  <c r="BD42" i="97"/>
  <c r="BF36" i="97"/>
  <c r="BH36" i="97"/>
  <c r="BD30" i="97"/>
  <c r="BE30" i="97"/>
  <c r="BD36" i="97"/>
  <c r="BE36" i="97"/>
  <c r="BF42" i="97"/>
  <c r="BH42" i="97"/>
  <c r="BE48" i="97"/>
  <c r="BD48" i="97"/>
  <c r="BF30" i="97"/>
  <c r="BH30" i="97"/>
  <c r="BD39" i="97"/>
  <c r="BE39" i="97"/>
  <c r="BF51" i="97"/>
  <c r="BH51" i="97"/>
  <c r="BD24" i="97"/>
  <c r="BE24" i="97"/>
  <c r="BC21" i="127"/>
  <c r="G21" i="127"/>
  <c r="BF21" i="127"/>
  <c r="BH21" i="127"/>
  <c r="AV45" i="127"/>
  <c r="AW45" i="127"/>
  <c r="AZ45" i="127"/>
  <c r="F45" i="127"/>
  <c r="BC45" i="127"/>
  <c r="G45" i="127"/>
  <c r="I45" i="127"/>
  <c r="AV36" i="127"/>
  <c r="AW36" i="127"/>
  <c r="AZ36" i="127"/>
  <c r="F36" i="127"/>
  <c r="BC36" i="127"/>
  <c r="G36" i="127"/>
  <c r="I36" i="127"/>
  <c r="BF18" i="127"/>
  <c r="BH18" i="127"/>
  <c r="BE24" i="127"/>
  <c r="BD24" i="127"/>
  <c r="AV39" i="127"/>
  <c r="AW39" i="127"/>
  <c r="AZ39" i="127"/>
  <c r="F39" i="127"/>
  <c r="I39" i="127"/>
  <c r="BE33" i="127"/>
  <c r="BD33" i="127"/>
  <c r="I30" i="127"/>
  <c r="AV30" i="127"/>
  <c r="AW30" i="127"/>
  <c r="AZ30" i="127"/>
  <c r="F30" i="127"/>
  <c r="BE18" i="127"/>
  <c r="BD18" i="127"/>
  <c r="BF24" i="127"/>
  <c r="BH24" i="127"/>
  <c r="BF45" i="127"/>
  <c r="BH45" i="127"/>
  <c r="BF36" i="127"/>
  <c r="BH36" i="127"/>
  <c r="BE27" i="127"/>
  <c r="BD27" i="127"/>
  <c r="I42" i="107"/>
  <c r="AV42" i="107"/>
  <c r="AW42" i="107"/>
  <c r="AZ42" i="107"/>
  <c r="F42" i="107"/>
  <c r="BC42" i="107"/>
  <c r="G42" i="107"/>
  <c r="BE36" i="107"/>
  <c r="BD36" i="107"/>
  <c r="BE21" i="107"/>
  <c r="BD21" i="107"/>
  <c r="BE33" i="107"/>
  <c r="BD33" i="107"/>
  <c r="BF36" i="107"/>
  <c r="BH36" i="107"/>
  <c r="BC51" i="107"/>
  <c r="G51" i="107"/>
  <c r="BF51" i="107"/>
  <c r="BH51" i="107"/>
  <c r="BD27" i="107"/>
  <c r="BE27" i="107"/>
  <c r="BF42" i="107"/>
  <c r="BH42" i="107"/>
  <c r="AV48" i="107"/>
  <c r="AW48" i="107"/>
  <c r="AZ48" i="107"/>
  <c r="F48" i="107"/>
  <c r="BC48" i="107"/>
  <c r="G48" i="107"/>
  <c r="I48" i="107"/>
  <c r="BD45" i="107"/>
  <c r="BE45" i="107"/>
  <c r="BF27" i="107"/>
  <c r="BH27" i="107"/>
  <c r="AV51" i="106"/>
  <c r="AW51" i="106"/>
  <c r="AZ51" i="106"/>
  <c r="F51" i="106"/>
  <c r="BC51" i="106"/>
  <c r="G51" i="106"/>
  <c r="I51" i="106"/>
  <c r="BF51" i="106"/>
  <c r="BH51" i="106"/>
  <c r="BE30" i="106"/>
  <c r="BD30" i="106"/>
  <c r="AV18" i="106"/>
  <c r="AW18" i="106"/>
  <c r="AZ18" i="106"/>
  <c r="F18" i="106"/>
  <c r="BC18" i="106"/>
  <c r="G18" i="106"/>
  <c r="I18" i="106"/>
  <c r="BD39" i="106"/>
  <c r="BE39" i="106"/>
  <c r="BC48" i="106"/>
  <c r="G48" i="106"/>
  <c r="BF48" i="106"/>
  <c r="BH48" i="106"/>
  <c r="BF30" i="106"/>
  <c r="BH30" i="106"/>
  <c r="BE27" i="106"/>
  <c r="BD27" i="106"/>
  <c r="BF45" i="106"/>
  <c r="BH45" i="106"/>
  <c r="BD45" i="106"/>
  <c r="BE45" i="106"/>
  <c r="AV24" i="106"/>
  <c r="AW24" i="106"/>
  <c r="AZ24" i="106"/>
  <c r="F24" i="106"/>
  <c r="I24" i="106"/>
  <c r="AV36" i="106"/>
  <c r="AW36" i="106"/>
  <c r="AZ36" i="106"/>
  <c r="F36" i="106"/>
  <c r="I36" i="106"/>
  <c r="BF39" i="106"/>
  <c r="BH39" i="106"/>
  <c r="AV18" i="104"/>
  <c r="AW18" i="104"/>
  <c r="AZ18" i="104"/>
  <c r="F18" i="104"/>
  <c r="I18" i="104"/>
  <c r="BE48" i="104"/>
  <c r="BD48" i="104"/>
  <c r="AV24" i="104"/>
  <c r="AW24" i="104"/>
  <c r="AZ24" i="104"/>
  <c r="F24" i="104"/>
  <c r="I24" i="104"/>
  <c r="BE42" i="104"/>
  <c r="BD42" i="104"/>
  <c r="BD27" i="104"/>
  <c r="BE27" i="104"/>
  <c r="BE33" i="104"/>
  <c r="BD33" i="104"/>
  <c r="BF48" i="104"/>
  <c r="BH48" i="104"/>
  <c r="BD30" i="104"/>
  <c r="BE30" i="104"/>
  <c r="I45" i="104"/>
  <c r="AV45" i="104"/>
  <c r="AW45" i="104"/>
  <c r="AZ45" i="104"/>
  <c r="F45" i="104"/>
  <c r="AV36" i="104"/>
  <c r="AW36" i="104"/>
  <c r="AZ36" i="104"/>
  <c r="F36" i="104"/>
  <c r="BC36" i="104"/>
  <c r="G36" i="104"/>
  <c r="I36" i="104"/>
  <c r="BF42" i="104"/>
  <c r="BH42" i="104"/>
  <c r="BD36" i="105"/>
  <c r="BE36" i="105"/>
  <c r="I24" i="105"/>
  <c r="AV24" i="105"/>
  <c r="AW24" i="105"/>
  <c r="AZ24" i="105"/>
  <c r="F24" i="105"/>
  <c r="BC24" i="105"/>
  <c r="G24" i="105"/>
  <c r="BC18" i="105"/>
  <c r="G18" i="105"/>
  <c r="BF18" i="105"/>
  <c r="BH18" i="105"/>
  <c r="BC33" i="105"/>
  <c r="G33" i="105"/>
  <c r="BF33" i="105"/>
  <c r="BH33" i="105"/>
  <c r="BE45" i="105"/>
  <c r="BD45" i="105"/>
  <c r="AV21" i="105"/>
  <c r="AW21" i="105"/>
  <c r="AZ21" i="105"/>
  <c r="F21" i="105"/>
  <c r="I21" i="105"/>
  <c r="BF45" i="105"/>
  <c r="BH45" i="105"/>
  <c r="BF36" i="105"/>
  <c r="BH36" i="105"/>
  <c r="BC18" i="103"/>
  <c r="G18" i="103"/>
  <c r="BF18" i="103"/>
  <c r="BH18" i="103"/>
  <c r="BC24" i="103"/>
  <c r="G24" i="103"/>
  <c r="BF24" i="103"/>
  <c r="BH24" i="103"/>
  <c r="BF36" i="103"/>
  <c r="BH36" i="103"/>
  <c r="BF48" i="103"/>
  <c r="BH48" i="103"/>
  <c r="BD39" i="103"/>
  <c r="BE39" i="103"/>
  <c r="BD36" i="103"/>
  <c r="BE36" i="103"/>
  <c r="BD48" i="103"/>
  <c r="BE48" i="103"/>
  <c r="BD30" i="103"/>
  <c r="BE30" i="103"/>
  <c r="AV51" i="103"/>
  <c r="AW51" i="103"/>
  <c r="AZ51" i="103"/>
  <c r="F51" i="103"/>
  <c r="BC51" i="103"/>
  <c r="G51" i="103"/>
  <c r="I51" i="103"/>
  <c r="AV45" i="138"/>
  <c r="AW45" i="138"/>
  <c r="AZ45" i="138"/>
  <c r="F45" i="138"/>
  <c r="BC45" i="138"/>
  <c r="G45" i="138"/>
  <c r="I45" i="138"/>
  <c r="AV42" i="138"/>
  <c r="AW42" i="138"/>
  <c r="AZ42" i="138"/>
  <c r="F42" i="138"/>
  <c r="BC42" i="138"/>
  <c r="G42" i="138"/>
  <c r="I42" i="138"/>
  <c r="AV30" i="138"/>
  <c r="AW30" i="138"/>
  <c r="AZ30" i="138"/>
  <c r="F30" i="138"/>
  <c r="I30" i="138"/>
  <c r="I27" i="138"/>
  <c r="AV27" i="138"/>
  <c r="AW27" i="138"/>
  <c r="AZ27" i="138"/>
  <c r="F27" i="138"/>
  <c r="I48" i="138"/>
  <c r="AV48" i="138"/>
  <c r="AW48" i="138"/>
  <c r="AZ48" i="138"/>
  <c r="F48" i="138"/>
  <c r="I39" i="138"/>
  <c r="AV39" i="138"/>
  <c r="AW39" i="138"/>
  <c r="AZ39" i="138"/>
  <c r="F39" i="138"/>
  <c r="AV33" i="138"/>
  <c r="AW33" i="138"/>
  <c r="AZ33" i="138"/>
  <c r="F33" i="138"/>
  <c r="I33" i="138"/>
  <c r="I24" i="138"/>
  <c r="AV24" i="138"/>
  <c r="AW24" i="138"/>
  <c r="AZ24" i="138"/>
  <c r="F24" i="138"/>
  <c r="BC24" i="138"/>
  <c r="G24" i="138"/>
  <c r="I36" i="138"/>
  <c r="AV36" i="138"/>
  <c r="AW36" i="138"/>
  <c r="AZ36" i="138"/>
  <c r="F36" i="138"/>
  <c r="BF45" i="138"/>
  <c r="BH45" i="138"/>
  <c r="I21" i="138"/>
  <c r="AV21" i="138"/>
  <c r="AW21" i="138"/>
  <c r="AZ21" i="138"/>
  <c r="F21" i="138"/>
  <c r="I51" i="138"/>
  <c r="AV51" i="138"/>
  <c r="AW51" i="138"/>
  <c r="AZ51" i="138"/>
  <c r="F51" i="138"/>
  <c r="BF42" i="138"/>
  <c r="BH42" i="138"/>
  <c r="AV18" i="138"/>
  <c r="AW18" i="138"/>
  <c r="AZ18" i="138"/>
  <c r="F18" i="138"/>
  <c r="I18" i="138"/>
  <c r="I42" i="94"/>
  <c r="AR42" i="94"/>
  <c r="AS42" i="94"/>
  <c r="AV42" i="94"/>
  <c r="F42" i="94"/>
  <c r="AY42" i="94"/>
  <c r="G42" i="94"/>
  <c r="BA24" i="94"/>
  <c r="AZ24" i="94"/>
  <c r="AZ27" i="94"/>
  <c r="BA27" i="94"/>
  <c r="BB24" i="94"/>
  <c r="BD24" i="94"/>
  <c r="AZ45" i="94"/>
  <c r="BA45" i="94"/>
  <c r="AZ18" i="94"/>
  <c r="BA18" i="94"/>
  <c r="AR21" i="94"/>
  <c r="AS21" i="94"/>
  <c r="AV21" i="94"/>
  <c r="F21" i="94"/>
  <c r="AY21" i="94"/>
  <c r="G21" i="94"/>
  <c r="I21" i="94"/>
  <c r="AR30" i="94"/>
  <c r="AS30" i="94"/>
  <c r="AV30" i="94"/>
  <c r="F30" i="94"/>
  <c r="I30" i="94"/>
  <c r="AZ33" i="94"/>
  <c r="BA33" i="94"/>
  <c r="I48" i="94"/>
  <c r="AR48" i="94"/>
  <c r="AS48" i="94"/>
  <c r="AV48" i="94"/>
  <c r="F48" i="94"/>
  <c r="BA36" i="94"/>
  <c r="AZ36" i="94"/>
  <c r="BB36" i="94"/>
  <c r="BD36" i="94"/>
  <c r="BB42" i="94"/>
  <c r="BD42" i="94"/>
  <c r="AY51" i="94"/>
  <c r="G51" i="94"/>
  <c r="BB51" i="94"/>
  <c r="BD51" i="94"/>
  <c r="BB27" i="94"/>
  <c r="BD27" i="94"/>
  <c r="BB18" i="94"/>
  <c r="BD18" i="94"/>
  <c r="BA39" i="139"/>
  <c r="AZ39" i="139"/>
  <c r="AZ27" i="139"/>
  <c r="BA27" i="139"/>
  <c r="BB45" i="139"/>
  <c r="BD45" i="139"/>
  <c r="BA45" i="139"/>
  <c r="AZ45" i="139"/>
  <c r="AY21" i="139"/>
  <c r="G21" i="139"/>
  <c r="BB21" i="139"/>
  <c r="BD21" i="139"/>
  <c r="BA51" i="139"/>
  <c r="AZ51" i="139"/>
  <c r="AY30" i="139"/>
  <c r="G30" i="139"/>
  <c r="BB30" i="139"/>
  <c r="BD30" i="139"/>
  <c r="AY36" i="139"/>
  <c r="G36" i="139"/>
  <c r="BB36" i="139"/>
  <c r="BD36" i="139"/>
  <c r="BB39" i="139"/>
  <c r="BD39" i="139"/>
  <c r="AZ24" i="139"/>
  <c r="BA24" i="139"/>
  <c r="AY18" i="139"/>
  <c r="G18" i="139"/>
  <c r="BB18" i="139"/>
  <c r="BD18" i="139"/>
  <c r="BB27" i="139"/>
  <c r="BD27" i="139"/>
  <c r="AY27" i="92"/>
  <c r="G27" i="92"/>
  <c r="BB27" i="92"/>
  <c r="BD27" i="92"/>
  <c r="AR48" i="92"/>
  <c r="AS48" i="92"/>
  <c r="AV48" i="92"/>
  <c r="F48" i="92"/>
  <c r="I48" i="92"/>
  <c r="BA45" i="92"/>
  <c r="AZ45" i="92"/>
  <c r="BB24" i="92"/>
  <c r="BD24" i="92"/>
  <c r="BA51" i="92"/>
  <c r="AZ51" i="92"/>
  <c r="I33" i="92"/>
  <c r="AR33" i="92"/>
  <c r="AS33" i="92"/>
  <c r="AV33" i="92"/>
  <c r="F33" i="92"/>
  <c r="AR21" i="92"/>
  <c r="AS21" i="92"/>
  <c r="AV21" i="92"/>
  <c r="F21" i="92"/>
  <c r="AY21" i="92"/>
  <c r="G21" i="92"/>
  <c r="I21" i="92"/>
  <c r="I42" i="92"/>
  <c r="AR42" i="92"/>
  <c r="AS42" i="92"/>
  <c r="AV42" i="92"/>
  <c r="F42" i="92"/>
  <c r="AY42" i="92"/>
  <c r="G42" i="92"/>
  <c r="BB51" i="92"/>
  <c r="BD51" i="92"/>
  <c r="AZ24" i="92"/>
  <c r="BA24" i="92"/>
  <c r="BA36" i="92"/>
  <c r="AZ36" i="92"/>
  <c r="AY24" i="91"/>
  <c r="G24" i="91"/>
  <c r="BB24" i="91"/>
  <c r="BD24" i="91"/>
  <c r="AZ39" i="91"/>
  <c r="BA39" i="91"/>
  <c r="AR48" i="91"/>
  <c r="AS48" i="91"/>
  <c r="AV48" i="91"/>
  <c r="F48" i="91"/>
  <c r="I48" i="91"/>
  <c r="AY27" i="91"/>
  <c r="G27" i="91"/>
  <c r="BB27" i="91"/>
  <c r="BD27" i="91"/>
  <c r="AY18" i="91"/>
  <c r="G18" i="91"/>
  <c r="BB18" i="91"/>
  <c r="BD18" i="91"/>
  <c r="BA30" i="91"/>
  <c r="AZ30" i="91"/>
  <c r="I42" i="91"/>
  <c r="AR42" i="91"/>
  <c r="AS42" i="91"/>
  <c r="AV42" i="91"/>
  <c r="F42" i="91"/>
  <c r="AY42" i="91"/>
  <c r="G42" i="91"/>
  <c r="AZ39" i="90"/>
  <c r="BA39" i="90"/>
  <c r="BA42" i="90"/>
  <c r="AZ42" i="90"/>
  <c r="I30" i="90"/>
  <c r="AR30" i="90"/>
  <c r="AS30" i="90"/>
  <c r="AV30" i="90"/>
  <c r="F30" i="90"/>
  <c r="AY30" i="90"/>
  <c r="G30" i="90"/>
  <c r="BB39" i="90"/>
  <c r="BD39" i="90"/>
  <c r="AZ45" i="90"/>
  <c r="BA45" i="90"/>
  <c r="BB30" i="90"/>
  <c r="BD30" i="90"/>
  <c r="BA24" i="90"/>
  <c r="AZ24" i="90"/>
  <c r="AZ39" i="89"/>
  <c r="BA39" i="89"/>
  <c r="AY39" i="134"/>
  <c r="G39" i="134"/>
  <c r="BB39" i="134"/>
  <c r="BD39" i="134"/>
  <c r="AZ36" i="134"/>
  <c r="BA36" i="134"/>
  <c r="BA24" i="134"/>
  <c r="AZ24" i="134"/>
  <c r="AZ45" i="134"/>
  <c r="BA45" i="134"/>
  <c r="I21" i="134"/>
  <c r="AR21" i="134"/>
  <c r="AS21" i="134"/>
  <c r="AV21" i="134"/>
  <c r="F21" i="134"/>
  <c r="AY21" i="134"/>
  <c r="G21" i="134"/>
  <c r="BB36" i="134"/>
  <c r="BD36" i="134"/>
  <c r="BB21" i="134"/>
  <c r="BD21" i="134"/>
  <c r="BA33" i="134"/>
  <c r="AZ33" i="134"/>
  <c r="BD18" i="79"/>
  <c r="BE18" i="79"/>
  <c r="BE30" i="79"/>
  <c r="BD30" i="79"/>
  <c r="BD21" i="79"/>
  <c r="BE21" i="79"/>
  <c r="BE42" i="79"/>
  <c r="BD42" i="79"/>
  <c r="BF21" i="79"/>
  <c r="BH21" i="79"/>
  <c r="BE39" i="79"/>
  <c r="BD39" i="79"/>
  <c r="I36" i="79"/>
  <c r="AV36" i="79"/>
  <c r="AW36" i="79"/>
  <c r="AZ36" i="79"/>
  <c r="F36" i="79"/>
  <c r="BC36" i="79"/>
  <c r="G36" i="79"/>
  <c r="BA42" i="88"/>
  <c r="AZ42" i="88"/>
  <c r="BB42" i="88"/>
  <c r="BD42" i="88"/>
  <c r="BA24" i="88"/>
  <c r="AZ24" i="88"/>
  <c r="AZ30" i="88"/>
  <c r="BA30" i="88"/>
  <c r="AY18" i="88"/>
  <c r="G18" i="88"/>
  <c r="BB18" i="88"/>
  <c r="BD18" i="88"/>
  <c r="AZ48" i="88"/>
  <c r="BA48" i="88"/>
  <c r="BB24" i="88"/>
  <c r="BD24" i="88"/>
  <c r="BA36" i="88"/>
  <c r="AZ36" i="88"/>
  <c r="BB30" i="88"/>
  <c r="BD30" i="88"/>
  <c r="BD39" i="84"/>
  <c r="BE39" i="84"/>
  <c r="BC21" i="84"/>
  <c r="G21" i="84"/>
  <c r="BF21" i="84"/>
  <c r="BH21" i="84"/>
  <c r="BC24" i="84"/>
  <c r="G24" i="84"/>
  <c r="BF24" i="84"/>
  <c r="BH24" i="84"/>
  <c r="BD27" i="84"/>
  <c r="BE27" i="84"/>
  <c r="I36" i="84"/>
  <c r="AV36" i="84"/>
  <c r="AW36" i="84"/>
  <c r="AZ36" i="84"/>
  <c r="F36" i="84"/>
  <c r="BC51" i="84"/>
  <c r="G51" i="84"/>
  <c r="BF51" i="84"/>
  <c r="BH51" i="84"/>
  <c r="I42" i="84"/>
  <c r="AV42" i="84"/>
  <c r="AW42" i="84"/>
  <c r="AZ42" i="84"/>
  <c r="F42" i="84"/>
  <c r="BF39" i="84"/>
  <c r="BH39" i="84"/>
  <c r="BF27" i="83"/>
  <c r="BH27" i="83"/>
  <c r="I18" i="83"/>
  <c r="AV18" i="83"/>
  <c r="AW18" i="83"/>
  <c r="AZ18" i="83"/>
  <c r="F18" i="83"/>
  <c r="BC18" i="83"/>
  <c r="G18" i="83"/>
  <c r="BD27" i="83"/>
  <c r="BE27" i="83"/>
  <c r="BD45" i="83"/>
  <c r="BE45" i="83"/>
  <c r="BD39" i="83"/>
  <c r="BE39" i="83"/>
  <c r="BE48" i="82"/>
  <c r="BD48" i="82"/>
  <c r="I21" i="82"/>
  <c r="AV21" i="82"/>
  <c r="AW21" i="82"/>
  <c r="AZ21" i="82"/>
  <c r="F21" i="82"/>
  <c r="BC21" i="82"/>
  <c r="G21" i="82"/>
  <c r="AV24" i="82"/>
  <c r="AW24" i="82"/>
  <c r="AZ24" i="82"/>
  <c r="F24" i="82"/>
  <c r="BC24" i="82"/>
  <c r="G24" i="82"/>
  <c r="I24" i="82"/>
  <c r="BE39" i="82"/>
  <c r="BD39" i="82"/>
  <c r="BD42" i="82"/>
  <c r="BE42" i="82"/>
  <c r="BF24" i="82"/>
  <c r="BH24" i="82"/>
  <c r="BF48" i="82"/>
  <c r="BH48" i="82"/>
  <c r="BF39" i="82"/>
  <c r="BH39" i="82"/>
  <c r="BF42" i="82"/>
  <c r="BH42" i="82"/>
  <c r="AY48" i="146"/>
  <c r="G48" i="146"/>
  <c r="BB48" i="146"/>
  <c r="BD48" i="146"/>
  <c r="AZ18" i="146"/>
  <c r="BA18" i="146"/>
  <c r="AZ42" i="146"/>
  <c r="BA42" i="146"/>
  <c r="AR36" i="146"/>
  <c r="AS36" i="146"/>
  <c r="AV36" i="146"/>
  <c r="F36" i="146"/>
  <c r="I36" i="146"/>
  <c r="AZ30" i="146"/>
  <c r="BA30" i="146"/>
  <c r="BB18" i="146"/>
  <c r="BD18" i="146"/>
  <c r="I24" i="146"/>
  <c r="AR24" i="146"/>
  <c r="AS24" i="146"/>
  <c r="AV24" i="146"/>
  <c r="F24" i="146"/>
  <c r="BA51" i="146"/>
  <c r="AZ51" i="146"/>
  <c r="BB30" i="146"/>
  <c r="BD30" i="146"/>
  <c r="BB51" i="146"/>
  <c r="BD51" i="146"/>
  <c r="BF48" i="86"/>
  <c r="BH48" i="86"/>
  <c r="BC33" i="86"/>
  <c r="G33" i="86"/>
  <c r="BF33" i="86"/>
  <c r="BH33" i="86"/>
  <c r="BE30" i="86"/>
  <c r="BD30" i="86"/>
  <c r="BE21" i="86"/>
  <c r="BD21" i="86"/>
  <c r="AV18" i="86"/>
  <c r="AW18" i="86"/>
  <c r="AZ18" i="86"/>
  <c r="F18" i="86"/>
  <c r="BC18" i="86"/>
  <c r="G18" i="86"/>
  <c r="I18" i="86"/>
  <c r="BD48" i="86"/>
  <c r="BE48" i="86"/>
  <c r="BC24" i="86"/>
  <c r="G24" i="86"/>
  <c r="BF24" i="86"/>
  <c r="BH24" i="86"/>
  <c r="BD45" i="86"/>
  <c r="BE45" i="86"/>
  <c r="BF30" i="86"/>
  <c r="BH30" i="86"/>
  <c r="BC33" i="85"/>
  <c r="G33" i="85"/>
  <c r="BF33" i="85"/>
  <c r="BH33" i="85"/>
  <c r="AV21" i="85"/>
  <c r="AW21" i="85"/>
  <c r="AZ21" i="85"/>
  <c r="F21" i="85"/>
  <c r="BC21" i="85"/>
  <c r="G21" i="85"/>
  <c r="I21" i="85"/>
  <c r="BD51" i="85"/>
  <c r="BE51" i="85"/>
  <c r="BE45" i="85"/>
  <c r="BD45" i="85"/>
  <c r="BD42" i="85"/>
  <c r="BE42" i="85"/>
  <c r="BC36" i="85"/>
  <c r="G36" i="85"/>
  <c r="BF36" i="85"/>
  <c r="BH36" i="85"/>
  <c r="AV39" i="85"/>
  <c r="AW39" i="85"/>
  <c r="AZ39" i="85"/>
  <c r="F39" i="85"/>
  <c r="BC39" i="85"/>
  <c r="G39" i="85"/>
  <c r="I39" i="85"/>
  <c r="I48" i="85"/>
  <c r="AV48" i="85"/>
  <c r="AW48" i="85"/>
  <c r="AZ48" i="85"/>
  <c r="F48" i="85"/>
  <c r="BC48" i="85"/>
  <c r="G48" i="85"/>
  <c r="BD24" i="85"/>
  <c r="BE24" i="85"/>
  <c r="I30" i="85"/>
  <c r="AV30" i="85"/>
  <c r="AW30" i="85"/>
  <c r="AZ30" i="85"/>
  <c r="F30" i="85"/>
  <c r="BF45" i="85"/>
  <c r="BH45" i="85"/>
  <c r="I27" i="85"/>
  <c r="AV27" i="85"/>
  <c r="AW27" i="85"/>
  <c r="AZ27" i="85"/>
  <c r="F27" i="85"/>
  <c r="BF21" i="85"/>
  <c r="BH21" i="85"/>
  <c r="BF51" i="85"/>
  <c r="BH51" i="85"/>
  <c r="AY48" i="57"/>
  <c r="G48" i="57"/>
  <c r="BB48" i="57"/>
  <c r="BD48" i="57"/>
  <c r="AR30" i="57"/>
  <c r="AS30" i="57"/>
  <c r="AV30" i="57"/>
  <c r="F30" i="57"/>
  <c r="I30" i="57"/>
  <c r="I42" i="57"/>
  <c r="AR42" i="57"/>
  <c r="AS42" i="57"/>
  <c r="AV42" i="57"/>
  <c r="F42" i="57"/>
  <c r="I51" i="57"/>
  <c r="AR51" i="57"/>
  <c r="AS51" i="57"/>
  <c r="AV51" i="57"/>
  <c r="F51" i="57"/>
  <c r="I36" i="57"/>
  <c r="AR36" i="57"/>
  <c r="AS36" i="57"/>
  <c r="AV36" i="57"/>
  <c r="F36" i="57"/>
  <c r="AZ39" i="57"/>
  <c r="BA39" i="57"/>
  <c r="I21" i="57"/>
  <c r="AR21" i="57"/>
  <c r="AS21" i="57"/>
  <c r="AV21" i="57"/>
  <c r="F21" i="57"/>
  <c r="BA45" i="57"/>
  <c r="AZ45" i="57"/>
  <c r="AV18" i="132"/>
  <c r="AW18" i="132"/>
  <c r="AZ18" i="132"/>
  <c r="F18" i="132"/>
  <c r="BC18" i="132"/>
  <c r="G18" i="132"/>
  <c r="I18" i="132"/>
  <c r="BF21" i="132"/>
  <c r="BH21" i="132"/>
  <c r="I36" i="132"/>
  <c r="AV36" i="132"/>
  <c r="AW36" i="132"/>
  <c r="AZ36" i="132"/>
  <c r="F36" i="132"/>
  <c r="BC36" i="132"/>
  <c r="G36" i="132"/>
  <c r="BE21" i="132"/>
  <c r="BD21" i="132"/>
  <c r="BF36" i="132"/>
  <c r="BH36" i="132"/>
  <c r="BD42" i="132"/>
  <c r="BE42" i="132"/>
  <c r="BF18" i="132"/>
  <c r="BH18" i="132"/>
  <c r="AY36" i="60"/>
  <c r="G36" i="60"/>
  <c r="BB36" i="60"/>
  <c r="BD36" i="60"/>
  <c r="AZ27" i="60"/>
  <c r="BA27" i="60"/>
  <c r="AZ33" i="60"/>
  <c r="BA33" i="60"/>
  <c r="AZ42" i="60"/>
  <c r="BA42" i="60"/>
  <c r="I48" i="60"/>
  <c r="AR48" i="60"/>
  <c r="AS48" i="60"/>
  <c r="AV48" i="60"/>
  <c r="F48" i="60"/>
  <c r="AR51" i="60"/>
  <c r="AS51" i="60"/>
  <c r="AV51" i="60"/>
  <c r="F51" i="60"/>
  <c r="AY51" i="60"/>
  <c r="G51" i="60"/>
  <c r="I51" i="60"/>
  <c r="AY21" i="60"/>
  <c r="G21" i="60"/>
  <c r="BB21" i="60"/>
  <c r="BD21" i="60"/>
  <c r="BA24" i="60"/>
  <c r="AZ24" i="60"/>
  <c r="AY39" i="59"/>
  <c r="G39" i="59"/>
  <c r="BB39" i="59"/>
  <c r="BD39" i="59"/>
  <c r="BA33" i="59"/>
  <c r="AZ33" i="59"/>
  <c r="BA18" i="59"/>
  <c r="AZ18" i="59"/>
  <c r="AR48" i="59"/>
  <c r="AS48" i="59"/>
  <c r="AV48" i="59"/>
  <c r="F48" i="59"/>
  <c r="AY48" i="59"/>
  <c r="G48" i="59"/>
  <c r="I48" i="59"/>
  <c r="BB33" i="59"/>
  <c r="BD33" i="59"/>
  <c r="AY24" i="59"/>
  <c r="G24" i="59"/>
  <c r="BB24" i="59"/>
  <c r="BD24" i="59"/>
  <c r="AZ36" i="59"/>
  <c r="BA36" i="59"/>
  <c r="BD45" i="141"/>
  <c r="BE45" i="141"/>
  <c r="I30" i="141"/>
  <c r="AV30" i="141"/>
  <c r="AW30" i="141"/>
  <c r="AZ30" i="141"/>
  <c r="F30" i="141"/>
  <c r="BC30" i="141"/>
  <c r="G30" i="141"/>
  <c r="BD21" i="141"/>
  <c r="BE21" i="141"/>
  <c r="BF48" i="141"/>
  <c r="BH48" i="141"/>
  <c r="I18" i="141"/>
  <c r="AV18" i="141"/>
  <c r="AW18" i="141"/>
  <c r="AZ18" i="141"/>
  <c r="F18" i="141"/>
  <c r="I42" i="141"/>
  <c r="AV42" i="141"/>
  <c r="AW42" i="141"/>
  <c r="AZ42" i="141"/>
  <c r="F42" i="141"/>
  <c r="BC42" i="141"/>
  <c r="G42" i="141"/>
  <c r="BD48" i="141"/>
  <c r="BE48" i="141"/>
  <c r="BD24" i="141"/>
  <c r="BE24" i="141"/>
  <c r="AV39" i="141"/>
  <c r="AW39" i="141"/>
  <c r="AZ39" i="141"/>
  <c r="F39" i="141"/>
  <c r="BC39" i="141"/>
  <c r="G39" i="141"/>
  <c r="I39" i="141"/>
  <c r="BF30" i="141"/>
  <c r="BH30" i="141"/>
  <c r="I33" i="141"/>
  <c r="AV33" i="141"/>
  <c r="AW33" i="141"/>
  <c r="AZ33" i="141"/>
  <c r="F33" i="141"/>
  <c r="BF24" i="141"/>
  <c r="BH24" i="141"/>
  <c r="BA21" i="72"/>
  <c r="AZ21" i="72"/>
  <c r="AY33" i="72"/>
  <c r="G33" i="72"/>
  <c r="BB33" i="72"/>
  <c r="BD33" i="72"/>
  <c r="AY45" i="72"/>
  <c r="G45" i="72"/>
  <c r="BB45" i="72"/>
  <c r="BD45" i="72"/>
  <c r="AR48" i="72"/>
  <c r="AS48" i="72"/>
  <c r="AV48" i="72"/>
  <c r="F48" i="72"/>
  <c r="I48" i="72"/>
  <c r="AY39" i="72"/>
  <c r="G39" i="72"/>
  <c r="BB39" i="72"/>
  <c r="BD39" i="72"/>
  <c r="AY30" i="72"/>
  <c r="G30" i="72"/>
  <c r="BB30" i="72"/>
  <c r="BD30" i="72"/>
  <c r="AZ24" i="72"/>
  <c r="BA24" i="72"/>
  <c r="AY42" i="72"/>
  <c r="G42" i="72"/>
  <c r="BB42" i="72"/>
  <c r="BD42" i="72"/>
  <c r="I36" i="72"/>
  <c r="AR36" i="72"/>
  <c r="AS36" i="72"/>
  <c r="AV36" i="72"/>
  <c r="F36" i="72"/>
  <c r="AY36" i="72"/>
  <c r="G36" i="72"/>
  <c r="BA18" i="72"/>
  <c r="AZ18" i="72"/>
  <c r="BB24" i="72"/>
  <c r="BD24" i="72"/>
  <c r="BA27" i="71"/>
  <c r="AZ27" i="71"/>
  <c r="AZ33" i="71"/>
  <c r="BA33" i="71"/>
  <c r="AR48" i="71"/>
  <c r="AS48" i="71"/>
  <c r="AV48" i="71"/>
  <c r="F48" i="71"/>
  <c r="I48" i="71"/>
  <c r="AR36" i="71"/>
  <c r="AS36" i="71"/>
  <c r="AV36" i="71"/>
  <c r="F36" i="71"/>
  <c r="I36" i="71"/>
  <c r="BA39" i="71"/>
  <c r="AZ39" i="71"/>
  <c r="BA24" i="71"/>
  <c r="AZ24" i="71"/>
  <c r="AY21" i="71"/>
  <c r="G21" i="71"/>
  <c r="BB21" i="71"/>
  <c r="BD21" i="71"/>
  <c r="I42" i="71"/>
  <c r="AR42" i="71"/>
  <c r="AS42" i="71"/>
  <c r="AV42" i="71"/>
  <c r="F42" i="71"/>
  <c r="AY42" i="71"/>
  <c r="G42" i="71"/>
  <c r="I51" i="71"/>
  <c r="AR51" i="71"/>
  <c r="AS51" i="71"/>
  <c r="AV51" i="71"/>
  <c r="F51" i="71"/>
  <c r="BB39" i="71"/>
  <c r="BD39" i="71"/>
  <c r="BB33" i="71"/>
  <c r="BD33" i="71"/>
  <c r="AZ45" i="69"/>
  <c r="BA45" i="69"/>
  <c r="I48" i="69"/>
  <c r="AR48" i="69"/>
  <c r="AS48" i="69"/>
  <c r="AV48" i="69"/>
  <c r="F48" i="69"/>
  <c r="AY48" i="69"/>
  <c r="G48" i="69"/>
  <c r="BA27" i="69"/>
  <c r="AZ27" i="69"/>
  <c r="AR39" i="69"/>
  <c r="AS39" i="69"/>
  <c r="AV39" i="69"/>
  <c r="F39" i="69"/>
  <c r="I39" i="69"/>
  <c r="BA42" i="69"/>
  <c r="AZ42" i="69"/>
  <c r="AY33" i="69"/>
  <c r="G33" i="69"/>
  <c r="BB33" i="69"/>
  <c r="BD33" i="69"/>
  <c r="BA51" i="69"/>
  <c r="AZ51" i="69"/>
  <c r="BA21" i="69"/>
  <c r="AZ21" i="69"/>
  <c r="BB42" i="69"/>
  <c r="BD42" i="69"/>
  <c r="BB45" i="69"/>
  <c r="BD45" i="69"/>
  <c r="I39" i="70"/>
  <c r="AR39" i="70"/>
  <c r="AS39" i="70"/>
  <c r="AV39" i="70"/>
  <c r="F39" i="70"/>
  <c r="BB33" i="70"/>
  <c r="BD33" i="70"/>
  <c r="BA33" i="70"/>
  <c r="AZ33" i="70"/>
  <c r="I48" i="70"/>
  <c r="AR48" i="70"/>
  <c r="AS48" i="70"/>
  <c r="AV48" i="70"/>
  <c r="F48" i="70"/>
  <c r="BA36" i="70"/>
  <c r="AZ36" i="70"/>
  <c r="AY18" i="70"/>
  <c r="G18" i="70"/>
  <c r="BB18" i="70"/>
  <c r="BD18" i="70"/>
  <c r="AR51" i="68"/>
  <c r="AS51" i="68"/>
  <c r="AV51" i="68"/>
  <c r="F51" i="68"/>
  <c r="AY51" i="68"/>
  <c r="G51" i="68"/>
  <c r="I51" i="68"/>
  <c r="AZ45" i="68"/>
  <c r="BA45" i="68"/>
  <c r="AY30" i="68"/>
  <c r="G30" i="68"/>
  <c r="BB30" i="68"/>
  <c r="BD30" i="68"/>
  <c r="BA27" i="68"/>
  <c r="AZ27" i="68"/>
  <c r="BB51" i="68"/>
  <c r="BD51" i="68"/>
  <c r="BA42" i="68"/>
  <c r="AZ42" i="68"/>
  <c r="I48" i="68"/>
  <c r="AR48" i="68"/>
  <c r="AS48" i="68"/>
  <c r="AV48" i="68"/>
  <c r="F48" i="68"/>
  <c r="AY48" i="68"/>
  <c r="G48" i="68"/>
  <c r="AR21" i="68"/>
  <c r="AS21" i="68"/>
  <c r="AV21" i="68"/>
  <c r="F21" i="68"/>
  <c r="I21" i="68"/>
  <c r="BB45" i="68"/>
  <c r="BD45" i="68"/>
  <c r="BB48" i="68"/>
  <c r="BD48" i="68"/>
  <c r="BB27" i="68"/>
  <c r="BD27" i="68"/>
  <c r="I42" i="67"/>
  <c r="AR42" i="67"/>
  <c r="AS42" i="67"/>
  <c r="AV42" i="67"/>
  <c r="F42" i="67"/>
  <c r="AY42" i="67"/>
  <c r="G42" i="67"/>
  <c r="AY39" i="67"/>
  <c r="G39" i="67"/>
  <c r="BB39" i="67"/>
  <c r="BD39" i="67"/>
  <c r="AR24" i="67"/>
  <c r="AS24" i="67"/>
  <c r="AV24" i="67"/>
  <c r="F24" i="67"/>
  <c r="I24" i="67"/>
  <c r="I30" i="67"/>
  <c r="AR30" i="67"/>
  <c r="AS30" i="67"/>
  <c r="AV30" i="67"/>
  <c r="F30" i="67"/>
  <c r="AY30" i="67"/>
  <c r="G30" i="67"/>
  <c r="BA27" i="67"/>
  <c r="AZ27" i="67"/>
  <c r="AZ33" i="67"/>
  <c r="BA33" i="67"/>
  <c r="BB48" i="67"/>
  <c r="BD48" i="67"/>
  <c r="I51" i="67"/>
  <c r="AR51" i="67"/>
  <c r="AS51" i="67"/>
  <c r="AV51" i="67"/>
  <c r="F51" i="67"/>
  <c r="AZ48" i="67"/>
  <c r="BA48" i="67"/>
  <c r="AR36" i="67"/>
  <c r="AS36" i="67"/>
  <c r="AV36" i="67"/>
  <c r="F36" i="67"/>
  <c r="I36" i="67"/>
  <c r="BA21" i="67"/>
  <c r="AZ21" i="67"/>
  <c r="BB27" i="67"/>
  <c r="BD27" i="67"/>
  <c r="BB30" i="67"/>
  <c r="BD30" i="67"/>
  <c r="AZ18" i="67"/>
  <c r="BA18" i="67"/>
  <c r="BC36" i="87"/>
  <c r="G36" i="87"/>
  <c r="BF36" i="87"/>
  <c r="BH36" i="87"/>
  <c r="BD27" i="87"/>
  <c r="BE27" i="87"/>
  <c r="BC33" i="87"/>
  <c r="G33" i="87"/>
  <c r="BF33" i="87"/>
  <c r="BH33" i="87"/>
  <c r="BC45" i="87"/>
  <c r="G45" i="87"/>
  <c r="BF45" i="87"/>
  <c r="BH45" i="87"/>
  <c r="BE42" i="87"/>
  <c r="BD42" i="87"/>
  <c r="BF42" i="87"/>
  <c r="BH42" i="87"/>
  <c r="BC48" i="87"/>
  <c r="G48" i="87"/>
  <c r="BF48" i="87"/>
  <c r="BH48" i="87"/>
  <c r="BE39" i="87"/>
  <c r="BD39" i="87"/>
  <c r="BC30" i="87"/>
  <c r="G30" i="87"/>
  <c r="BF30" i="87"/>
  <c r="BH30" i="87"/>
  <c r="BC21" i="87"/>
  <c r="G21" i="87"/>
  <c r="BF21" i="87"/>
  <c r="BH21" i="87"/>
  <c r="BF27" i="87"/>
  <c r="BH27" i="87"/>
  <c r="BD24" i="87"/>
  <c r="BE24" i="87"/>
  <c r="BD51" i="87"/>
  <c r="BE51" i="87"/>
  <c r="BF24" i="87"/>
  <c r="BH24" i="87"/>
  <c r="AV45" i="76"/>
  <c r="AW45" i="76"/>
  <c r="AZ45" i="76"/>
  <c r="F45" i="76"/>
  <c r="BC45" i="76"/>
  <c r="G45" i="76"/>
  <c r="I45" i="76"/>
  <c r="BF21" i="76"/>
  <c r="BH21" i="76"/>
  <c r="BC27" i="76"/>
  <c r="G27" i="76"/>
  <c r="BF27" i="76"/>
  <c r="BH27" i="76"/>
  <c r="BD33" i="76"/>
  <c r="BE33" i="76"/>
  <c r="BD24" i="76"/>
  <c r="BE24" i="76"/>
  <c r="BC42" i="76"/>
  <c r="G42" i="76"/>
  <c r="BF42" i="76"/>
  <c r="BH42" i="76"/>
  <c r="BD39" i="76"/>
  <c r="BE39" i="76"/>
  <c r="BD30" i="76"/>
  <c r="BE30" i="76"/>
  <c r="BD21" i="76"/>
  <c r="BE21" i="76"/>
  <c r="BF39" i="76"/>
  <c r="BH39" i="76"/>
  <c r="I48" i="76"/>
  <c r="AV48" i="76"/>
  <c r="AW48" i="76"/>
  <c r="AZ48" i="76"/>
  <c r="F48" i="76"/>
  <c r="BC48" i="76"/>
  <c r="G48" i="76"/>
  <c r="BF45" i="76"/>
  <c r="BH45" i="76"/>
  <c r="BD18" i="76"/>
  <c r="BE18" i="76"/>
  <c r="BF30" i="76"/>
  <c r="BH30" i="76"/>
  <c r="AV51" i="76"/>
  <c r="AW51" i="76"/>
  <c r="AZ51" i="76"/>
  <c r="F51" i="76"/>
  <c r="I51" i="76"/>
  <c r="BF24" i="76"/>
  <c r="BH24" i="76"/>
  <c r="BD27" i="75"/>
  <c r="BE27" i="75"/>
  <c r="BF30" i="75"/>
  <c r="BH30" i="75"/>
  <c r="BF45" i="75"/>
  <c r="BH45" i="75"/>
  <c r="BC24" i="75"/>
  <c r="G24" i="75"/>
  <c r="BF24" i="75"/>
  <c r="BH24" i="75"/>
  <c r="BE36" i="75"/>
  <c r="BD36" i="75"/>
  <c r="BF36" i="75"/>
  <c r="BH36" i="75"/>
  <c r="BD45" i="75"/>
  <c r="BE45" i="75"/>
  <c r="AV39" i="75"/>
  <c r="AW39" i="75"/>
  <c r="AZ39" i="75"/>
  <c r="F39" i="75"/>
  <c r="BC39" i="75"/>
  <c r="G39" i="75"/>
  <c r="I39" i="75"/>
  <c r="I18" i="75"/>
  <c r="AV18" i="75"/>
  <c r="AW18" i="75"/>
  <c r="AZ18" i="75"/>
  <c r="F18" i="75"/>
  <c r="BC18" i="75"/>
  <c r="G18" i="75"/>
  <c r="I42" i="75"/>
  <c r="AV42" i="75"/>
  <c r="AW42" i="75"/>
  <c r="AZ42" i="75"/>
  <c r="F42" i="75"/>
  <c r="BE30" i="75"/>
  <c r="BD30" i="75"/>
  <c r="I33" i="75"/>
  <c r="AV33" i="75"/>
  <c r="AW33" i="75"/>
  <c r="AZ33" i="75"/>
  <c r="F33" i="75"/>
  <c r="BE21" i="75"/>
  <c r="BD21" i="75"/>
  <c r="BD39" i="77"/>
  <c r="BE39" i="77"/>
  <c r="AV18" i="77"/>
  <c r="AW18" i="77"/>
  <c r="AZ18" i="77"/>
  <c r="F18" i="77"/>
  <c r="I18" i="77"/>
  <c r="I36" i="77"/>
  <c r="AV36" i="77"/>
  <c r="AW36" i="77"/>
  <c r="AZ36" i="77"/>
  <c r="F36" i="77"/>
  <c r="BE51" i="77"/>
  <c r="BD51" i="77"/>
  <c r="AV27" i="77"/>
  <c r="AW27" i="77"/>
  <c r="AZ27" i="77"/>
  <c r="F27" i="77"/>
  <c r="I27" i="77"/>
  <c r="AV42" i="77"/>
  <c r="AW42" i="77"/>
  <c r="AZ42" i="77"/>
  <c r="F42" i="77"/>
  <c r="I42" i="77"/>
  <c r="I30" i="78"/>
  <c r="AV30" i="78"/>
  <c r="AW30" i="78"/>
  <c r="AZ30" i="78"/>
  <c r="F30" i="78"/>
  <c r="BC30" i="78"/>
  <c r="G30" i="78"/>
  <c r="AV21" i="78"/>
  <c r="AW21" i="78"/>
  <c r="AZ21" i="78"/>
  <c r="F21" i="78"/>
  <c r="I21" i="78"/>
  <c r="I36" i="78"/>
  <c r="AV36" i="78"/>
  <c r="AW36" i="78"/>
  <c r="AZ36" i="78"/>
  <c r="F36" i="78"/>
  <c r="AV51" i="78"/>
  <c r="AW51" i="78"/>
  <c r="AZ51" i="78"/>
  <c r="F51" i="78"/>
  <c r="BC51" i="78"/>
  <c r="G51" i="78"/>
  <c r="I51" i="78"/>
  <c r="AV27" i="78"/>
  <c r="AW27" i="78"/>
  <c r="AZ27" i="78"/>
  <c r="F27" i="78"/>
  <c r="I27" i="78"/>
  <c r="BE42" i="78"/>
  <c r="BD42" i="78"/>
  <c r="AV33" i="78"/>
  <c r="AW33" i="78"/>
  <c r="AZ33" i="78"/>
  <c r="F33" i="78"/>
  <c r="I33" i="78"/>
  <c r="BE39" i="78"/>
  <c r="BD39" i="78"/>
  <c r="BE45" i="78"/>
  <c r="BD45" i="78"/>
  <c r="BF30" i="78"/>
  <c r="BH30" i="78"/>
  <c r="BF39" i="78"/>
  <c r="BH39" i="78"/>
  <c r="BD27" i="74"/>
  <c r="BE27" i="74"/>
  <c r="BC51" i="74"/>
  <c r="G51" i="74"/>
  <c r="BF51" i="74"/>
  <c r="BH51" i="74"/>
  <c r="AV33" i="74"/>
  <c r="AW33" i="74"/>
  <c r="AZ33" i="74"/>
  <c r="F33" i="74"/>
  <c r="BC33" i="74"/>
  <c r="G33" i="74"/>
  <c r="I33" i="74"/>
  <c r="BD24" i="74"/>
  <c r="BE24" i="74"/>
  <c r="BD21" i="74"/>
  <c r="BE21" i="74"/>
  <c r="BC18" i="74"/>
  <c r="G18" i="74"/>
  <c r="BF18" i="74"/>
  <c r="BH18" i="74"/>
  <c r="BE36" i="74"/>
  <c r="BD36" i="74"/>
  <c r="BF21" i="74"/>
  <c r="BH21" i="74"/>
  <c r="BF33" i="74"/>
  <c r="BH33" i="74"/>
  <c r="BF24" i="74"/>
  <c r="BH24" i="74"/>
  <c r="BF27" i="74"/>
  <c r="BH27" i="74"/>
  <c r="BD48" i="74"/>
  <c r="BE48" i="74"/>
  <c r="BF48" i="74"/>
  <c r="BH48" i="74"/>
  <c r="BA42" i="54"/>
  <c r="AZ42" i="54"/>
  <c r="AY33" i="54"/>
  <c r="G33" i="54"/>
  <c r="BB33" i="54"/>
  <c r="BD33" i="54"/>
  <c r="AR36" i="54"/>
  <c r="AS36" i="54"/>
  <c r="AV36" i="54"/>
  <c r="F36" i="54"/>
  <c r="AY36" i="54"/>
  <c r="G36" i="54"/>
  <c r="I36" i="54"/>
  <c r="BA21" i="54"/>
  <c r="AZ21" i="54"/>
  <c r="BA27" i="54"/>
  <c r="AZ27" i="54"/>
  <c r="BB30" i="54"/>
  <c r="BD30" i="54"/>
  <c r="BB42" i="54"/>
  <c r="BD42" i="54"/>
  <c r="AY24" i="54"/>
  <c r="G24" i="54"/>
  <c r="BB24" i="54"/>
  <c r="BD24" i="54"/>
  <c r="BA30" i="54"/>
  <c r="AZ30" i="54"/>
  <c r="BB18" i="54"/>
  <c r="BD18" i="54"/>
  <c r="BA18" i="54"/>
  <c r="AZ18" i="54"/>
  <c r="BB36" i="54"/>
  <c r="BD36" i="54"/>
  <c r="AZ48" i="54"/>
  <c r="BA48" i="54"/>
  <c r="BB48" i="54"/>
  <c r="BD48" i="54"/>
  <c r="BA39" i="53"/>
  <c r="AZ39" i="53"/>
  <c r="AR24" i="53"/>
  <c r="AS24" i="53"/>
  <c r="AV24" i="53"/>
  <c r="F24" i="53"/>
  <c r="AY24" i="53"/>
  <c r="G24" i="53"/>
  <c r="I24" i="53"/>
  <c r="AR36" i="53"/>
  <c r="AS36" i="53"/>
  <c r="AV36" i="53"/>
  <c r="F36" i="53"/>
  <c r="AY36" i="53"/>
  <c r="G36" i="53"/>
  <c r="I36" i="53"/>
  <c r="BA30" i="53"/>
  <c r="AZ30" i="53"/>
  <c r="AY18" i="53"/>
  <c r="G18" i="53"/>
  <c r="BB18" i="53"/>
  <c r="BD18" i="53"/>
  <c r="AY33" i="53"/>
  <c r="G33" i="53"/>
  <c r="BB33" i="53"/>
  <c r="BD33" i="53"/>
  <c r="I48" i="53"/>
  <c r="AR48" i="53"/>
  <c r="AS48" i="53"/>
  <c r="AV48" i="53"/>
  <c r="F48" i="53"/>
  <c r="BA42" i="53"/>
  <c r="AZ42" i="53"/>
  <c r="AZ51" i="53"/>
  <c r="BA51" i="53"/>
  <c r="BB36" i="53"/>
  <c r="BD36" i="53"/>
  <c r="BB39" i="53"/>
  <c r="BD39" i="53"/>
  <c r="AZ30" i="52"/>
  <c r="BA30" i="52"/>
  <c r="I45" i="52"/>
  <c r="AR45" i="52"/>
  <c r="AS45" i="52"/>
  <c r="AV45" i="52"/>
  <c r="F45" i="52"/>
  <c r="AY45" i="52"/>
  <c r="G45" i="52"/>
  <c r="BA27" i="51"/>
  <c r="AZ27" i="51"/>
  <c r="AZ24" i="51"/>
  <c r="BA24" i="51"/>
  <c r="AY30" i="51"/>
  <c r="G30" i="51"/>
  <c r="BB30" i="51"/>
  <c r="BD30" i="51"/>
  <c r="AY39" i="51"/>
  <c r="G39" i="51"/>
  <c r="BB39" i="51"/>
  <c r="BD39" i="51"/>
  <c r="I36" i="51"/>
  <c r="AR36" i="51"/>
  <c r="AS36" i="51"/>
  <c r="AV36" i="51"/>
  <c r="F36" i="51"/>
  <c r="I33" i="51"/>
  <c r="AR33" i="51"/>
  <c r="AS33" i="51"/>
  <c r="AV33" i="51"/>
  <c r="F33" i="51"/>
  <c r="AY18" i="51"/>
  <c r="G18" i="51"/>
  <c r="BB18" i="51"/>
  <c r="BD18" i="51"/>
  <c r="BB27" i="51"/>
  <c r="BD27" i="51"/>
  <c r="BB24" i="51"/>
  <c r="BD24" i="51"/>
  <c r="I42" i="51"/>
  <c r="AR42" i="51"/>
  <c r="AS42" i="51"/>
  <c r="AV42" i="51"/>
  <c r="F42" i="51"/>
  <c r="AY51" i="51"/>
  <c r="G51" i="51"/>
  <c r="BB51" i="51"/>
  <c r="BD51" i="51"/>
  <c r="BA21" i="51"/>
  <c r="AZ21" i="51"/>
  <c r="BB21" i="51"/>
  <c r="BD21" i="51"/>
  <c r="BA39" i="50"/>
  <c r="AZ39" i="50"/>
  <c r="AZ18" i="50"/>
  <c r="BA18" i="50"/>
  <c r="AZ24" i="50"/>
  <c r="BA24" i="50"/>
  <c r="AZ33" i="50"/>
  <c r="BA33" i="50"/>
  <c r="BB39" i="50"/>
  <c r="BD39" i="50"/>
  <c r="AY30" i="50"/>
  <c r="G30" i="50"/>
  <c r="BB30" i="50"/>
  <c r="BD30" i="50"/>
  <c r="BB24" i="50"/>
  <c r="BD24" i="50"/>
  <c r="I21" i="50"/>
  <c r="AR21" i="50"/>
  <c r="AS21" i="50"/>
  <c r="AV21" i="50"/>
  <c r="F21" i="50"/>
  <c r="AY21" i="50"/>
  <c r="G21" i="50"/>
  <c r="BA42" i="50"/>
  <c r="AZ42" i="50"/>
  <c r="AZ48" i="50"/>
  <c r="BA48" i="50"/>
  <c r="AR51" i="50"/>
  <c r="AS51" i="50"/>
  <c r="AV51" i="50"/>
  <c r="F51" i="50"/>
  <c r="I51" i="50"/>
  <c r="BB18" i="50"/>
  <c r="BD18" i="50"/>
  <c r="BB42" i="50"/>
  <c r="BD42" i="50"/>
  <c r="BB27" i="49"/>
  <c r="BD27" i="49"/>
  <c r="BA33" i="49"/>
  <c r="AZ33" i="49"/>
  <c r="BB33" i="49"/>
  <c r="BD33" i="49"/>
  <c r="I36" i="49"/>
  <c r="AR36" i="49"/>
  <c r="AS36" i="49"/>
  <c r="AV36" i="49"/>
  <c r="F36" i="49"/>
  <c r="AY36" i="49"/>
  <c r="G36" i="49"/>
  <c r="AR42" i="49"/>
  <c r="AS42" i="49"/>
  <c r="AV42" i="49"/>
  <c r="F42" i="49"/>
  <c r="AY42" i="49"/>
  <c r="G42" i="49"/>
  <c r="I42" i="49"/>
  <c r="BA45" i="49"/>
  <c r="AZ45" i="49"/>
  <c r="I27" i="49"/>
  <c r="AR27" i="49"/>
  <c r="AS27" i="49"/>
  <c r="AV27" i="49"/>
  <c r="F27" i="49"/>
  <c r="AY27" i="49"/>
  <c r="G27" i="49"/>
  <c r="AR18" i="49"/>
  <c r="AS18" i="49"/>
  <c r="AV18" i="49"/>
  <c r="F18" i="49"/>
  <c r="I18" i="49"/>
  <c r="AR51" i="49"/>
  <c r="AS51" i="49"/>
  <c r="AV51" i="49"/>
  <c r="F51" i="49"/>
  <c r="I51" i="49"/>
  <c r="AZ48" i="49"/>
  <c r="BA48" i="49"/>
  <c r="I39" i="49"/>
  <c r="AR39" i="49"/>
  <c r="AS39" i="49"/>
  <c r="AV39" i="49"/>
  <c r="F39" i="49"/>
  <c r="BA45" i="63"/>
  <c r="AZ45" i="63"/>
  <c r="I18" i="63"/>
  <c r="AR18" i="63"/>
  <c r="AS18" i="63"/>
  <c r="AV18" i="63"/>
  <c r="F18" i="63"/>
  <c r="I42" i="63"/>
  <c r="AR42" i="63"/>
  <c r="AS42" i="63"/>
  <c r="AV42" i="63"/>
  <c r="F42" i="63"/>
  <c r="AY42" i="63"/>
  <c r="G42" i="63"/>
  <c r="AR33" i="63"/>
  <c r="AS33" i="63"/>
  <c r="AV33" i="63"/>
  <c r="F33" i="63"/>
  <c r="AY33" i="63"/>
  <c r="G33" i="63"/>
  <c r="I33" i="63"/>
  <c r="I21" i="63"/>
  <c r="AR21" i="63"/>
  <c r="AS21" i="63"/>
  <c r="AV21" i="63"/>
  <c r="F21" i="63"/>
  <c r="AZ36" i="63"/>
  <c r="BA36" i="63"/>
  <c r="AR24" i="63"/>
  <c r="AS24" i="63"/>
  <c r="AV24" i="63"/>
  <c r="F24" i="63"/>
  <c r="I24" i="63"/>
  <c r="AZ39" i="64"/>
  <c r="BA39" i="64"/>
  <c r="I42" i="64"/>
  <c r="AR42" i="64"/>
  <c r="AS42" i="64"/>
  <c r="AV42" i="64"/>
  <c r="F42" i="64"/>
  <c r="AZ33" i="64"/>
  <c r="BA33" i="64"/>
  <c r="AZ30" i="64"/>
  <c r="BA30" i="64"/>
  <c r="BB39" i="64"/>
  <c r="BD39" i="64"/>
  <c r="BA45" i="64"/>
  <c r="AZ45" i="64"/>
  <c r="AR27" i="64"/>
  <c r="AS27" i="64"/>
  <c r="AV27" i="64"/>
  <c r="F27" i="64"/>
  <c r="I27" i="64"/>
  <c r="AR18" i="64"/>
  <c r="AS18" i="64"/>
  <c r="AV18" i="64"/>
  <c r="F18" i="64"/>
  <c r="I18" i="64"/>
  <c r="BB45" i="64"/>
  <c r="BD45" i="64"/>
  <c r="AY36" i="64"/>
  <c r="G36" i="64"/>
  <c r="BB36" i="64"/>
  <c r="BD36" i="64"/>
  <c r="BB30" i="64"/>
  <c r="BD30" i="64"/>
  <c r="AZ18" i="66"/>
  <c r="BA18" i="66"/>
  <c r="BA42" i="66"/>
  <c r="AZ42" i="66"/>
  <c r="BB27" i="66"/>
  <c r="BD27" i="66"/>
  <c r="BA45" i="66"/>
  <c r="AZ45" i="66"/>
  <c r="BA51" i="66"/>
  <c r="AZ51" i="66"/>
  <c r="BA27" i="66"/>
  <c r="AZ27" i="66"/>
  <c r="BB18" i="66"/>
  <c r="BD18" i="66"/>
  <c r="BB51" i="66"/>
  <c r="BD51" i="66"/>
  <c r="AZ21" i="65"/>
  <c r="BA21" i="65"/>
  <c r="BA30" i="65"/>
  <c r="AZ30" i="65"/>
  <c r="AZ48" i="65"/>
  <c r="BA48" i="65"/>
  <c r="I36" i="65"/>
  <c r="AR36" i="65"/>
  <c r="AS36" i="65"/>
  <c r="AV36" i="65"/>
  <c r="F36" i="65"/>
  <c r="AY36" i="65"/>
  <c r="G36" i="65"/>
  <c r="AZ18" i="65"/>
  <c r="BA18" i="65"/>
  <c r="BB18" i="65"/>
  <c r="BD18" i="65"/>
  <c r="AZ45" i="65"/>
  <c r="BA45" i="65"/>
  <c r="BB30" i="65"/>
  <c r="BD30" i="65"/>
  <c r="BB48" i="65"/>
  <c r="BD48" i="65"/>
  <c r="AR39" i="62"/>
  <c r="AS39" i="62"/>
  <c r="AV39" i="62"/>
  <c r="F39" i="62"/>
  <c r="I39" i="62"/>
  <c r="AY21" i="61"/>
  <c r="G21" i="61"/>
  <c r="BB21" i="61"/>
  <c r="BD21" i="61"/>
  <c r="BB42" i="61"/>
  <c r="BD42" i="61"/>
  <c r="AZ42" i="61"/>
  <c r="BA42" i="61"/>
  <c r="I27" i="61"/>
  <c r="AR27" i="61"/>
  <c r="AS27" i="61"/>
  <c r="AV27" i="61"/>
  <c r="F27" i="61"/>
  <c r="AY27" i="61"/>
  <c r="G27" i="61"/>
  <c r="I33" i="61"/>
  <c r="AR33" i="61"/>
  <c r="AS33" i="61"/>
  <c r="AV33" i="61"/>
  <c r="F33" i="61"/>
  <c r="BA24" i="61"/>
  <c r="AZ24" i="61"/>
  <c r="I36" i="61"/>
  <c r="AR36" i="61"/>
  <c r="AS36" i="61"/>
  <c r="AV36" i="61"/>
  <c r="F36" i="61"/>
  <c r="AY36" i="61"/>
  <c r="G36" i="61"/>
  <c r="AZ51" i="61"/>
  <c r="BA51" i="61"/>
  <c r="BA45" i="61"/>
  <c r="AZ45" i="61"/>
  <c r="AY48" i="61"/>
  <c r="G48" i="61"/>
  <c r="BB48" i="61"/>
  <c r="BD48" i="61"/>
  <c r="AZ30" i="61"/>
  <c r="BA30" i="61"/>
  <c r="BB30" i="61"/>
  <c r="BD30" i="61"/>
  <c r="BB36" i="61"/>
  <c r="BD36" i="61"/>
  <c r="BB45" i="61"/>
  <c r="BD45" i="61"/>
  <c r="BC30" i="41"/>
  <c r="G30" i="41"/>
  <c r="BF30" i="41"/>
  <c r="BH30" i="41"/>
  <c r="BD33" i="41"/>
  <c r="BE33" i="41"/>
  <c r="BC48" i="41"/>
  <c r="G48" i="41"/>
  <c r="BF48" i="41"/>
  <c r="BH48" i="41"/>
  <c r="BE18" i="41"/>
  <c r="BD18" i="41"/>
  <c r="BE45" i="41"/>
  <c r="BD45" i="41"/>
  <c r="BE18" i="133"/>
  <c r="BD18" i="133"/>
  <c r="BF33" i="133"/>
  <c r="BH33" i="133"/>
  <c r="BE27" i="133"/>
  <c r="BD27" i="133"/>
  <c r="BE33" i="133"/>
  <c r="BD33" i="133"/>
  <c r="BF51" i="133"/>
  <c r="BH51" i="133"/>
  <c r="BC30" i="133"/>
  <c r="G30" i="133"/>
  <c r="BF30" i="133"/>
  <c r="BH30" i="133"/>
  <c r="BF18" i="133"/>
  <c r="BH18" i="133"/>
  <c r="BD51" i="133"/>
  <c r="BE51" i="133"/>
  <c r="BD39" i="133"/>
  <c r="BE39" i="133"/>
  <c r="BF27" i="133"/>
  <c r="BH27" i="133"/>
  <c r="BD45" i="40"/>
  <c r="BE45" i="40"/>
  <c r="BE27" i="40"/>
  <c r="BD27" i="40"/>
  <c r="BD51" i="40"/>
  <c r="BE51" i="40"/>
  <c r="I42" i="40"/>
  <c r="AV42" i="40"/>
  <c r="AW42" i="40"/>
  <c r="AZ42" i="40"/>
  <c r="F42" i="40"/>
  <c r="I18" i="40"/>
  <c r="AV18" i="40"/>
  <c r="AW18" i="40"/>
  <c r="AZ18" i="40"/>
  <c r="F18" i="40"/>
  <c r="BF51" i="40"/>
  <c r="BH51" i="40"/>
  <c r="BE48" i="39"/>
  <c r="BD48" i="39"/>
  <c r="I36" i="39"/>
  <c r="AV36" i="39"/>
  <c r="AW36" i="39"/>
  <c r="AZ36" i="39"/>
  <c r="F36" i="39"/>
  <c r="BD27" i="39"/>
  <c r="BE27" i="39"/>
  <c r="BD21" i="39"/>
  <c r="BE21" i="39"/>
  <c r="BD33" i="39"/>
  <c r="BE33" i="39"/>
  <c r="BD42" i="39"/>
  <c r="BE42" i="39"/>
  <c r="BF27" i="39"/>
  <c r="BH27" i="39"/>
  <c r="BF48" i="39"/>
  <c r="BH48" i="39"/>
  <c r="BC24" i="38"/>
  <c r="G24" i="38"/>
  <c r="BF24" i="38"/>
  <c r="BH24" i="38"/>
  <c r="BD27" i="38"/>
  <c r="BE27" i="38"/>
  <c r="BF27" i="38"/>
  <c r="BH27" i="38"/>
  <c r="BE48" i="42"/>
  <c r="BD48" i="42"/>
  <c r="BD24" i="42"/>
  <c r="BE24" i="42"/>
  <c r="AV45" i="42"/>
  <c r="AW45" i="42"/>
  <c r="AZ45" i="42"/>
  <c r="F45" i="42"/>
  <c r="I45" i="42"/>
  <c r="I33" i="42"/>
  <c r="AV33" i="42"/>
  <c r="AW33" i="42"/>
  <c r="AZ33" i="42"/>
  <c r="F33" i="42"/>
  <c r="BC33" i="42"/>
  <c r="G33" i="42"/>
  <c r="BF21" i="42"/>
  <c r="BH21" i="42"/>
  <c r="BD27" i="42"/>
  <c r="BE27" i="42"/>
  <c r="AV42" i="42"/>
  <c r="AW42" i="42"/>
  <c r="AZ42" i="42"/>
  <c r="F42" i="42"/>
  <c r="BC42" i="42"/>
  <c r="G42" i="42"/>
  <c r="I42" i="42"/>
  <c r="BF27" i="42"/>
  <c r="BH27" i="42"/>
  <c r="BC36" i="42"/>
  <c r="G36" i="42"/>
  <c r="BF36" i="42"/>
  <c r="BH36" i="42"/>
  <c r="BE21" i="42"/>
  <c r="BD21" i="42"/>
  <c r="BF48" i="42"/>
  <c r="BH48" i="42"/>
  <c r="BC24" i="148"/>
  <c r="G24" i="148"/>
  <c r="BF24" i="148"/>
  <c r="BH24" i="148"/>
  <c r="BD18" i="148"/>
  <c r="BE18" i="148"/>
  <c r="AV45" i="148"/>
  <c r="AW45" i="148"/>
  <c r="AZ45" i="148"/>
  <c r="F45" i="148"/>
  <c r="BC45" i="148"/>
  <c r="G45" i="148"/>
  <c r="I45" i="148"/>
  <c r="BD33" i="148"/>
  <c r="BE33" i="148"/>
  <c r="BE51" i="148"/>
  <c r="BD51" i="148"/>
  <c r="BE42" i="148"/>
  <c r="BD42" i="148"/>
  <c r="BF51" i="148"/>
  <c r="BH51" i="148"/>
  <c r="I30" i="148"/>
  <c r="AV30" i="148"/>
  <c r="AW30" i="148"/>
  <c r="AZ30" i="148"/>
  <c r="F30" i="148"/>
  <c r="BC30" i="148"/>
  <c r="G30" i="148"/>
  <c r="BF18" i="148"/>
  <c r="BH18" i="148"/>
  <c r="I27" i="148"/>
  <c r="AV27" i="148"/>
  <c r="AW27" i="148"/>
  <c r="AZ27" i="148"/>
  <c r="F27" i="148"/>
  <c r="BF33" i="148"/>
  <c r="BH33" i="148"/>
  <c r="BB36" i="145"/>
  <c r="BD36" i="145"/>
  <c r="AR30" i="145"/>
  <c r="AS30" i="145"/>
  <c r="AV30" i="145"/>
  <c r="F30" i="145"/>
  <c r="AY30" i="145"/>
  <c r="G30" i="145"/>
  <c r="I30" i="145"/>
  <c r="I27" i="145"/>
  <c r="AR27" i="145"/>
  <c r="AS27" i="145"/>
  <c r="AV27" i="145"/>
  <c r="F27" i="145"/>
  <c r="AY27" i="145"/>
  <c r="G27" i="145"/>
  <c r="I45" i="145"/>
  <c r="AR45" i="145"/>
  <c r="AS45" i="145"/>
  <c r="AV45" i="145"/>
  <c r="F45" i="145"/>
  <c r="AY45" i="145"/>
  <c r="G45" i="145"/>
  <c r="AZ51" i="145"/>
  <c r="BA51" i="145"/>
  <c r="I33" i="145"/>
  <c r="AR33" i="145"/>
  <c r="AS33" i="145"/>
  <c r="AV33" i="145"/>
  <c r="F33" i="145"/>
  <c r="AY33" i="145"/>
  <c r="G33" i="145"/>
  <c r="BA48" i="145"/>
  <c r="AZ48" i="145"/>
  <c r="BB45" i="145"/>
  <c r="BD45" i="145"/>
  <c r="BB30" i="145"/>
  <c r="BD30" i="145"/>
  <c r="AR36" i="145"/>
  <c r="AS36" i="145"/>
  <c r="AV36" i="145"/>
  <c r="F36" i="145"/>
  <c r="AY36" i="145"/>
  <c r="G36" i="145"/>
  <c r="I36" i="145"/>
  <c r="BB33" i="145"/>
  <c r="BD33" i="145"/>
  <c r="I24" i="145"/>
  <c r="AR24" i="145"/>
  <c r="AS24" i="145"/>
  <c r="AV24" i="145"/>
  <c r="F24" i="145"/>
  <c r="AY24" i="145"/>
  <c r="G24" i="145"/>
  <c r="BB27" i="145"/>
  <c r="BD27" i="145"/>
  <c r="I21" i="145"/>
  <c r="AR21" i="145"/>
  <c r="AS21" i="145"/>
  <c r="AV21" i="145"/>
  <c r="F21" i="145"/>
  <c r="AY21" i="145"/>
  <c r="G21" i="145"/>
  <c r="AR18" i="145"/>
  <c r="AS18" i="145"/>
  <c r="AV18" i="145"/>
  <c r="F18" i="145"/>
  <c r="AY18" i="145"/>
  <c r="G18" i="145"/>
  <c r="I18" i="145"/>
  <c r="BB51" i="145"/>
  <c r="BD51" i="145"/>
  <c r="BA48" i="137"/>
  <c r="AZ48" i="137"/>
  <c r="BA30" i="137"/>
  <c r="AZ30" i="137"/>
  <c r="BA36" i="137"/>
  <c r="AZ36" i="137"/>
  <c r="BA33" i="137"/>
  <c r="AZ33" i="137"/>
  <c r="AY39" i="137"/>
  <c r="G39" i="137"/>
  <c r="BB39" i="137"/>
  <c r="BD39" i="137"/>
  <c r="BA45" i="137"/>
  <c r="AZ45" i="137"/>
  <c r="BA42" i="137"/>
  <c r="AZ42" i="137"/>
  <c r="BB48" i="137"/>
  <c r="BD48" i="137"/>
  <c r="BB30" i="137"/>
  <c r="BD30" i="137"/>
  <c r="AZ18" i="137"/>
  <c r="BA18" i="137"/>
  <c r="BB42" i="137"/>
  <c r="BD42" i="137"/>
  <c r="I24" i="137"/>
  <c r="AR24" i="137"/>
  <c r="AS24" i="137"/>
  <c r="AV24" i="137"/>
  <c r="F24" i="137"/>
  <c r="BB33" i="137"/>
  <c r="BD33" i="137"/>
  <c r="BA48" i="27"/>
  <c r="AZ48" i="27"/>
  <c r="I30" i="27"/>
  <c r="AR30" i="27"/>
  <c r="AS30" i="27"/>
  <c r="AV30" i="27"/>
  <c r="F30" i="27"/>
  <c r="AY30" i="27"/>
  <c r="G30" i="27"/>
  <c r="BA33" i="27"/>
  <c r="AZ33" i="27"/>
  <c r="BA27" i="27"/>
  <c r="AZ27" i="27"/>
  <c r="AR21" i="27"/>
  <c r="AS21" i="27"/>
  <c r="AV21" i="27"/>
  <c r="F21" i="27"/>
  <c r="AY21" i="27"/>
  <c r="G21" i="27"/>
  <c r="I21" i="27"/>
  <c r="I51" i="27"/>
  <c r="AR51" i="27"/>
  <c r="AS51" i="27"/>
  <c r="AV51" i="27"/>
  <c r="F51" i="27"/>
  <c r="BB33" i="27"/>
  <c r="BD33" i="27"/>
  <c r="BB21" i="27"/>
  <c r="BD21" i="27"/>
  <c r="BA30" i="26"/>
  <c r="AZ30" i="26"/>
  <c r="AR36" i="26"/>
  <c r="AS36" i="26"/>
  <c r="AV36" i="26"/>
  <c r="F36" i="26"/>
  <c r="AY36" i="26"/>
  <c r="G36" i="26"/>
  <c r="I36" i="26"/>
  <c r="AR39" i="26"/>
  <c r="AS39" i="26"/>
  <c r="AV39" i="26"/>
  <c r="F39" i="26"/>
  <c r="I39" i="26"/>
  <c r="I48" i="26"/>
  <c r="AR48" i="26"/>
  <c r="AS48" i="26"/>
  <c r="AV48" i="26"/>
  <c r="F48" i="26"/>
  <c r="AY48" i="26"/>
  <c r="G48" i="26"/>
  <c r="AR42" i="26"/>
  <c r="AS42" i="26"/>
  <c r="AV42" i="26"/>
  <c r="F42" i="26"/>
  <c r="I42" i="26"/>
  <c r="AY51" i="26"/>
  <c r="G51" i="26"/>
  <c r="BB51" i="26"/>
  <c r="BD51" i="26"/>
  <c r="AZ21" i="26"/>
  <c r="BA21" i="26"/>
  <c r="BA18" i="136"/>
  <c r="AZ18" i="136"/>
  <c r="BA24" i="136"/>
  <c r="AZ24" i="136"/>
  <c r="BB24" i="136"/>
  <c r="BD24" i="136"/>
  <c r="AZ42" i="136"/>
  <c r="BA42" i="136"/>
  <c r="BA33" i="136"/>
  <c r="AZ33" i="136"/>
  <c r="AZ27" i="136"/>
  <c r="BA27" i="136"/>
  <c r="I45" i="36"/>
  <c r="AR45" i="36"/>
  <c r="AS45" i="36"/>
  <c r="AV45" i="36"/>
  <c r="F45" i="36"/>
  <c r="AY45" i="36"/>
  <c r="G45" i="36"/>
  <c r="BA42" i="36"/>
  <c r="AZ42" i="36"/>
  <c r="AZ39" i="36"/>
  <c r="BA39" i="36"/>
  <c r="AR21" i="36"/>
  <c r="AS21" i="36"/>
  <c r="AV21" i="36"/>
  <c r="F21" i="36"/>
  <c r="I21" i="36"/>
  <c r="AZ27" i="36"/>
  <c r="BA27" i="36"/>
  <c r="BB45" i="36"/>
  <c r="BD45" i="36"/>
  <c r="BB48" i="36"/>
  <c r="BD48" i="36"/>
  <c r="AZ48" i="36"/>
  <c r="BA48" i="36"/>
  <c r="I33" i="36"/>
  <c r="AR33" i="36"/>
  <c r="AS33" i="36"/>
  <c r="AV33" i="36"/>
  <c r="F33" i="36"/>
  <c r="BB42" i="36"/>
  <c r="BD42" i="36"/>
  <c r="BB39" i="36"/>
  <c r="BD39" i="36"/>
  <c r="BA39" i="35"/>
  <c r="AZ39" i="35"/>
  <c r="I36" i="35"/>
  <c r="AR36" i="35"/>
  <c r="AS36" i="35"/>
  <c r="AV36" i="35"/>
  <c r="F36" i="35"/>
  <c r="AY36" i="35"/>
  <c r="G36" i="35"/>
  <c r="AZ21" i="35"/>
  <c r="BA21" i="35"/>
  <c r="I24" i="35"/>
  <c r="AR24" i="35"/>
  <c r="AS24" i="35"/>
  <c r="AV24" i="35"/>
  <c r="F24" i="35"/>
  <c r="AY24" i="35"/>
  <c r="G24" i="35"/>
  <c r="AZ27" i="35"/>
  <c r="BA27" i="35"/>
  <c r="BB30" i="35"/>
  <c r="BD30" i="35"/>
  <c r="BB39" i="35"/>
  <c r="BD39" i="35"/>
  <c r="BB24" i="35"/>
  <c r="BD24" i="35"/>
  <c r="AZ30" i="35"/>
  <c r="BA30" i="35"/>
  <c r="BB21" i="35"/>
  <c r="BD21" i="35"/>
  <c r="BA45" i="34"/>
  <c r="AZ45" i="34"/>
  <c r="I39" i="34"/>
  <c r="AR39" i="34"/>
  <c r="AS39" i="34"/>
  <c r="AV39" i="34"/>
  <c r="F39" i="34"/>
  <c r="AY39" i="34"/>
  <c r="G39" i="34"/>
  <c r="AZ42" i="34"/>
  <c r="BA42" i="34"/>
  <c r="BB45" i="34"/>
  <c r="BD45" i="34"/>
  <c r="BB42" i="34"/>
  <c r="BD42" i="34"/>
  <c r="AR30" i="33"/>
  <c r="AS30" i="33"/>
  <c r="AV30" i="33"/>
  <c r="F30" i="33"/>
  <c r="AY30" i="33"/>
  <c r="G30" i="33"/>
  <c r="I30" i="33"/>
  <c r="BA45" i="33"/>
  <c r="AZ45" i="33"/>
  <c r="AZ24" i="33"/>
  <c r="BA24" i="33"/>
  <c r="I18" i="33"/>
  <c r="AR18" i="33"/>
  <c r="AS18" i="33"/>
  <c r="AV18" i="33"/>
  <c r="F18" i="33"/>
  <c r="BA27" i="33"/>
  <c r="AZ27" i="33"/>
  <c r="AY21" i="33"/>
  <c r="G21" i="33"/>
  <c r="BB21" i="33"/>
  <c r="BD21" i="33"/>
  <c r="AR51" i="33"/>
  <c r="AS51" i="33"/>
  <c r="AV51" i="33"/>
  <c r="F51" i="33"/>
  <c r="I51" i="33"/>
  <c r="BA42" i="33"/>
  <c r="AZ42" i="33"/>
  <c r="AZ36" i="33"/>
  <c r="BA36" i="33"/>
  <c r="BB30" i="33"/>
  <c r="BD30" i="33"/>
  <c r="BB27" i="33"/>
  <c r="BD27" i="33"/>
  <c r="AY45" i="32"/>
  <c r="G45" i="32"/>
  <c r="BB45" i="32"/>
  <c r="BD45" i="32"/>
  <c r="AY39" i="32"/>
  <c r="G39" i="32"/>
  <c r="BB39" i="32"/>
  <c r="BD39" i="32"/>
  <c r="I24" i="32"/>
  <c r="AR24" i="32"/>
  <c r="AS24" i="32"/>
  <c r="AV24" i="32"/>
  <c r="F24" i="32"/>
  <c r="AY24" i="32"/>
  <c r="G24" i="32"/>
  <c r="I42" i="32"/>
  <c r="AR42" i="32"/>
  <c r="AS42" i="32"/>
  <c r="AV42" i="32"/>
  <c r="F42" i="32"/>
  <c r="AY42" i="32"/>
  <c r="G42" i="32"/>
  <c r="BA51" i="32"/>
  <c r="AZ51" i="32"/>
  <c r="BA18" i="32"/>
  <c r="AZ18" i="32"/>
  <c r="AY21" i="32"/>
  <c r="G21" i="32"/>
  <c r="BB21" i="32"/>
  <c r="BD21" i="32"/>
  <c r="BB48" i="32"/>
  <c r="BD48" i="32"/>
  <c r="AZ36" i="32"/>
  <c r="BA36" i="32"/>
  <c r="AR27" i="32"/>
  <c r="AS27" i="32"/>
  <c r="AV27" i="32"/>
  <c r="F27" i="32"/>
  <c r="I27" i="32"/>
  <c r="BB42" i="32"/>
  <c r="BD42" i="32"/>
  <c r="AZ48" i="32"/>
  <c r="BA48" i="32"/>
  <c r="BB36" i="32"/>
  <c r="BD36" i="32"/>
  <c r="BB24" i="32"/>
  <c r="BD24" i="32"/>
  <c r="BB18" i="32"/>
  <c r="BD18" i="32"/>
  <c r="AY45" i="31"/>
  <c r="G45" i="31"/>
  <c r="BB45" i="31"/>
  <c r="BD45" i="31"/>
  <c r="BA48" i="31"/>
  <c r="AZ48" i="31"/>
  <c r="BA24" i="31"/>
  <c r="AZ24" i="31"/>
  <c r="BB27" i="31"/>
  <c r="BD27" i="31"/>
  <c r="BA27" i="31"/>
  <c r="AZ27" i="31"/>
  <c r="AY42" i="31"/>
  <c r="G42" i="31"/>
  <c r="BB42" i="31"/>
  <c r="BD42" i="31"/>
  <c r="AY30" i="31"/>
  <c r="G30" i="31"/>
  <c r="BB30" i="31"/>
  <c r="BD30" i="31"/>
  <c r="BA51" i="31"/>
  <c r="AZ51" i="31"/>
  <c r="AR18" i="31"/>
  <c r="AS18" i="31"/>
  <c r="AV18" i="31"/>
  <c r="F18" i="31"/>
  <c r="AY18" i="31"/>
  <c r="G18" i="31"/>
  <c r="I18" i="31"/>
  <c r="BB48" i="31"/>
  <c r="BD48" i="31"/>
  <c r="AY21" i="31"/>
  <c r="G21" i="31"/>
  <c r="BB21" i="31"/>
  <c r="BD21" i="31"/>
  <c r="BA36" i="31"/>
  <c r="AZ36" i="31"/>
  <c r="BB24" i="31"/>
  <c r="BD24" i="31"/>
  <c r="BE48" i="46"/>
  <c r="BD48" i="46"/>
  <c r="BD24" i="46"/>
  <c r="BE24" i="46"/>
  <c r="AV45" i="46"/>
  <c r="AW45" i="46"/>
  <c r="AZ45" i="46"/>
  <c r="F45" i="46"/>
  <c r="I45" i="46"/>
  <c r="I18" i="46"/>
  <c r="AV18" i="46"/>
  <c r="AW18" i="46"/>
  <c r="AZ18" i="46"/>
  <c r="F18" i="46"/>
  <c r="BF48" i="46"/>
  <c r="BH48" i="46"/>
  <c r="BD51" i="46"/>
  <c r="BE51" i="46"/>
  <c r="BC30" i="46"/>
  <c r="G30" i="46"/>
  <c r="BF30" i="46"/>
  <c r="BH30" i="46"/>
  <c r="BF24" i="46"/>
  <c r="BH24" i="46"/>
  <c r="BF51" i="46"/>
  <c r="BH51" i="46"/>
  <c r="I48" i="45"/>
  <c r="AV48" i="45"/>
  <c r="AW48" i="45"/>
  <c r="AZ48" i="45"/>
  <c r="F48" i="45"/>
  <c r="BC48" i="45"/>
  <c r="G48" i="45"/>
  <c r="BD45" i="45"/>
  <c r="BE45" i="45"/>
  <c r="AV51" i="144"/>
  <c r="AW51" i="144"/>
  <c r="AZ51" i="144"/>
  <c r="F51" i="144"/>
  <c r="I51" i="144"/>
  <c r="AV21" i="144"/>
  <c r="AW21" i="144"/>
  <c r="AZ21" i="144"/>
  <c r="F21" i="144"/>
  <c r="I21" i="144"/>
  <c r="BC33" i="144"/>
  <c r="G33" i="144"/>
  <c r="BF33" i="144"/>
  <c r="BH33" i="144"/>
  <c r="BC39" i="144"/>
  <c r="G39" i="144"/>
  <c r="BF39" i="144"/>
  <c r="BH39" i="144"/>
  <c r="BE27" i="144"/>
  <c r="BD27" i="144"/>
  <c r="AV45" i="144"/>
  <c r="AW45" i="144"/>
  <c r="AZ45" i="144"/>
  <c r="F45" i="144"/>
  <c r="I45" i="144"/>
  <c r="BF27" i="144"/>
  <c r="BH27" i="144"/>
  <c r="BD36" i="43"/>
  <c r="BE36" i="43"/>
  <c r="AV21" i="43"/>
  <c r="AW21" i="43"/>
  <c r="AZ21" i="43"/>
  <c r="F21" i="43"/>
  <c r="BC21" i="43"/>
  <c r="G21" i="43"/>
  <c r="I21" i="43"/>
  <c r="I51" i="43"/>
  <c r="AV51" i="43"/>
  <c r="AW51" i="43"/>
  <c r="AZ51" i="43"/>
  <c r="F51" i="43"/>
  <c r="BC51" i="43"/>
  <c r="G51" i="43"/>
  <c r="I33" i="43"/>
  <c r="AV33" i="43"/>
  <c r="AW33" i="43"/>
  <c r="AZ33" i="43"/>
  <c r="F33" i="43"/>
  <c r="BC33" i="43"/>
  <c r="G33" i="43"/>
  <c r="BC24" i="43"/>
  <c r="G24" i="43"/>
  <c r="BF24" i="43"/>
  <c r="BH24" i="43"/>
  <c r="BD27" i="43"/>
  <c r="BE27" i="43"/>
  <c r="BF51" i="43"/>
  <c r="BH51" i="43"/>
  <c r="BF21" i="43"/>
  <c r="BH21" i="43"/>
  <c r="BF27" i="43"/>
  <c r="BH27" i="43"/>
  <c r="BE42" i="43"/>
  <c r="BD42" i="43"/>
  <c r="BF36" i="43"/>
  <c r="BH36" i="43"/>
  <c r="BE21" i="73"/>
  <c r="BD21" i="73"/>
  <c r="BD24" i="73"/>
  <c r="BE24" i="73"/>
  <c r="I48" i="73"/>
  <c r="AV48" i="73"/>
  <c r="AW48" i="73"/>
  <c r="AZ48" i="73"/>
  <c r="F48" i="73"/>
  <c r="BC48" i="73"/>
  <c r="G48" i="73"/>
  <c r="BD33" i="73"/>
  <c r="BE33" i="73"/>
  <c r="BF33" i="73"/>
  <c r="BH33" i="73"/>
  <c r="AV36" i="73"/>
  <c r="AW36" i="73"/>
  <c r="AZ36" i="73"/>
  <c r="F36" i="73"/>
  <c r="I36" i="73"/>
  <c r="BF21" i="73"/>
  <c r="BH21" i="73"/>
  <c r="AV27" i="73"/>
  <c r="AW27" i="73"/>
  <c r="AZ27" i="73"/>
  <c r="F27" i="73"/>
  <c r="BC27" i="73"/>
  <c r="G27" i="73"/>
  <c r="I27" i="73"/>
  <c r="AV21" i="37"/>
  <c r="AW21" i="37"/>
  <c r="AZ21" i="37"/>
  <c r="F21" i="37"/>
  <c r="BC21" i="37"/>
  <c r="G21" i="37"/>
  <c r="I21" i="37"/>
  <c r="BD39" i="37"/>
  <c r="BE39" i="37"/>
  <c r="I30" i="37"/>
  <c r="AV30" i="37"/>
  <c r="AW30" i="37"/>
  <c r="AZ30" i="37"/>
  <c r="F30" i="37"/>
  <c r="BE36" i="37"/>
  <c r="BD36" i="37"/>
  <c r="BF21" i="37"/>
  <c r="BH21" i="37"/>
  <c r="AZ51" i="24"/>
  <c r="BA51" i="24"/>
  <c r="AR33" i="24"/>
  <c r="AS33" i="24"/>
  <c r="AV33" i="24"/>
  <c r="F33" i="24"/>
  <c r="AY33" i="24"/>
  <c r="G33" i="24"/>
  <c r="I33" i="24"/>
  <c r="AZ42" i="24"/>
  <c r="BA42" i="24"/>
  <c r="BB33" i="24"/>
  <c r="BD33" i="24"/>
  <c r="AR21" i="24"/>
  <c r="AS21" i="24"/>
  <c r="AV21" i="24"/>
  <c r="F21" i="24"/>
  <c r="I21" i="24"/>
  <c r="AZ48" i="24"/>
  <c r="BA48" i="24"/>
  <c r="AZ27" i="24"/>
  <c r="BA27" i="24"/>
  <c r="BB42" i="24"/>
  <c r="BD42" i="24"/>
  <c r="I24" i="24"/>
  <c r="AR24" i="24"/>
  <c r="AS24" i="24"/>
  <c r="AV24" i="24"/>
  <c r="F24" i="24"/>
  <c r="BA39" i="24"/>
  <c r="AZ39" i="24"/>
  <c r="BB48" i="24"/>
  <c r="BD48" i="24"/>
  <c r="AZ45" i="24"/>
  <c r="BA45" i="24"/>
  <c r="BB27" i="24"/>
  <c r="BD27" i="24"/>
  <c r="AR33" i="23"/>
  <c r="AS33" i="23"/>
  <c r="AV33" i="23"/>
  <c r="F33" i="23"/>
  <c r="AY33" i="23"/>
  <c r="G33" i="23"/>
  <c r="I33" i="23"/>
  <c r="BA27" i="23"/>
  <c r="AZ27" i="23"/>
  <c r="AR48" i="23"/>
  <c r="AS48" i="23"/>
  <c r="AV48" i="23"/>
  <c r="F48" i="23"/>
  <c r="AY48" i="23"/>
  <c r="G48" i="23"/>
  <c r="I48" i="23"/>
  <c r="AR45" i="23"/>
  <c r="AS45" i="23"/>
  <c r="AV45" i="23"/>
  <c r="F45" i="23"/>
  <c r="AY45" i="23"/>
  <c r="G45" i="23"/>
  <c r="I45" i="23"/>
  <c r="BA36" i="23"/>
  <c r="AZ36" i="23"/>
  <c r="AR18" i="23"/>
  <c r="AS18" i="23"/>
  <c r="AV18" i="23"/>
  <c r="F18" i="23"/>
  <c r="I18" i="23"/>
  <c r="I39" i="23"/>
  <c r="AR39" i="23"/>
  <c r="AS39" i="23"/>
  <c r="AV39" i="23"/>
  <c r="F39" i="23"/>
  <c r="BB27" i="23"/>
  <c r="BD27" i="23"/>
  <c r="BB48" i="23"/>
  <c r="BD48" i="23"/>
  <c r="AZ24" i="23"/>
  <c r="BA24" i="23"/>
  <c r="BA21" i="23"/>
  <c r="AZ21" i="23"/>
  <c r="AR39" i="22"/>
  <c r="AS39" i="22"/>
  <c r="AV39" i="22"/>
  <c r="F39" i="22"/>
  <c r="AY39" i="22"/>
  <c r="G39" i="22"/>
  <c r="I39" i="22"/>
  <c r="BB39" i="22"/>
  <c r="BD39" i="22"/>
  <c r="AR42" i="22"/>
  <c r="AS42" i="22"/>
  <c r="AV42" i="22"/>
  <c r="F42" i="22"/>
  <c r="AY42" i="22"/>
  <c r="G42" i="22"/>
  <c r="I42" i="22"/>
  <c r="AZ30" i="22"/>
  <c r="BA30" i="22"/>
  <c r="AY24" i="22"/>
  <c r="G24" i="22"/>
  <c r="BB24" i="22"/>
  <c r="BD24" i="22"/>
  <c r="I18" i="22"/>
  <c r="AR18" i="22"/>
  <c r="AS18" i="22"/>
  <c r="AV18" i="22"/>
  <c r="F18" i="22"/>
  <c r="AR21" i="22"/>
  <c r="AS21" i="22"/>
  <c r="AV21" i="22"/>
  <c r="F21" i="22"/>
  <c r="I21" i="22"/>
  <c r="BB30" i="22"/>
  <c r="BD30" i="22"/>
  <c r="I48" i="21"/>
  <c r="AR48" i="21"/>
  <c r="AS48" i="21"/>
  <c r="AV48" i="21"/>
  <c r="F48" i="21"/>
  <c r="AY48" i="21"/>
  <c r="G48" i="21"/>
  <c r="BA33" i="21"/>
  <c r="AZ33" i="21"/>
  <c r="I51" i="21"/>
  <c r="AR51" i="21"/>
  <c r="AS51" i="21"/>
  <c r="AV51" i="21"/>
  <c r="F51" i="21"/>
  <c r="BA21" i="21"/>
  <c r="AZ21" i="21"/>
  <c r="BA30" i="21"/>
  <c r="AZ30" i="21"/>
  <c r="BB30" i="21"/>
  <c r="BD30" i="21"/>
  <c r="I39" i="21"/>
  <c r="AR39" i="21"/>
  <c r="AS39" i="21"/>
  <c r="AV39" i="21"/>
  <c r="F39" i="21"/>
  <c r="BB24" i="21"/>
  <c r="BD24" i="21"/>
  <c r="I18" i="21"/>
  <c r="AR18" i="21"/>
  <c r="AS18" i="21"/>
  <c r="AV18" i="21"/>
  <c r="F18" i="21"/>
  <c r="AY18" i="21"/>
  <c r="G18" i="21"/>
  <c r="BA24" i="21"/>
  <c r="AZ24" i="21"/>
  <c r="AY21" i="20"/>
  <c r="G21" i="20"/>
  <c r="BB21" i="20"/>
  <c r="BD21" i="20"/>
  <c r="AR39" i="20"/>
  <c r="AS39" i="20"/>
  <c r="AV39" i="20"/>
  <c r="F39" i="20"/>
  <c r="AY39" i="20"/>
  <c r="G39" i="20"/>
  <c r="I39" i="20"/>
  <c r="AZ48" i="20"/>
  <c r="BA48" i="20"/>
  <c r="I51" i="20"/>
  <c r="AR51" i="20"/>
  <c r="AS51" i="20"/>
  <c r="AV51" i="20"/>
  <c r="F51" i="20"/>
  <c r="AZ33" i="20"/>
  <c r="BA33" i="20"/>
  <c r="BA24" i="20"/>
  <c r="AZ24" i="20"/>
  <c r="I45" i="20"/>
  <c r="AR45" i="20"/>
  <c r="AS45" i="20"/>
  <c r="AV45" i="20"/>
  <c r="F45" i="20"/>
  <c r="AR42" i="20"/>
  <c r="AS42" i="20"/>
  <c r="AV42" i="20"/>
  <c r="F42" i="20"/>
  <c r="I42" i="20"/>
  <c r="AZ36" i="20"/>
  <c r="BA36" i="20"/>
  <c r="BB39" i="20"/>
  <c r="BD39" i="20"/>
  <c r="BB33" i="20"/>
  <c r="BD33" i="20"/>
  <c r="I33" i="143"/>
  <c r="AR33" i="143"/>
  <c r="AS33" i="143"/>
  <c r="AV33" i="143"/>
  <c r="F33" i="143"/>
  <c r="AY33" i="143"/>
  <c r="G33" i="143"/>
  <c r="AZ39" i="143"/>
  <c r="BA39" i="143"/>
  <c r="BB39" i="143"/>
  <c r="BD39" i="143"/>
  <c r="AR36" i="143"/>
  <c r="AS36" i="143"/>
  <c r="AV36" i="143"/>
  <c r="F36" i="143"/>
  <c r="AY36" i="143"/>
  <c r="G36" i="143"/>
  <c r="I36" i="143"/>
  <c r="I27" i="143"/>
  <c r="AR27" i="143"/>
  <c r="AS27" i="143"/>
  <c r="AV27" i="143"/>
  <c r="F27" i="143"/>
  <c r="AY27" i="143"/>
  <c r="G27" i="143"/>
  <c r="AR30" i="143"/>
  <c r="AS30" i="143"/>
  <c r="AV30" i="143"/>
  <c r="F30" i="143"/>
  <c r="I30" i="143"/>
  <c r="BD42" i="135"/>
  <c r="BE42" i="135"/>
  <c r="BD24" i="135"/>
  <c r="BE24" i="135"/>
  <c r="BF42" i="135"/>
  <c r="BH42" i="135"/>
  <c r="BC51" i="135"/>
  <c r="G51" i="135"/>
  <c r="BF51" i="135"/>
  <c r="BH51" i="135"/>
  <c r="BD18" i="135"/>
  <c r="BE18" i="135"/>
  <c r="AV21" i="135"/>
  <c r="AW21" i="135"/>
  <c r="AZ21" i="135"/>
  <c r="F21" i="135"/>
  <c r="I21" i="135"/>
  <c r="BD45" i="135"/>
  <c r="BE45" i="135"/>
  <c r="I33" i="135"/>
  <c r="AV33" i="135"/>
  <c r="AW33" i="135"/>
  <c r="AZ33" i="135"/>
  <c r="F33" i="135"/>
  <c r="BF18" i="135"/>
  <c r="BH18" i="135"/>
  <c r="I30" i="135"/>
  <c r="AV30" i="135"/>
  <c r="AW30" i="135"/>
  <c r="AZ30" i="135"/>
  <c r="F30" i="135"/>
  <c r="BC30" i="135"/>
  <c r="G30" i="135"/>
  <c r="BD39" i="135"/>
  <c r="BE39" i="135"/>
  <c r="BF39" i="135"/>
  <c r="BH39" i="135"/>
  <c r="BF24" i="135"/>
  <c r="BH24" i="135"/>
  <c r="BC36" i="135"/>
  <c r="G36" i="135"/>
  <c r="BF36" i="135"/>
  <c r="BH36" i="135"/>
  <c r="BD48" i="135"/>
  <c r="BE48" i="135"/>
  <c r="BF45" i="135"/>
  <c r="BH45" i="135"/>
  <c r="BE18" i="147"/>
  <c r="BD18" i="147"/>
  <c r="BD48" i="147"/>
  <c r="BE48" i="147"/>
  <c r="AV21" i="147"/>
  <c r="AW21" i="147"/>
  <c r="AZ21" i="147"/>
  <c r="F21" i="147"/>
  <c r="BC21" i="147"/>
  <c r="G21" i="147"/>
  <c r="I21" i="147"/>
  <c r="BD24" i="147"/>
  <c r="BE24" i="147"/>
  <c r="I45" i="147"/>
  <c r="AV45" i="147"/>
  <c r="AW45" i="147"/>
  <c r="AZ45" i="147"/>
  <c r="F45" i="147"/>
  <c r="BF21" i="147"/>
  <c r="BH21" i="147"/>
  <c r="BF18" i="147"/>
  <c r="BH18" i="147"/>
  <c r="BD27" i="147"/>
  <c r="BE27" i="147"/>
  <c r="BE30" i="147"/>
  <c r="BD30" i="147"/>
  <c r="BC33" i="147"/>
  <c r="G33" i="147"/>
  <c r="BF33" i="147"/>
  <c r="BH33" i="147"/>
  <c r="BF48" i="147"/>
  <c r="BH48" i="147"/>
  <c r="BF30" i="147"/>
  <c r="BH30" i="147"/>
  <c r="BA45" i="16"/>
  <c r="AZ45" i="16"/>
  <c r="AZ33" i="16"/>
  <c r="BA33" i="16"/>
  <c r="BA27" i="16"/>
  <c r="AZ27" i="16"/>
  <c r="AR39" i="16"/>
  <c r="AS39" i="16"/>
  <c r="AV39" i="16"/>
  <c r="F39" i="16"/>
  <c r="AY39" i="16"/>
  <c r="G39" i="16"/>
  <c r="I39" i="16"/>
  <c r="AR48" i="16"/>
  <c r="AS48" i="16"/>
  <c r="AV48" i="16"/>
  <c r="F48" i="16"/>
  <c r="I48" i="16"/>
  <c r="BA18" i="16"/>
  <c r="AZ18" i="16"/>
  <c r="I36" i="16"/>
  <c r="AR36" i="16"/>
  <c r="AS36" i="16"/>
  <c r="AV36" i="16"/>
  <c r="F36" i="16"/>
  <c r="AY36" i="16"/>
  <c r="G36" i="16"/>
  <c r="AZ51" i="16"/>
  <c r="BA51" i="16"/>
  <c r="BB33" i="16"/>
  <c r="BD33" i="16"/>
  <c r="AY45" i="15"/>
  <c r="G45" i="15"/>
  <c r="BB45" i="15"/>
  <c r="BD45" i="15"/>
  <c r="BB51" i="15"/>
  <c r="BD51" i="15"/>
  <c r="I42" i="15"/>
  <c r="AR42" i="15"/>
  <c r="AS42" i="15"/>
  <c r="AV42" i="15"/>
  <c r="F42" i="15"/>
  <c r="AY42" i="15"/>
  <c r="G42" i="15"/>
  <c r="BB42" i="15"/>
  <c r="BD42" i="15"/>
  <c r="BA51" i="15"/>
  <c r="AZ51" i="15"/>
  <c r="I39" i="15"/>
  <c r="AR39" i="15"/>
  <c r="AS39" i="15"/>
  <c r="AV39" i="15"/>
  <c r="F39" i="15"/>
  <c r="AZ18" i="15"/>
  <c r="BA18" i="15"/>
  <c r="AZ51" i="14"/>
  <c r="BA51" i="14"/>
  <c r="AY30" i="14"/>
  <c r="G30" i="14"/>
  <c r="BB30" i="14"/>
  <c r="BD30" i="14"/>
  <c r="AY39" i="14"/>
  <c r="G39" i="14"/>
  <c r="BB39" i="14"/>
  <c r="BD39" i="14"/>
  <c r="AZ48" i="14"/>
  <c r="BA48" i="14"/>
  <c r="AZ33" i="14"/>
  <c r="BA33" i="14"/>
  <c r="BB48" i="14"/>
  <c r="BD48" i="14"/>
  <c r="AY18" i="14"/>
  <c r="G18" i="14"/>
  <c r="BB18" i="14"/>
  <c r="BD18" i="14"/>
  <c r="AZ33" i="13"/>
  <c r="BA33" i="13"/>
  <c r="BA21" i="13"/>
  <c r="AZ21" i="13"/>
  <c r="AZ39" i="13"/>
  <c r="BA39" i="13"/>
  <c r="BA18" i="13"/>
  <c r="AZ18" i="13"/>
  <c r="BB39" i="13"/>
  <c r="BD39" i="13"/>
  <c r="I48" i="13"/>
  <c r="AR48" i="13"/>
  <c r="AS48" i="13"/>
  <c r="AV48" i="13"/>
  <c r="F48" i="13"/>
  <c r="AY48" i="13"/>
  <c r="G48" i="13"/>
  <c r="AR36" i="13"/>
  <c r="AS36" i="13"/>
  <c r="AV36" i="13"/>
  <c r="F36" i="13"/>
  <c r="I36" i="13"/>
  <c r="BB33" i="13"/>
  <c r="BD33" i="13"/>
  <c r="AV48" i="12"/>
  <c r="AW48" i="12"/>
  <c r="AZ48" i="12"/>
  <c r="F48" i="12"/>
  <c r="BC48" i="12"/>
  <c r="G48" i="12"/>
  <c r="I48" i="12"/>
  <c r="I45" i="12"/>
  <c r="AV45" i="12"/>
  <c r="AW45" i="12"/>
  <c r="AZ45" i="12"/>
  <c r="F45" i="12"/>
  <c r="BC45" i="12"/>
  <c r="G45" i="12"/>
  <c r="I51" i="12"/>
  <c r="AV51" i="12"/>
  <c r="AW51" i="12"/>
  <c r="AZ51" i="12"/>
  <c r="F51" i="12"/>
  <c r="BC51" i="12"/>
  <c r="G51" i="12"/>
  <c r="BE24" i="12"/>
  <c r="BD24" i="12"/>
  <c r="BF48" i="12"/>
  <c r="BH48" i="12"/>
  <c r="BD18" i="12"/>
  <c r="BE18" i="12"/>
  <c r="BF45" i="12"/>
  <c r="BH45" i="12"/>
  <c r="BC21" i="12"/>
  <c r="G21" i="12"/>
  <c r="BF21" i="12"/>
  <c r="BH21" i="12"/>
  <c r="BE39" i="12"/>
  <c r="BD39" i="12"/>
  <c r="BF24" i="12"/>
  <c r="BH24" i="12"/>
  <c r="I30" i="12"/>
  <c r="AV30" i="12"/>
  <c r="AW30" i="12"/>
  <c r="AZ30" i="12"/>
  <c r="F30" i="12"/>
  <c r="BC30" i="12"/>
  <c r="G30" i="12"/>
  <c r="AV33" i="12"/>
  <c r="AW33" i="12"/>
  <c r="AZ33" i="12"/>
  <c r="F33" i="12"/>
  <c r="BC33" i="12"/>
  <c r="G33" i="12"/>
  <c r="I33" i="12"/>
  <c r="BE36" i="11"/>
  <c r="BD36" i="11"/>
  <c r="AV42" i="11"/>
  <c r="AW42" i="11"/>
  <c r="AZ42" i="11"/>
  <c r="F42" i="11"/>
  <c r="I42" i="11"/>
  <c r="BD39" i="11"/>
  <c r="BE39" i="11"/>
  <c r="BE24" i="11"/>
  <c r="BD24" i="11"/>
  <c r="BF36" i="11"/>
  <c r="BH36" i="11"/>
  <c r="BC21" i="11"/>
  <c r="G21" i="11"/>
  <c r="BF21" i="11"/>
  <c r="BH21" i="11"/>
  <c r="BF39" i="11"/>
  <c r="BH39" i="11"/>
  <c r="BE30" i="11"/>
  <c r="BD30" i="11"/>
  <c r="BF24" i="11"/>
  <c r="BH24" i="11"/>
  <c r="BF30" i="11"/>
  <c r="BH30" i="11"/>
  <c r="BE27" i="10"/>
  <c r="BD27" i="10"/>
  <c r="I36" i="10"/>
  <c r="AV36" i="10"/>
  <c r="AW36" i="10"/>
  <c r="AZ36" i="10"/>
  <c r="F36" i="10"/>
  <c r="BC36" i="10"/>
  <c r="G36" i="10"/>
  <c r="BC18" i="10"/>
  <c r="G18" i="10"/>
  <c r="BF18" i="10"/>
  <c r="BH18" i="10"/>
  <c r="BE45" i="10"/>
  <c r="BD45" i="10"/>
  <c r="BF45" i="10"/>
  <c r="BH45" i="10"/>
  <c r="BE39" i="10"/>
  <c r="BD39" i="10"/>
  <c r="BD33" i="10"/>
  <c r="BE33" i="10"/>
  <c r="BD21" i="9"/>
  <c r="BE21" i="9"/>
  <c r="BC33" i="9"/>
  <c r="G33" i="9"/>
  <c r="BF33" i="9"/>
  <c r="BH33" i="9"/>
  <c r="AV39" i="9"/>
  <c r="AW39" i="9"/>
  <c r="AZ39" i="9"/>
  <c r="F39" i="9"/>
  <c r="I39" i="9"/>
  <c r="BF48" i="9"/>
  <c r="BH48" i="9"/>
  <c r="BD45" i="9"/>
  <c r="BE45" i="9"/>
  <c r="BF24" i="9"/>
  <c r="BH24" i="9"/>
  <c r="BE18" i="9"/>
  <c r="BD18" i="9"/>
  <c r="BF21" i="9"/>
  <c r="BH21" i="9"/>
  <c r="BE48" i="9"/>
  <c r="BD48" i="9"/>
  <c r="BE24" i="9"/>
  <c r="BD24" i="9"/>
  <c r="BD30" i="9"/>
  <c r="BE30" i="9"/>
  <c r="BF45" i="9"/>
  <c r="BH45" i="9"/>
  <c r="BE30" i="8"/>
  <c r="BD30" i="8"/>
  <c r="BC36" i="8"/>
  <c r="G36" i="8"/>
  <c r="BF36" i="8"/>
  <c r="BH36" i="8"/>
  <c r="BC39" i="8"/>
  <c r="G39" i="8"/>
  <c r="BF39" i="8"/>
  <c r="BH39" i="8"/>
  <c r="BE24" i="8"/>
  <c r="BD24" i="8"/>
  <c r="BF30" i="8"/>
  <c r="BH30" i="8"/>
  <c r="BD27" i="8"/>
  <c r="BE27" i="8"/>
  <c r="BF27" i="8"/>
  <c r="BH27" i="8"/>
  <c r="BE48" i="8"/>
  <c r="BD48" i="8"/>
  <c r="AV45" i="8"/>
  <c r="AW45" i="8"/>
  <c r="AZ45" i="8"/>
  <c r="F45" i="8"/>
  <c r="I45" i="8"/>
  <c r="BF48" i="8"/>
  <c r="BH48" i="8"/>
  <c r="BC24" i="7"/>
  <c r="G24" i="7"/>
  <c r="BF24" i="7"/>
  <c r="BH24" i="7"/>
  <c r="BE21" i="7"/>
  <c r="BD21" i="7"/>
  <c r="AV42" i="7"/>
  <c r="AW42" i="7"/>
  <c r="AZ42" i="7"/>
  <c r="F42" i="7"/>
  <c r="BC42" i="7"/>
  <c r="G42" i="7"/>
  <c r="I42" i="7"/>
  <c r="BD39" i="7"/>
  <c r="BE39" i="7"/>
  <c r="BF39" i="7"/>
  <c r="BH39" i="7"/>
  <c r="BE33" i="7"/>
  <c r="BD33" i="7"/>
  <c r="BE51" i="7"/>
  <c r="BD51" i="7"/>
  <c r="BE30" i="7"/>
  <c r="BD30" i="7"/>
  <c r="BD27" i="7"/>
  <c r="BE27" i="7"/>
  <c r="BF30" i="7"/>
  <c r="BH30" i="7"/>
  <c r="BD45" i="7"/>
  <c r="BE45" i="7"/>
  <c r="BF27" i="7"/>
  <c r="BH27" i="7"/>
  <c r="BF21" i="7"/>
  <c r="BH21" i="7"/>
  <c r="AZ36" i="6"/>
  <c r="BA36" i="6"/>
  <c r="AY27" i="6"/>
  <c r="G27" i="6"/>
  <c r="BB27" i="6"/>
  <c r="BD27" i="6"/>
  <c r="BB51" i="6"/>
  <c r="BD51" i="6"/>
  <c r="BB36" i="6"/>
  <c r="BD36" i="6"/>
  <c r="AZ33" i="6"/>
  <c r="BA33" i="6"/>
  <c r="AY42" i="6"/>
  <c r="G42" i="6"/>
  <c r="BB42" i="6"/>
  <c r="BD42" i="6"/>
  <c r="AZ51" i="6"/>
  <c r="BA51" i="6"/>
  <c r="BA30" i="6"/>
  <c r="AZ30" i="6"/>
  <c r="AY48" i="6"/>
  <c r="G48" i="6"/>
  <c r="BB48" i="6"/>
  <c r="BD48" i="6"/>
  <c r="AY45" i="6"/>
  <c r="G45" i="6"/>
  <c r="BB45" i="6"/>
  <c r="BD45" i="6"/>
  <c r="AZ21" i="6"/>
  <c r="BA21" i="6"/>
  <c r="AY18" i="6"/>
  <c r="G18" i="6"/>
  <c r="BB18" i="6"/>
  <c r="BD18" i="6"/>
  <c r="AZ42" i="5"/>
  <c r="BA42" i="5"/>
  <c r="AZ48" i="5"/>
  <c r="BA48" i="5"/>
  <c r="AY51" i="5"/>
  <c r="G51" i="5"/>
  <c r="BB51" i="5"/>
  <c r="BD51" i="5"/>
  <c r="I39" i="5"/>
  <c r="AR39" i="5"/>
  <c r="AS39" i="5"/>
  <c r="AV39" i="5"/>
  <c r="F39" i="5"/>
  <c r="AY39" i="5"/>
  <c r="G39" i="5"/>
  <c r="BA30" i="5"/>
  <c r="AZ30" i="5"/>
  <c r="BB42" i="5"/>
  <c r="BD42" i="5"/>
  <c r="BA21" i="5"/>
  <c r="AZ21" i="5"/>
  <c r="BB21" i="5"/>
  <c r="BD21" i="5"/>
  <c r="BA27" i="4"/>
  <c r="AZ27" i="4"/>
  <c r="AZ30" i="4"/>
  <c r="BA30" i="4"/>
  <c r="AR24" i="4"/>
  <c r="AS24" i="4"/>
  <c r="AV24" i="4"/>
  <c r="F24" i="4"/>
  <c r="I24" i="4"/>
  <c r="I36" i="4"/>
  <c r="AR36" i="4"/>
  <c r="AS36" i="4"/>
  <c r="AV36" i="4"/>
  <c r="F36" i="4"/>
  <c r="AY48" i="4"/>
  <c r="G48" i="4"/>
  <c r="BB48" i="4"/>
  <c r="BD48" i="4"/>
  <c r="AR18" i="4"/>
  <c r="AS18" i="4"/>
  <c r="AV18" i="4"/>
  <c r="F18" i="4"/>
  <c r="AY18" i="4"/>
  <c r="G18" i="4"/>
  <c r="I18" i="4"/>
  <c r="BB30" i="4"/>
  <c r="BD30" i="4"/>
  <c r="AR18" i="3"/>
  <c r="AS18" i="3"/>
  <c r="AV18" i="3"/>
  <c r="F18" i="3"/>
  <c r="AY18" i="3"/>
  <c r="G18" i="3"/>
  <c r="I18" i="3"/>
  <c r="AY36" i="3"/>
  <c r="G36" i="3"/>
  <c r="BB36" i="3"/>
  <c r="BD36" i="3"/>
  <c r="AY45" i="3"/>
  <c r="G45" i="3"/>
  <c r="BB45" i="3"/>
  <c r="BD45" i="3"/>
  <c r="AY30" i="3"/>
  <c r="G30" i="3"/>
  <c r="BB30" i="3"/>
  <c r="BD30" i="3"/>
  <c r="I24" i="3"/>
  <c r="AR24" i="3"/>
  <c r="AS24" i="3"/>
  <c r="AV24" i="3"/>
  <c r="F24" i="3"/>
  <c r="AY24" i="3"/>
  <c r="G24" i="3"/>
  <c r="BB24" i="3"/>
  <c r="BD24" i="3"/>
  <c r="BB18" i="3"/>
  <c r="BD18" i="3"/>
  <c r="BA48" i="3"/>
  <c r="AZ48" i="3"/>
  <c r="AZ21" i="2"/>
  <c r="BA21" i="2"/>
  <c r="AY48" i="2"/>
  <c r="G48" i="2"/>
  <c r="BB48" i="2"/>
  <c r="BD48" i="2"/>
  <c r="AZ30" i="2"/>
  <c r="BA30" i="2"/>
  <c r="AY39" i="2"/>
  <c r="G39" i="2"/>
  <c r="BB39" i="2"/>
  <c r="BD39" i="2"/>
  <c r="AR51" i="2"/>
  <c r="AS51" i="2"/>
  <c r="AV51" i="2"/>
  <c r="F51" i="2"/>
  <c r="I51" i="2"/>
  <c r="BB21" i="2"/>
  <c r="BD21" i="2"/>
  <c r="AY28" i="1"/>
  <c r="G28" i="1"/>
  <c r="BB28" i="1"/>
  <c r="BD28" i="1"/>
  <c r="AY31" i="1"/>
  <c r="G31" i="1"/>
  <c r="BB31" i="1"/>
  <c r="BD31" i="1"/>
  <c r="AY49" i="1"/>
  <c r="G49" i="1"/>
  <c r="BB49" i="1"/>
  <c r="BD49" i="1"/>
  <c r="BA34" i="1"/>
  <c r="AZ34" i="1"/>
  <c r="AR19" i="1"/>
  <c r="AS19" i="1"/>
  <c r="AV19" i="1"/>
  <c r="F19" i="1"/>
  <c r="AY19" i="1"/>
  <c r="G19" i="1"/>
  <c r="I19" i="1"/>
  <c r="AR40" i="1"/>
  <c r="AS40" i="1"/>
  <c r="AV40" i="1"/>
  <c r="F40" i="1"/>
  <c r="I40" i="1"/>
  <c r="AZ37" i="1"/>
  <c r="BA37" i="1"/>
  <c r="BA27" i="130"/>
  <c r="AZ27" i="130"/>
  <c r="BB27" i="130"/>
  <c r="BD27" i="130"/>
  <c r="BA42" i="130"/>
  <c r="AZ42" i="130"/>
  <c r="AZ33" i="130"/>
  <c r="BA33" i="130"/>
  <c r="BA45" i="130"/>
  <c r="AZ45" i="130"/>
  <c r="AY48" i="130"/>
  <c r="G48" i="130"/>
  <c r="BB48" i="130"/>
  <c r="BD48" i="130"/>
  <c r="BB42" i="130"/>
  <c r="BD42" i="130"/>
  <c r="BC21" i="124"/>
  <c r="G21" i="124"/>
  <c r="BF21" i="124"/>
  <c r="BH21" i="124"/>
  <c r="AY27" i="129"/>
  <c r="G27" i="129"/>
  <c r="BB27" i="129"/>
  <c r="BD27" i="129"/>
  <c r="AY21" i="129"/>
  <c r="G21" i="129"/>
  <c r="BB21" i="129"/>
  <c r="BD21" i="129"/>
  <c r="AY30" i="129"/>
  <c r="G30" i="129"/>
  <c r="BB30" i="129"/>
  <c r="BD30" i="129"/>
  <c r="AZ48" i="123"/>
  <c r="BA48" i="123"/>
  <c r="AZ42" i="123"/>
  <c r="BA42" i="123"/>
  <c r="AZ33" i="123"/>
  <c r="BA33" i="123"/>
  <c r="BB33" i="123"/>
  <c r="BD33" i="123"/>
  <c r="BA48" i="121"/>
  <c r="AZ48" i="121"/>
  <c r="AY36" i="121"/>
  <c r="G36" i="121"/>
  <c r="BB36" i="121"/>
  <c r="BD36" i="121"/>
  <c r="BB48" i="121"/>
  <c r="BD48" i="121"/>
  <c r="BA27" i="149"/>
  <c r="AZ27" i="149"/>
  <c r="AY21" i="149"/>
  <c r="G21" i="149"/>
  <c r="BB21" i="149"/>
  <c r="BD21" i="149"/>
  <c r="BA33" i="149"/>
  <c r="AZ33" i="149"/>
  <c r="BA24" i="120"/>
  <c r="AZ24" i="120"/>
  <c r="BB24" i="120"/>
  <c r="BD24" i="120"/>
  <c r="AY30" i="120"/>
  <c r="G30" i="120"/>
  <c r="BB30" i="120"/>
  <c r="BD30" i="120"/>
  <c r="BA42" i="120"/>
  <c r="AZ42" i="120"/>
  <c r="BD36" i="115"/>
  <c r="BE36" i="115"/>
  <c r="BE33" i="115"/>
  <c r="BD33" i="115"/>
  <c r="BD24" i="115"/>
  <c r="BE24" i="115"/>
  <c r="BF36" i="115"/>
  <c r="BH36" i="115"/>
  <c r="BD45" i="115"/>
  <c r="BE45" i="115"/>
  <c r="BD27" i="115"/>
  <c r="BE27" i="115"/>
  <c r="BC45" i="112"/>
  <c r="G45" i="112"/>
  <c r="BF45" i="112"/>
  <c r="BH45" i="112"/>
  <c r="BC18" i="112"/>
  <c r="G18" i="112"/>
  <c r="BF18" i="112"/>
  <c r="BH18" i="112"/>
  <c r="BE27" i="112"/>
  <c r="BD27" i="112"/>
  <c r="BE42" i="114"/>
  <c r="BD42" i="114"/>
  <c r="BD39" i="114"/>
  <c r="BE39" i="114"/>
  <c r="BC18" i="114"/>
  <c r="G18" i="114"/>
  <c r="BF18" i="114"/>
  <c r="BH18" i="114"/>
  <c r="BE48" i="114"/>
  <c r="BD48" i="114"/>
  <c r="BE45" i="114"/>
  <c r="BD45" i="114"/>
  <c r="BF39" i="114"/>
  <c r="BH39" i="114"/>
  <c r="BC39" i="125"/>
  <c r="G39" i="125"/>
  <c r="BF39" i="125"/>
  <c r="BH39" i="125"/>
  <c r="BD33" i="125"/>
  <c r="BE33" i="125"/>
  <c r="BF33" i="125"/>
  <c r="BH33" i="125"/>
  <c r="BE36" i="125"/>
  <c r="BD36" i="125"/>
  <c r="BD42" i="125"/>
  <c r="BE42" i="125"/>
  <c r="BF42" i="125"/>
  <c r="BH42" i="125"/>
  <c r="BE24" i="125"/>
  <c r="BD24" i="125"/>
  <c r="BA48" i="128"/>
  <c r="AZ48" i="128"/>
  <c r="BA24" i="128"/>
  <c r="AZ24" i="128"/>
  <c r="BB24" i="128"/>
  <c r="BD24" i="128"/>
  <c r="AZ18" i="113"/>
  <c r="BA18" i="113"/>
  <c r="AZ33" i="113"/>
  <c r="BA33" i="113"/>
  <c r="BA39" i="113"/>
  <c r="AZ39" i="113"/>
  <c r="AY45" i="113"/>
  <c r="G45" i="113"/>
  <c r="BB45" i="113"/>
  <c r="BD45" i="113"/>
  <c r="BB18" i="113"/>
  <c r="BD18" i="113"/>
  <c r="AY39" i="111"/>
  <c r="G39" i="111"/>
  <c r="BB39" i="111"/>
  <c r="BD39" i="111"/>
  <c r="AY51" i="111"/>
  <c r="G51" i="111"/>
  <c r="BB51" i="111"/>
  <c r="BD51" i="111"/>
  <c r="AY30" i="109"/>
  <c r="G30" i="109"/>
  <c r="BB30" i="109"/>
  <c r="BD30" i="109"/>
  <c r="AZ33" i="109"/>
  <c r="BA33" i="109"/>
  <c r="AY39" i="108"/>
  <c r="G39" i="108"/>
  <c r="BB39" i="108"/>
  <c r="BD39" i="108"/>
  <c r="BA24" i="108"/>
  <c r="AZ24" i="108"/>
  <c r="AY42" i="108"/>
  <c r="G42" i="108"/>
  <c r="BB42" i="108"/>
  <c r="BD42" i="108"/>
  <c r="BB24" i="108"/>
  <c r="BD24" i="108"/>
  <c r="BE18" i="101"/>
  <c r="BD18" i="101"/>
  <c r="BE36" i="101"/>
  <c r="BD36" i="101"/>
  <c r="BD24" i="101"/>
  <c r="BE24" i="101"/>
  <c r="BF18" i="101"/>
  <c r="BH18" i="101"/>
  <c r="BE21" i="100"/>
  <c r="BD21" i="100"/>
  <c r="BC45" i="100"/>
  <c r="G45" i="100"/>
  <c r="BF45" i="100"/>
  <c r="BH45" i="100"/>
  <c r="BF33" i="100"/>
  <c r="BH33" i="100"/>
  <c r="BD33" i="100"/>
  <c r="BE33" i="100"/>
  <c r="BD27" i="100"/>
  <c r="BE27" i="100"/>
  <c r="BF21" i="100"/>
  <c r="BH21" i="100"/>
  <c r="BD48" i="96"/>
  <c r="BE48" i="96"/>
  <c r="BC24" i="96"/>
  <c r="G24" i="96"/>
  <c r="BF24" i="96"/>
  <c r="BH24" i="96"/>
  <c r="BF48" i="96"/>
  <c r="BH48" i="96"/>
  <c r="BD21" i="98"/>
  <c r="BE21" i="98"/>
  <c r="BD24" i="98"/>
  <c r="BE24" i="98"/>
  <c r="BE39" i="98"/>
  <c r="BD39" i="98"/>
  <c r="BF21" i="98"/>
  <c r="BH21" i="98"/>
  <c r="BC30" i="127"/>
  <c r="G30" i="127"/>
  <c r="BF30" i="127"/>
  <c r="BH30" i="127"/>
  <c r="BE45" i="127"/>
  <c r="BD45" i="127"/>
  <c r="BC39" i="127"/>
  <c r="G39" i="127"/>
  <c r="BF39" i="127"/>
  <c r="BH39" i="127"/>
  <c r="BE36" i="127"/>
  <c r="BD36" i="127"/>
  <c r="BD21" i="127"/>
  <c r="BE21" i="127"/>
  <c r="BE51" i="107"/>
  <c r="BD51" i="107"/>
  <c r="BD42" i="107"/>
  <c r="BE42" i="107"/>
  <c r="BD48" i="107"/>
  <c r="BE48" i="107"/>
  <c r="BF48" i="107"/>
  <c r="BH48" i="107"/>
  <c r="BC24" i="106"/>
  <c r="G24" i="106"/>
  <c r="BF24" i="106"/>
  <c r="BH24" i="106"/>
  <c r="BE48" i="106"/>
  <c r="BD48" i="106"/>
  <c r="BE18" i="106"/>
  <c r="BD18" i="106"/>
  <c r="BE51" i="106"/>
  <c r="BD51" i="106"/>
  <c r="BC36" i="106"/>
  <c r="G36" i="106"/>
  <c r="BF36" i="106"/>
  <c r="BH36" i="106"/>
  <c r="BF18" i="106"/>
  <c r="BH18" i="106"/>
  <c r="BD36" i="104"/>
  <c r="BE36" i="104"/>
  <c r="BC45" i="104"/>
  <c r="G45" i="104"/>
  <c r="BF45" i="104"/>
  <c r="BH45" i="104"/>
  <c r="BC24" i="104"/>
  <c r="G24" i="104"/>
  <c r="BF24" i="104"/>
  <c r="BH24" i="104"/>
  <c r="BC18" i="104"/>
  <c r="G18" i="104"/>
  <c r="BF18" i="104"/>
  <c r="BH18" i="104"/>
  <c r="BF36" i="104"/>
  <c r="BH36" i="104"/>
  <c r="BC21" i="105"/>
  <c r="G21" i="105"/>
  <c r="BF21" i="105"/>
  <c r="BH21" i="105"/>
  <c r="BF24" i="105"/>
  <c r="BH24" i="105"/>
  <c r="BD24" i="105"/>
  <c r="BE24" i="105"/>
  <c r="BE33" i="105"/>
  <c r="BD33" i="105"/>
  <c r="BD18" i="105"/>
  <c r="BE18" i="105"/>
  <c r="BE24" i="103"/>
  <c r="BD24" i="103"/>
  <c r="BE18" i="103"/>
  <c r="BD18" i="103"/>
  <c r="BE51" i="103"/>
  <c r="BD51" i="103"/>
  <c r="BF51" i="103"/>
  <c r="BH51" i="103"/>
  <c r="BC51" i="138"/>
  <c r="G51" i="138"/>
  <c r="BF51" i="138"/>
  <c r="BH51" i="138"/>
  <c r="BC39" i="138"/>
  <c r="G39" i="138"/>
  <c r="BF39" i="138"/>
  <c r="BH39" i="138"/>
  <c r="BE42" i="138"/>
  <c r="BD42" i="138"/>
  <c r="BE24" i="138"/>
  <c r="BD24" i="138"/>
  <c r="BC27" i="138"/>
  <c r="G27" i="138"/>
  <c r="BF27" i="138"/>
  <c r="BH27" i="138"/>
  <c r="BC18" i="138"/>
  <c r="G18" i="138"/>
  <c r="BF18" i="138"/>
  <c r="BH18" i="138"/>
  <c r="BF24" i="138"/>
  <c r="BH24" i="138"/>
  <c r="BC36" i="138"/>
  <c r="G36" i="138"/>
  <c r="BF36" i="138"/>
  <c r="BH36" i="138"/>
  <c r="BC48" i="138"/>
  <c r="G48" i="138"/>
  <c r="BF48" i="138"/>
  <c r="BH48" i="138"/>
  <c r="BC21" i="138"/>
  <c r="G21" i="138"/>
  <c r="BF21" i="138"/>
  <c r="BH21" i="138"/>
  <c r="BC33" i="138"/>
  <c r="G33" i="138"/>
  <c r="BF33" i="138"/>
  <c r="BH33" i="138"/>
  <c r="BC30" i="138"/>
  <c r="G30" i="138"/>
  <c r="BF30" i="138"/>
  <c r="BH30" i="138"/>
  <c r="BE45" i="138"/>
  <c r="BD45" i="138"/>
  <c r="BA51" i="94"/>
  <c r="AZ51" i="94"/>
  <c r="AZ21" i="94"/>
  <c r="BA21" i="94"/>
  <c r="AY48" i="94"/>
  <c r="G48" i="94"/>
  <c r="BB48" i="94"/>
  <c r="BD48" i="94"/>
  <c r="BB21" i="94"/>
  <c r="BD21" i="94"/>
  <c r="AY30" i="94"/>
  <c r="G30" i="94"/>
  <c r="BB30" i="94"/>
  <c r="BD30" i="94"/>
  <c r="BA42" i="94"/>
  <c r="AZ42" i="94"/>
  <c r="BA30" i="139"/>
  <c r="AZ30" i="139"/>
  <c r="BA21" i="139"/>
  <c r="AZ21" i="139"/>
  <c r="AZ18" i="139"/>
  <c r="BA18" i="139"/>
  <c r="BA36" i="139"/>
  <c r="AZ36" i="139"/>
  <c r="BB21" i="92"/>
  <c r="BD21" i="92"/>
  <c r="AZ42" i="92"/>
  <c r="BA42" i="92"/>
  <c r="AY33" i="92"/>
  <c r="G33" i="92"/>
  <c r="BB33" i="92"/>
  <c r="BD33" i="92"/>
  <c r="AY48" i="92"/>
  <c r="G48" i="92"/>
  <c r="BB48" i="92"/>
  <c r="BD48" i="92"/>
  <c r="AZ21" i="92"/>
  <c r="BA21" i="92"/>
  <c r="BB42" i="92"/>
  <c r="BD42" i="92"/>
  <c r="BA27" i="92"/>
  <c r="AZ27" i="92"/>
  <c r="AZ42" i="91"/>
  <c r="BA42" i="91"/>
  <c r="BA18" i="91"/>
  <c r="AZ18" i="91"/>
  <c r="AY48" i="91"/>
  <c r="G48" i="91"/>
  <c r="BB48" i="91"/>
  <c r="BD48" i="91"/>
  <c r="BA24" i="91"/>
  <c r="AZ24" i="91"/>
  <c r="BA27" i="91"/>
  <c r="AZ27" i="91"/>
  <c r="BB42" i="91"/>
  <c r="BD42" i="91"/>
  <c r="BA30" i="90"/>
  <c r="AZ30" i="90"/>
  <c r="AZ21" i="134"/>
  <c r="BA21" i="134"/>
  <c r="AZ39" i="134"/>
  <c r="BA39" i="134"/>
  <c r="BF36" i="79"/>
  <c r="BH36" i="79"/>
  <c r="BD36" i="79"/>
  <c r="BE36" i="79"/>
  <c r="AZ18" i="88"/>
  <c r="BA18" i="88"/>
  <c r="BE51" i="84"/>
  <c r="BD51" i="84"/>
  <c r="BE21" i="84"/>
  <c r="BD21" i="84"/>
  <c r="BC42" i="84"/>
  <c r="G42" i="84"/>
  <c r="BF42" i="84"/>
  <c r="BH42" i="84"/>
  <c r="BC36" i="84"/>
  <c r="G36" i="84"/>
  <c r="BF36" i="84"/>
  <c r="BH36" i="84"/>
  <c r="BD24" i="84"/>
  <c r="BE24" i="84"/>
  <c r="BD18" i="83"/>
  <c r="BE18" i="83"/>
  <c r="BF18" i="83"/>
  <c r="BH18" i="83"/>
  <c r="BD24" i="82"/>
  <c r="BE24" i="82"/>
  <c r="BE21" i="82"/>
  <c r="BD21" i="82"/>
  <c r="BF21" i="82"/>
  <c r="BH21" i="82"/>
  <c r="AY36" i="146"/>
  <c r="G36" i="146"/>
  <c r="BB36" i="146"/>
  <c r="BD36" i="146"/>
  <c r="AY24" i="146"/>
  <c r="G24" i="146"/>
  <c r="BB24" i="146"/>
  <c r="BD24" i="146"/>
  <c r="AZ48" i="146"/>
  <c r="BA48" i="146"/>
  <c r="BE33" i="86"/>
  <c r="BD33" i="86"/>
  <c r="BD24" i="86"/>
  <c r="BE24" i="86"/>
  <c r="BD18" i="86"/>
  <c r="BE18" i="86"/>
  <c r="BF18" i="86"/>
  <c r="BH18" i="86"/>
  <c r="BE39" i="85"/>
  <c r="BD39" i="85"/>
  <c r="BD33" i="85"/>
  <c r="BE33" i="85"/>
  <c r="BC30" i="85"/>
  <c r="G30" i="85"/>
  <c r="BF30" i="85"/>
  <c r="BH30" i="85"/>
  <c r="BD48" i="85"/>
  <c r="BE48" i="85"/>
  <c r="BF39" i="85"/>
  <c r="BH39" i="85"/>
  <c r="BC27" i="85"/>
  <c r="G27" i="85"/>
  <c r="BF27" i="85"/>
  <c r="BH27" i="85"/>
  <c r="BD36" i="85"/>
  <c r="BE36" i="85"/>
  <c r="BE21" i="85"/>
  <c r="BD21" i="85"/>
  <c r="BF48" i="85"/>
  <c r="BH48" i="85"/>
  <c r="AY51" i="57"/>
  <c r="G51" i="57"/>
  <c r="BB51" i="57"/>
  <c r="BD51" i="57"/>
  <c r="AY30" i="57"/>
  <c r="G30" i="57"/>
  <c r="BB30" i="57"/>
  <c r="BD30" i="57"/>
  <c r="AY21" i="57"/>
  <c r="G21" i="57"/>
  <c r="BB21" i="57"/>
  <c r="BD21" i="57"/>
  <c r="AY36" i="57"/>
  <c r="G36" i="57"/>
  <c r="BB36" i="57"/>
  <c r="BD36" i="57"/>
  <c r="AY42" i="57"/>
  <c r="G42" i="57"/>
  <c r="BB42" i="57"/>
  <c r="BD42" i="57"/>
  <c r="AZ48" i="57"/>
  <c r="BA48" i="57"/>
  <c r="BD36" i="132"/>
  <c r="BE36" i="132"/>
  <c r="BD18" i="132"/>
  <c r="BE18" i="132"/>
  <c r="AZ51" i="60"/>
  <c r="BA51" i="60"/>
  <c r="AY48" i="60"/>
  <c r="G48" i="60"/>
  <c r="BB48" i="60"/>
  <c r="BD48" i="60"/>
  <c r="BA21" i="60"/>
  <c r="AZ21" i="60"/>
  <c r="AZ36" i="60"/>
  <c r="BA36" i="60"/>
  <c r="BB51" i="60"/>
  <c r="BD51" i="60"/>
  <c r="AZ48" i="59"/>
  <c r="BA48" i="59"/>
  <c r="BB48" i="59"/>
  <c r="BD48" i="59"/>
  <c r="AZ24" i="59"/>
  <c r="BA24" i="59"/>
  <c r="BA39" i="59"/>
  <c r="AZ39" i="59"/>
  <c r="BC18" i="141"/>
  <c r="G18" i="141"/>
  <c r="BF18" i="141"/>
  <c r="BH18" i="141"/>
  <c r="BC33" i="141"/>
  <c r="G33" i="141"/>
  <c r="BF33" i="141"/>
  <c r="BH33" i="141"/>
  <c r="BE39" i="141"/>
  <c r="BD39" i="141"/>
  <c r="BE30" i="141"/>
  <c r="BD30" i="141"/>
  <c r="BF39" i="141"/>
  <c r="BH39" i="141"/>
  <c r="BE42" i="141"/>
  <c r="BD42" i="141"/>
  <c r="BF42" i="141"/>
  <c r="BH42" i="141"/>
  <c r="AZ42" i="72"/>
  <c r="BA42" i="72"/>
  <c r="BA30" i="72"/>
  <c r="AZ30" i="72"/>
  <c r="AY48" i="72"/>
  <c r="G48" i="72"/>
  <c r="BB48" i="72"/>
  <c r="BD48" i="72"/>
  <c r="BA33" i="72"/>
  <c r="AZ33" i="72"/>
  <c r="BA36" i="72"/>
  <c r="AZ36" i="72"/>
  <c r="BB36" i="72"/>
  <c r="BD36" i="72"/>
  <c r="AZ39" i="72"/>
  <c r="BA39" i="72"/>
  <c r="AZ45" i="72"/>
  <c r="BA45" i="72"/>
  <c r="AY51" i="71"/>
  <c r="G51" i="71"/>
  <c r="BB51" i="71"/>
  <c r="BD51" i="71"/>
  <c r="AY36" i="71"/>
  <c r="G36" i="71"/>
  <c r="BB36" i="71"/>
  <c r="BD36" i="71"/>
  <c r="BA42" i="71"/>
  <c r="AZ42" i="71"/>
  <c r="BB42" i="71"/>
  <c r="BD42" i="71"/>
  <c r="AZ21" i="71"/>
  <c r="BA21" i="71"/>
  <c r="AY48" i="71"/>
  <c r="G48" i="71"/>
  <c r="BB48" i="71"/>
  <c r="BD48" i="71"/>
  <c r="AZ48" i="69"/>
  <c r="BA48" i="69"/>
  <c r="BA33" i="69"/>
  <c r="AZ33" i="69"/>
  <c r="AY39" i="69"/>
  <c r="G39" i="69"/>
  <c r="BB39" i="69"/>
  <c r="BD39" i="69"/>
  <c r="BB48" i="69"/>
  <c r="BD48" i="69"/>
  <c r="AY48" i="70"/>
  <c r="G48" i="70"/>
  <c r="BB48" i="70"/>
  <c r="BD48" i="70"/>
  <c r="AZ18" i="70"/>
  <c r="BA18" i="70"/>
  <c r="AY39" i="70"/>
  <c r="G39" i="70"/>
  <c r="BB39" i="70"/>
  <c r="BD39" i="70"/>
  <c r="AY21" i="68"/>
  <c r="G21" i="68"/>
  <c r="BB21" i="68"/>
  <c r="BD21" i="68"/>
  <c r="BA48" i="68"/>
  <c r="AZ48" i="68"/>
  <c r="AZ30" i="68"/>
  <c r="BA30" i="68"/>
  <c r="BA51" i="68"/>
  <c r="AZ51" i="68"/>
  <c r="AY51" i="67"/>
  <c r="G51" i="67"/>
  <c r="BB51" i="67"/>
  <c r="BD51" i="67"/>
  <c r="BA39" i="67"/>
  <c r="AZ39" i="67"/>
  <c r="AY36" i="67"/>
  <c r="G36" i="67"/>
  <c r="BB36" i="67"/>
  <c r="BD36" i="67"/>
  <c r="BB42" i="67"/>
  <c r="BD42" i="67"/>
  <c r="AY24" i="67"/>
  <c r="G24" i="67"/>
  <c r="BB24" i="67"/>
  <c r="BD24" i="67"/>
  <c r="BA42" i="67"/>
  <c r="AZ42" i="67"/>
  <c r="BA30" i="67"/>
  <c r="AZ30" i="67"/>
  <c r="BE48" i="87"/>
  <c r="BD48" i="87"/>
  <c r="BD45" i="87"/>
  <c r="BE45" i="87"/>
  <c r="BD30" i="87"/>
  <c r="BE30" i="87"/>
  <c r="BE21" i="87"/>
  <c r="BD21" i="87"/>
  <c r="BE33" i="87"/>
  <c r="BD33" i="87"/>
  <c r="BE36" i="87"/>
  <c r="BD36" i="87"/>
  <c r="BC51" i="76"/>
  <c r="G51" i="76"/>
  <c r="BF51" i="76"/>
  <c r="BH51" i="76"/>
  <c r="BD45" i="76"/>
  <c r="BE45" i="76"/>
  <c r="BE42" i="76"/>
  <c r="BD42" i="76"/>
  <c r="BE48" i="76"/>
  <c r="BD48" i="76"/>
  <c r="BE27" i="76"/>
  <c r="BD27" i="76"/>
  <c r="BF48" i="76"/>
  <c r="BH48" i="76"/>
  <c r="BC33" i="75"/>
  <c r="G33" i="75"/>
  <c r="BF33" i="75"/>
  <c r="BH33" i="75"/>
  <c r="BC42" i="75"/>
  <c r="G42" i="75"/>
  <c r="BF42" i="75"/>
  <c r="BH42" i="75"/>
  <c r="BD24" i="75"/>
  <c r="BE24" i="75"/>
  <c r="BE39" i="75"/>
  <c r="BD39" i="75"/>
  <c r="BF18" i="75"/>
  <c r="BH18" i="75"/>
  <c r="BD18" i="75"/>
  <c r="BE18" i="75"/>
  <c r="BF39" i="75"/>
  <c r="BH39" i="75"/>
  <c r="BC18" i="77"/>
  <c r="G18" i="77"/>
  <c r="BF18" i="77"/>
  <c r="BH18" i="77"/>
  <c r="BC36" i="77"/>
  <c r="G36" i="77"/>
  <c r="BF36" i="77"/>
  <c r="BH36" i="77"/>
  <c r="BC42" i="77"/>
  <c r="G42" i="77"/>
  <c r="BF42" i="77"/>
  <c r="BH42" i="77"/>
  <c r="BC27" i="77"/>
  <c r="G27" i="77"/>
  <c r="BF27" i="77"/>
  <c r="BH27" i="77"/>
  <c r="BC36" i="78"/>
  <c r="G36" i="78"/>
  <c r="BF36" i="78"/>
  <c r="BH36" i="78"/>
  <c r="BE30" i="78"/>
  <c r="BD30" i="78"/>
  <c r="BC21" i="78"/>
  <c r="G21" i="78"/>
  <c r="BF21" i="78"/>
  <c r="BH21" i="78"/>
  <c r="BC33" i="78"/>
  <c r="G33" i="78"/>
  <c r="BF33" i="78"/>
  <c r="BH33" i="78"/>
  <c r="BC27" i="78"/>
  <c r="G27" i="78"/>
  <c r="BF27" i="78"/>
  <c r="BH27" i="78"/>
  <c r="BD51" i="78"/>
  <c r="BE51" i="78"/>
  <c r="BF51" i="78"/>
  <c r="BH51" i="78"/>
  <c r="BD18" i="74"/>
  <c r="BE18" i="74"/>
  <c r="BD51" i="74"/>
  <c r="BE51" i="74"/>
  <c r="BE33" i="74"/>
  <c r="BD33" i="74"/>
  <c r="BA33" i="54"/>
  <c r="AZ33" i="54"/>
  <c r="BA24" i="54"/>
  <c r="AZ24" i="54"/>
  <c r="BA36" i="54"/>
  <c r="AZ36" i="54"/>
  <c r="BA33" i="53"/>
  <c r="AZ33" i="53"/>
  <c r="AZ24" i="53"/>
  <c r="BA24" i="53"/>
  <c r="AY48" i="53"/>
  <c r="G48" i="53"/>
  <c r="BB48" i="53"/>
  <c r="BD48" i="53"/>
  <c r="BB24" i="53"/>
  <c r="BD24" i="53"/>
  <c r="AZ18" i="53"/>
  <c r="BA18" i="53"/>
  <c r="AZ36" i="53"/>
  <c r="BA36" i="53"/>
  <c r="BA45" i="52"/>
  <c r="AZ45" i="52"/>
  <c r="BB45" i="52"/>
  <c r="BD45" i="52"/>
  <c r="AY33" i="51"/>
  <c r="G33" i="51"/>
  <c r="BB33" i="51"/>
  <c r="BD33" i="51"/>
  <c r="BA39" i="51"/>
  <c r="AZ39" i="51"/>
  <c r="AY42" i="51"/>
  <c r="G42" i="51"/>
  <c r="BB42" i="51"/>
  <c r="BD42" i="51"/>
  <c r="AY36" i="51"/>
  <c r="G36" i="51"/>
  <c r="BB36" i="51"/>
  <c r="BD36" i="51"/>
  <c r="AZ51" i="51"/>
  <c r="BA51" i="51"/>
  <c r="AZ18" i="51"/>
  <c r="BA18" i="51"/>
  <c r="AZ30" i="51"/>
  <c r="BA30" i="51"/>
  <c r="AY51" i="50"/>
  <c r="G51" i="50"/>
  <c r="BB51" i="50"/>
  <c r="BD51" i="50"/>
  <c r="AZ21" i="50"/>
  <c r="BA21" i="50"/>
  <c r="AZ30" i="50"/>
  <c r="BA30" i="50"/>
  <c r="BB21" i="50"/>
  <c r="BD21" i="50"/>
  <c r="AY18" i="49"/>
  <c r="G18" i="49"/>
  <c r="BB18" i="49"/>
  <c r="BD18" i="49"/>
  <c r="AZ36" i="49"/>
  <c r="BA36" i="49"/>
  <c r="AY39" i="49"/>
  <c r="G39" i="49"/>
  <c r="BB39" i="49"/>
  <c r="BD39" i="49"/>
  <c r="BA27" i="49"/>
  <c r="AZ27" i="49"/>
  <c r="BB36" i="49"/>
  <c r="BD36" i="49"/>
  <c r="AY51" i="49"/>
  <c r="G51" i="49"/>
  <c r="BB51" i="49"/>
  <c r="BD51" i="49"/>
  <c r="AZ42" i="49"/>
  <c r="BA42" i="49"/>
  <c r="BB42" i="49"/>
  <c r="BD42" i="49"/>
  <c r="AY21" i="63"/>
  <c r="G21" i="63"/>
  <c r="BB21" i="63"/>
  <c r="BD21" i="63"/>
  <c r="BA42" i="63"/>
  <c r="AZ42" i="63"/>
  <c r="AY24" i="63"/>
  <c r="G24" i="63"/>
  <c r="BB24" i="63"/>
  <c r="BD24" i="63"/>
  <c r="AY18" i="63"/>
  <c r="G18" i="63"/>
  <c r="BB18" i="63"/>
  <c r="BD18" i="63"/>
  <c r="BB33" i="63"/>
  <c r="BD33" i="63"/>
  <c r="BA33" i="63"/>
  <c r="AZ33" i="63"/>
  <c r="BB42" i="63"/>
  <c r="BD42" i="63"/>
  <c r="AY27" i="64"/>
  <c r="G27" i="64"/>
  <c r="BB27" i="64"/>
  <c r="BD27" i="64"/>
  <c r="AY42" i="64"/>
  <c r="G42" i="64"/>
  <c r="BB42" i="64"/>
  <c r="BD42" i="64"/>
  <c r="AY18" i="64"/>
  <c r="G18" i="64"/>
  <c r="BB18" i="64"/>
  <c r="BD18" i="64"/>
  <c r="AZ36" i="64"/>
  <c r="BA36" i="64"/>
  <c r="BB36" i="65"/>
  <c r="BD36" i="65"/>
  <c r="BA36" i="65"/>
  <c r="AZ36" i="65"/>
  <c r="AY39" i="62"/>
  <c r="G39" i="62"/>
  <c r="BB39" i="62"/>
  <c r="BD39" i="62"/>
  <c r="BA48" i="61"/>
  <c r="AZ48" i="61"/>
  <c r="AZ27" i="61"/>
  <c r="BA27" i="61"/>
  <c r="BA36" i="61"/>
  <c r="AZ36" i="61"/>
  <c r="AY33" i="61"/>
  <c r="G33" i="61"/>
  <c r="BB33" i="61"/>
  <c r="BD33" i="61"/>
  <c r="BA21" i="61"/>
  <c r="AZ21" i="61"/>
  <c r="BB27" i="61"/>
  <c r="BD27" i="61"/>
  <c r="BD48" i="41"/>
  <c r="BE48" i="41"/>
  <c r="BE30" i="41"/>
  <c r="BD30" i="41"/>
  <c r="BE30" i="133"/>
  <c r="BD30" i="133"/>
  <c r="BC42" i="40"/>
  <c r="G42" i="40"/>
  <c r="BF42" i="40"/>
  <c r="BH42" i="40"/>
  <c r="BC18" i="40"/>
  <c r="G18" i="40"/>
  <c r="BF18" i="40"/>
  <c r="BH18" i="40"/>
  <c r="BC36" i="39"/>
  <c r="G36" i="39"/>
  <c r="BF36" i="39"/>
  <c r="BH36" i="39"/>
  <c r="BE24" i="38"/>
  <c r="BD24" i="38"/>
  <c r="BF42" i="42"/>
  <c r="BH42" i="42"/>
  <c r="BE33" i="42"/>
  <c r="BD33" i="42"/>
  <c r="BF33" i="42"/>
  <c r="BH33" i="42"/>
  <c r="BE36" i="42"/>
  <c r="BD36" i="42"/>
  <c r="BE42" i="42"/>
  <c r="BD42" i="42"/>
  <c r="BC45" i="42"/>
  <c r="G45" i="42"/>
  <c r="BF45" i="42"/>
  <c r="BH45" i="42"/>
  <c r="BE30" i="148"/>
  <c r="BD30" i="148"/>
  <c r="BC27" i="148"/>
  <c r="G27" i="148"/>
  <c r="BF27" i="148"/>
  <c r="BH27" i="148"/>
  <c r="BE45" i="148"/>
  <c r="BD45" i="148"/>
  <c r="BD24" i="148"/>
  <c r="BE24" i="148"/>
  <c r="BF45" i="148"/>
  <c r="BH45" i="148"/>
  <c r="BF30" i="148"/>
  <c r="BH30" i="148"/>
  <c r="AZ18" i="145"/>
  <c r="BA18" i="145"/>
  <c r="AZ24" i="145"/>
  <c r="BA24" i="145"/>
  <c r="AZ36" i="145"/>
  <c r="BA36" i="145"/>
  <c r="BB18" i="145"/>
  <c r="BD18" i="145"/>
  <c r="AZ27" i="145"/>
  <c r="BA27" i="145"/>
  <c r="AZ21" i="145"/>
  <c r="BA21" i="145"/>
  <c r="AZ33" i="145"/>
  <c r="BA33" i="145"/>
  <c r="AZ45" i="145"/>
  <c r="BA45" i="145"/>
  <c r="BB21" i="145"/>
  <c r="BD21" i="145"/>
  <c r="AZ30" i="145"/>
  <c r="BA30" i="145"/>
  <c r="BB24" i="145"/>
  <c r="BD24" i="145"/>
  <c r="AY24" i="137"/>
  <c r="G24" i="137"/>
  <c r="BB24" i="137"/>
  <c r="BD24" i="137"/>
  <c r="BA39" i="137"/>
  <c r="AZ39" i="137"/>
  <c r="BA21" i="27"/>
  <c r="AZ21" i="27"/>
  <c r="AZ30" i="27"/>
  <c r="BA30" i="27"/>
  <c r="AY51" i="27"/>
  <c r="G51" i="27"/>
  <c r="BB51" i="27"/>
  <c r="BD51" i="27"/>
  <c r="BB30" i="27"/>
  <c r="BD30" i="27"/>
  <c r="AZ36" i="26"/>
  <c r="BA36" i="26"/>
  <c r="AY42" i="26"/>
  <c r="G42" i="26"/>
  <c r="BB42" i="26"/>
  <c r="BD42" i="26"/>
  <c r="BB36" i="26"/>
  <c r="BD36" i="26"/>
  <c r="AY39" i="26"/>
  <c r="G39" i="26"/>
  <c r="BB39" i="26"/>
  <c r="BD39" i="26"/>
  <c r="AZ51" i="26"/>
  <c r="BA51" i="26"/>
  <c r="BA48" i="26"/>
  <c r="AZ48" i="26"/>
  <c r="BB48" i="26"/>
  <c r="BD48" i="26"/>
  <c r="AY33" i="36"/>
  <c r="G33" i="36"/>
  <c r="BB33" i="36"/>
  <c r="BD33" i="36"/>
  <c r="AY21" i="36"/>
  <c r="G21" i="36"/>
  <c r="BB21" i="36"/>
  <c r="BD21" i="36"/>
  <c r="BA45" i="36"/>
  <c r="AZ45" i="36"/>
  <c r="BA24" i="35"/>
  <c r="AZ24" i="35"/>
  <c r="BA36" i="35"/>
  <c r="AZ36" i="35"/>
  <c r="BB36" i="35"/>
  <c r="BD36" i="35"/>
  <c r="BB39" i="34"/>
  <c r="BD39" i="34"/>
  <c r="AZ39" i="34"/>
  <c r="BA39" i="34"/>
  <c r="AY18" i="33"/>
  <c r="G18" i="33"/>
  <c r="BB18" i="33"/>
  <c r="BD18" i="33"/>
  <c r="AZ21" i="33"/>
  <c r="BA21" i="33"/>
  <c r="AY51" i="33"/>
  <c r="G51" i="33"/>
  <c r="BB51" i="33"/>
  <c r="BD51" i="33"/>
  <c r="BA30" i="33"/>
  <c r="AZ30" i="33"/>
  <c r="BA39" i="32"/>
  <c r="AZ39" i="32"/>
  <c r="BA42" i="32"/>
  <c r="AZ42" i="32"/>
  <c r="AY27" i="32"/>
  <c r="G27" i="32"/>
  <c r="BB27" i="32"/>
  <c r="BD27" i="32"/>
  <c r="AZ24" i="32"/>
  <c r="BA24" i="32"/>
  <c r="AZ21" i="32"/>
  <c r="BA21" i="32"/>
  <c r="AZ45" i="32"/>
  <c r="BA45" i="32"/>
  <c r="AZ21" i="31"/>
  <c r="BA21" i="31"/>
  <c r="AZ45" i="31"/>
  <c r="BA45" i="31"/>
  <c r="BA42" i="31"/>
  <c r="AZ42" i="31"/>
  <c r="AZ18" i="31"/>
  <c r="BA18" i="31"/>
  <c r="BA30" i="31"/>
  <c r="AZ30" i="31"/>
  <c r="BB18" i="31"/>
  <c r="BD18" i="31"/>
  <c r="BD30" i="46"/>
  <c r="BE30" i="46"/>
  <c r="BC18" i="46"/>
  <c r="G18" i="46"/>
  <c r="BF18" i="46"/>
  <c r="BH18" i="46"/>
  <c r="BC45" i="46"/>
  <c r="G45" i="46"/>
  <c r="BF45" i="46"/>
  <c r="BH45" i="46"/>
  <c r="BD48" i="45"/>
  <c r="BE48" i="45"/>
  <c r="BF48" i="45"/>
  <c r="BH48" i="45"/>
  <c r="BC45" i="144"/>
  <c r="G45" i="144"/>
  <c r="BF45" i="144"/>
  <c r="BH45" i="144"/>
  <c r="BE39" i="144"/>
  <c r="BD39" i="144"/>
  <c r="BC21" i="144"/>
  <c r="G21" i="144"/>
  <c r="BF21" i="144"/>
  <c r="BH21" i="144"/>
  <c r="BE33" i="144"/>
  <c r="BD33" i="144"/>
  <c r="BC51" i="144"/>
  <c r="G51" i="144"/>
  <c r="BF51" i="144"/>
  <c r="BH51" i="144"/>
  <c r="BF33" i="43"/>
  <c r="BH33" i="43"/>
  <c r="BE21" i="43"/>
  <c r="BD21" i="43"/>
  <c r="BE33" i="43"/>
  <c r="BD33" i="43"/>
  <c r="BE51" i="43"/>
  <c r="BD51" i="43"/>
  <c r="BD24" i="43"/>
  <c r="BE24" i="43"/>
  <c r="BD27" i="73"/>
  <c r="BE27" i="73"/>
  <c r="BC36" i="73"/>
  <c r="G36" i="73"/>
  <c r="BF36" i="73"/>
  <c r="BH36" i="73"/>
  <c r="BE48" i="73"/>
  <c r="BD48" i="73"/>
  <c r="BF48" i="73"/>
  <c r="BH48" i="73"/>
  <c r="BF27" i="73"/>
  <c r="BH27" i="73"/>
  <c r="BC30" i="37"/>
  <c r="G30" i="37"/>
  <c r="BF30" i="37"/>
  <c r="BH30" i="37"/>
  <c r="BE21" i="37"/>
  <c r="BD21" i="37"/>
  <c r="AY24" i="24"/>
  <c r="G24" i="24"/>
  <c r="BB24" i="24"/>
  <c r="BD24" i="24"/>
  <c r="AY21" i="24"/>
  <c r="G21" i="24"/>
  <c r="BB21" i="24"/>
  <c r="BD21" i="24"/>
  <c r="BA33" i="24"/>
  <c r="AZ33" i="24"/>
  <c r="AY18" i="23"/>
  <c r="G18" i="23"/>
  <c r="BB18" i="23"/>
  <c r="BD18" i="23"/>
  <c r="AY39" i="23"/>
  <c r="G39" i="23"/>
  <c r="BB39" i="23"/>
  <c r="BD39" i="23"/>
  <c r="BA45" i="23"/>
  <c r="AZ45" i="23"/>
  <c r="BA48" i="23"/>
  <c r="AZ48" i="23"/>
  <c r="BA33" i="23"/>
  <c r="AZ33" i="23"/>
  <c r="BB33" i="23"/>
  <c r="BD33" i="23"/>
  <c r="BB45" i="23"/>
  <c r="BD45" i="23"/>
  <c r="AY21" i="22"/>
  <c r="G21" i="22"/>
  <c r="BB21" i="22"/>
  <c r="BD21" i="22"/>
  <c r="AY18" i="22"/>
  <c r="G18" i="22"/>
  <c r="BB18" i="22"/>
  <c r="BD18" i="22"/>
  <c r="BA24" i="22"/>
  <c r="AZ24" i="22"/>
  <c r="BB42" i="22"/>
  <c r="BD42" i="22"/>
  <c r="AZ42" i="22"/>
  <c r="BA42" i="22"/>
  <c r="AZ39" i="22"/>
  <c r="BA39" i="22"/>
  <c r="AY51" i="21"/>
  <c r="G51" i="21"/>
  <c r="BB51" i="21"/>
  <c r="BD51" i="21"/>
  <c r="AY39" i="21"/>
  <c r="G39" i="21"/>
  <c r="BB39" i="21"/>
  <c r="BD39" i="21"/>
  <c r="AZ48" i="21"/>
  <c r="BA48" i="21"/>
  <c r="BA18" i="21"/>
  <c r="AZ18" i="21"/>
  <c r="BB48" i="21"/>
  <c r="BD48" i="21"/>
  <c r="BB18" i="21"/>
  <c r="BD18" i="21"/>
  <c r="BA39" i="20"/>
  <c r="AZ39" i="20"/>
  <c r="AY42" i="20"/>
  <c r="G42" i="20"/>
  <c r="BB42" i="20"/>
  <c r="BD42" i="20"/>
  <c r="AY45" i="20"/>
  <c r="G45" i="20"/>
  <c r="BB45" i="20"/>
  <c r="BD45" i="20"/>
  <c r="AY51" i="20"/>
  <c r="G51" i="20"/>
  <c r="BB51" i="20"/>
  <c r="BD51" i="20"/>
  <c r="BA21" i="20"/>
  <c r="AZ21" i="20"/>
  <c r="AZ33" i="143"/>
  <c r="BA33" i="143"/>
  <c r="BB33" i="143"/>
  <c r="BD33" i="143"/>
  <c r="BB36" i="143"/>
  <c r="BD36" i="143"/>
  <c r="AY30" i="143"/>
  <c r="G30" i="143"/>
  <c r="BB30" i="143"/>
  <c r="BD30" i="143"/>
  <c r="AZ36" i="143"/>
  <c r="BA36" i="143"/>
  <c r="BA27" i="143"/>
  <c r="AZ27" i="143"/>
  <c r="BB27" i="143"/>
  <c r="BD27" i="143"/>
  <c r="BC33" i="135"/>
  <c r="G33" i="135"/>
  <c r="BF33" i="135"/>
  <c r="BH33" i="135"/>
  <c r="BD36" i="135"/>
  <c r="BE36" i="135"/>
  <c r="BE30" i="135"/>
  <c r="BD30" i="135"/>
  <c r="BC21" i="135"/>
  <c r="G21" i="135"/>
  <c r="BF21" i="135"/>
  <c r="BH21" i="135"/>
  <c r="BD51" i="135"/>
  <c r="BE51" i="135"/>
  <c r="BF30" i="135"/>
  <c r="BH30" i="135"/>
  <c r="BC45" i="147"/>
  <c r="G45" i="147"/>
  <c r="BF45" i="147"/>
  <c r="BH45" i="147"/>
  <c r="BE33" i="147"/>
  <c r="BD33" i="147"/>
  <c r="BE21" i="147"/>
  <c r="BD21" i="147"/>
  <c r="BA39" i="16"/>
  <c r="AZ39" i="16"/>
  <c r="BB39" i="16"/>
  <c r="BD39" i="16"/>
  <c r="AY48" i="16"/>
  <c r="G48" i="16"/>
  <c r="BB48" i="16"/>
  <c r="BD48" i="16"/>
  <c r="AZ36" i="16"/>
  <c r="BA36" i="16"/>
  <c r="BB36" i="16"/>
  <c r="BD36" i="16"/>
  <c r="AY39" i="15"/>
  <c r="G39" i="15"/>
  <c r="BB39" i="15"/>
  <c r="BD39" i="15"/>
  <c r="BA42" i="15"/>
  <c r="AZ42" i="15"/>
  <c r="AZ45" i="15"/>
  <c r="BA45" i="15"/>
  <c r="BA30" i="14"/>
  <c r="AZ30" i="14"/>
  <c r="BA18" i="14"/>
  <c r="AZ18" i="14"/>
  <c r="AZ39" i="14"/>
  <c r="BA39" i="14"/>
  <c r="AZ48" i="13"/>
  <c r="BA48" i="13"/>
  <c r="AY36" i="13"/>
  <c r="G36" i="13"/>
  <c r="BB36" i="13"/>
  <c r="BD36" i="13"/>
  <c r="BB48" i="13"/>
  <c r="BD48" i="13"/>
  <c r="BE33" i="12"/>
  <c r="BD33" i="12"/>
  <c r="BE21" i="12"/>
  <c r="BD21" i="12"/>
  <c r="BE48" i="12"/>
  <c r="BD48" i="12"/>
  <c r="BE30" i="12"/>
  <c r="BD30" i="12"/>
  <c r="BD45" i="12"/>
  <c r="BE45" i="12"/>
  <c r="BF30" i="12"/>
  <c r="BH30" i="12"/>
  <c r="BE51" i="12"/>
  <c r="BD51" i="12"/>
  <c r="BF51" i="12"/>
  <c r="BH51" i="12"/>
  <c r="BF33" i="12"/>
  <c r="BH33" i="12"/>
  <c r="BC42" i="11"/>
  <c r="G42" i="11"/>
  <c r="BF42" i="11"/>
  <c r="BH42" i="11"/>
  <c r="BD21" i="11"/>
  <c r="BE21" i="11"/>
  <c r="BE36" i="10"/>
  <c r="BD36" i="10"/>
  <c r="BF36" i="10"/>
  <c r="BH36" i="10"/>
  <c r="BE18" i="10"/>
  <c r="BD18" i="10"/>
  <c r="BD33" i="9"/>
  <c r="BE33" i="9"/>
  <c r="BC39" i="9"/>
  <c r="G39" i="9"/>
  <c r="BF39" i="9"/>
  <c r="BH39" i="9"/>
  <c r="BE36" i="8"/>
  <c r="BD36" i="8"/>
  <c r="BC45" i="8"/>
  <c r="G45" i="8"/>
  <c r="BF45" i="8"/>
  <c r="BH45" i="8"/>
  <c r="BE39" i="8"/>
  <c r="BD39" i="8"/>
  <c r="BF42" i="7"/>
  <c r="BH42" i="7"/>
  <c r="BE42" i="7"/>
  <c r="BD42" i="7"/>
  <c r="BE24" i="7"/>
  <c r="BD24" i="7"/>
  <c r="AZ48" i="6"/>
  <c r="BA48" i="6"/>
  <c r="AZ27" i="6"/>
  <c r="BA27" i="6"/>
  <c r="BA18" i="6"/>
  <c r="AZ18" i="6"/>
  <c r="BA45" i="6"/>
  <c r="AZ45" i="6"/>
  <c r="AZ42" i="6"/>
  <c r="BA42" i="6"/>
  <c r="BA51" i="5"/>
  <c r="AZ51" i="5"/>
  <c r="AZ39" i="5"/>
  <c r="BA39" i="5"/>
  <c r="BB39" i="5"/>
  <c r="BD39" i="5"/>
  <c r="AZ18" i="4"/>
  <c r="BA18" i="4"/>
  <c r="AY24" i="4"/>
  <c r="G24" i="4"/>
  <c r="BB24" i="4"/>
  <c r="BD24" i="4"/>
  <c r="BA48" i="4"/>
  <c r="AZ48" i="4"/>
  <c r="AY36" i="4"/>
  <c r="G36" i="4"/>
  <c r="BB36" i="4"/>
  <c r="BD36" i="4"/>
  <c r="BB18" i="4"/>
  <c r="BD18" i="4"/>
  <c r="BA30" i="3"/>
  <c r="AZ30" i="3"/>
  <c r="BA36" i="3"/>
  <c r="AZ36" i="3"/>
  <c r="AZ24" i="3"/>
  <c r="BA24" i="3"/>
  <c r="AZ45" i="3"/>
  <c r="BA45" i="3"/>
  <c r="AZ18" i="3"/>
  <c r="BA18" i="3"/>
  <c r="BA48" i="2"/>
  <c r="AZ48" i="2"/>
  <c r="BA39" i="2"/>
  <c r="AZ39" i="2"/>
  <c r="AY51" i="2"/>
  <c r="G51" i="2"/>
  <c r="BB51" i="2"/>
  <c r="BD51" i="2"/>
  <c r="AY40" i="1"/>
  <c r="G40" i="1"/>
  <c r="BB40" i="1"/>
  <c r="BD40" i="1"/>
  <c r="BA49" i="1"/>
  <c r="AZ49" i="1"/>
  <c r="AZ31" i="1"/>
  <c r="BA31" i="1"/>
  <c r="AZ19" i="1"/>
  <c r="BA19" i="1"/>
  <c r="AZ28" i="1"/>
  <c r="BA28" i="1"/>
  <c r="BB19" i="1"/>
  <c r="BD19" i="1"/>
  <c r="AZ48" i="130"/>
  <c r="BA48" i="130"/>
  <c r="BD21" i="124"/>
  <c r="BE21" i="124"/>
  <c r="AZ21" i="129"/>
  <c r="BA21" i="129"/>
  <c r="BA30" i="129"/>
  <c r="AZ30" i="129"/>
  <c r="BA27" i="129"/>
  <c r="AZ27" i="129"/>
  <c r="BA36" i="121"/>
  <c r="AZ36" i="121"/>
  <c r="AZ21" i="149"/>
  <c r="BA21" i="149"/>
  <c r="AZ30" i="120"/>
  <c r="BA30" i="120"/>
  <c r="BD18" i="112"/>
  <c r="BE18" i="112"/>
  <c r="BD45" i="112"/>
  <c r="BE45" i="112"/>
  <c r="BD18" i="114"/>
  <c r="BE18" i="114"/>
  <c r="BE39" i="125"/>
  <c r="BD39" i="125"/>
  <c r="AZ45" i="113"/>
  <c r="BA45" i="113"/>
  <c r="AZ51" i="111"/>
  <c r="BA51" i="111"/>
  <c r="BA39" i="111"/>
  <c r="AZ39" i="111"/>
  <c r="AZ30" i="109"/>
  <c r="BA30" i="109"/>
  <c r="BA42" i="108"/>
  <c r="AZ42" i="108"/>
  <c r="BA39" i="108"/>
  <c r="AZ39" i="108"/>
  <c r="BD45" i="100"/>
  <c r="BE45" i="100"/>
  <c r="BD24" i="96"/>
  <c r="BE24" i="96"/>
  <c r="BE39" i="127"/>
  <c r="BD39" i="127"/>
  <c r="BD30" i="127"/>
  <c r="BE30" i="127"/>
  <c r="BE36" i="106"/>
  <c r="BD36" i="106"/>
  <c r="BE24" i="106"/>
  <c r="BD24" i="106"/>
  <c r="BE18" i="104"/>
  <c r="BD18" i="104"/>
  <c r="BE45" i="104"/>
  <c r="BD45" i="104"/>
  <c r="BE24" i="104"/>
  <c r="BD24" i="104"/>
  <c r="BE21" i="105"/>
  <c r="BD21" i="105"/>
  <c r="BE18" i="138"/>
  <c r="BD18" i="138"/>
  <c r="BD39" i="138"/>
  <c r="BE39" i="138"/>
  <c r="BE33" i="138"/>
  <c r="BD33" i="138"/>
  <c r="BE30" i="138"/>
  <c r="BD30" i="138"/>
  <c r="BE21" i="138"/>
  <c r="BD21" i="138"/>
  <c r="BD36" i="138"/>
  <c r="BE36" i="138"/>
  <c r="BE48" i="138"/>
  <c r="BD48" i="138"/>
  <c r="BE27" i="138"/>
  <c r="BD27" i="138"/>
  <c r="BE51" i="138"/>
  <c r="BD51" i="138"/>
  <c r="AZ30" i="94"/>
  <c r="BA30" i="94"/>
  <c r="BA48" i="94"/>
  <c r="AZ48" i="94"/>
  <c r="AZ33" i="92"/>
  <c r="BA33" i="92"/>
  <c r="AZ48" i="92"/>
  <c r="BA48" i="92"/>
  <c r="AZ48" i="91"/>
  <c r="BA48" i="91"/>
  <c r="BD36" i="84"/>
  <c r="BE36" i="84"/>
  <c r="BD42" i="84"/>
  <c r="BE42" i="84"/>
  <c r="BA24" i="146"/>
  <c r="AZ24" i="146"/>
  <c r="AZ36" i="146"/>
  <c r="BA36" i="146"/>
  <c r="BE27" i="85"/>
  <c r="BD27" i="85"/>
  <c r="BE30" i="85"/>
  <c r="BD30" i="85"/>
  <c r="BA36" i="57"/>
  <c r="AZ36" i="57"/>
  <c r="AZ30" i="57"/>
  <c r="BA30" i="57"/>
  <c r="BA42" i="57"/>
  <c r="AZ42" i="57"/>
  <c r="AZ21" i="57"/>
  <c r="BA21" i="57"/>
  <c r="BA51" i="57"/>
  <c r="AZ51" i="57"/>
  <c r="BA48" i="60"/>
  <c r="AZ48" i="60"/>
  <c r="BD33" i="141"/>
  <c r="BE33" i="141"/>
  <c r="BE18" i="141"/>
  <c r="BD18" i="141"/>
  <c r="BA48" i="72"/>
  <c r="AZ48" i="72"/>
  <c r="AZ36" i="71"/>
  <c r="BA36" i="71"/>
  <c r="AZ48" i="71"/>
  <c r="BA48" i="71"/>
  <c r="AZ51" i="71"/>
  <c r="BA51" i="71"/>
  <c r="AZ39" i="69"/>
  <c r="BA39" i="69"/>
  <c r="AZ39" i="70"/>
  <c r="BA39" i="70"/>
  <c r="BA48" i="70"/>
  <c r="AZ48" i="70"/>
  <c r="AZ21" i="68"/>
  <c r="BA21" i="68"/>
  <c r="AZ24" i="67"/>
  <c r="BA24" i="67"/>
  <c r="AZ36" i="67"/>
  <c r="BA36" i="67"/>
  <c r="BA51" i="67"/>
  <c r="AZ51" i="67"/>
  <c r="BE51" i="76"/>
  <c r="BD51" i="76"/>
  <c r="BE42" i="75"/>
  <c r="BD42" i="75"/>
  <c r="BE33" i="75"/>
  <c r="BD33" i="75"/>
  <c r="BE27" i="77"/>
  <c r="BD27" i="77"/>
  <c r="BD36" i="77"/>
  <c r="BE36" i="77"/>
  <c r="BD42" i="77"/>
  <c r="BE42" i="77"/>
  <c r="BD18" i="77"/>
  <c r="BE18" i="77"/>
  <c r="BE33" i="78"/>
  <c r="BD33" i="78"/>
  <c r="BD27" i="78"/>
  <c r="BE27" i="78"/>
  <c r="BE21" i="78"/>
  <c r="BD21" i="78"/>
  <c r="BD36" i="78"/>
  <c r="BE36" i="78"/>
  <c r="AZ48" i="53"/>
  <c r="BA48" i="53"/>
  <c r="AZ36" i="51"/>
  <c r="BA36" i="51"/>
  <c r="AZ42" i="51"/>
  <c r="BA42" i="51"/>
  <c r="BA33" i="51"/>
  <c r="AZ33" i="51"/>
  <c r="BA51" i="50"/>
  <c r="AZ51" i="50"/>
  <c r="BA51" i="49"/>
  <c r="AZ51" i="49"/>
  <c r="AZ39" i="49"/>
  <c r="BA39" i="49"/>
  <c r="BA18" i="49"/>
  <c r="AZ18" i="49"/>
  <c r="BA18" i="63"/>
  <c r="AZ18" i="63"/>
  <c r="AZ24" i="63"/>
  <c r="BA24" i="63"/>
  <c r="AZ21" i="63"/>
  <c r="BA21" i="63"/>
  <c r="AZ42" i="64"/>
  <c r="BA42" i="64"/>
  <c r="BA18" i="64"/>
  <c r="AZ18" i="64"/>
  <c r="AZ27" i="64"/>
  <c r="BA27" i="64"/>
  <c r="AZ39" i="62"/>
  <c r="BA39" i="62"/>
  <c r="AZ33" i="61"/>
  <c r="BA33" i="61"/>
  <c r="BE18" i="40"/>
  <c r="BD18" i="40"/>
  <c r="BD42" i="40"/>
  <c r="BE42" i="40"/>
  <c r="BD36" i="39"/>
  <c r="BE36" i="39"/>
  <c r="BE45" i="42"/>
  <c r="BD45" i="42"/>
  <c r="BE27" i="148"/>
  <c r="BD27" i="148"/>
  <c r="BA24" i="137"/>
  <c r="AZ24" i="137"/>
  <c r="BA51" i="27"/>
  <c r="AZ51" i="27"/>
  <c r="AZ42" i="26"/>
  <c r="BA42" i="26"/>
  <c r="AZ39" i="26"/>
  <c r="BA39" i="26"/>
  <c r="BA21" i="36"/>
  <c r="AZ21" i="36"/>
  <c r="AZ33" i="36"/>
  <c r="BA33" i="36"/>
  <c r="AZ51" i="33"/>
  <c r="BA51" i="33"/>
  <c r="BA18" i="33"/>
  <c r="AZ18" i="33"/>
  <c r="BA27" i="32"/>
  <c r="AZ27" i="32"/>
  <c r="BE18" i="46"/>
  <c r="BD18" i="46"/>
  <c r="BE45" i="46"/>
  <c r="BD45" i="46"/>
  <c r="BE51" i="144"/>
  <c r="BD51" i="144"/>
  <c r="BE21" i="144"/>
  <c r="BD21" i="144"/>
  <c r="BE45" i="144"/>
  <c r="BD45" i="144"/>
  <c r="BD36" i="73"/>
  <c r="BE36" i="73"/>
  <c r="BE30" i="37"/>
  <c r="BD30" i="37"/>
  <c r="AZ21" i="24"/>
  <c r="BA21" i="24"/>
  <c r="BA24" i="24"/>
  <c r="AZ24" i="24"/>
  <c r="AZ39" i="23"/>
  <c r="BA39" i="23"/>
  <c r="BA18" i="23"/>
  <c r="AZ18" i="23"/>
  <c r="BA18" i="22"/>
  <c r="AZ18" i="22"/>
  <c r="BA21" i="22"/>
  <c r="AZ21" i="22"/>
  <c r="BA39" i="21"/>
  <c r="AZ39" i="21"/>
  <c r="BA51" i="21"/>
  <c r="AZ51" i="21"/>
  <c r="BA42" i="20"/>
  <c r="AZ42" i="20"/>
  <c r="AZ51" i="20"/>
  <c r="BA51" i="20"/>
  <c r="BA45" i="20"/>
  <c r="AZ45" i="20"/>
  <c r="BA30" i="143"/>
  <c r="AZ30" i="143"/>
  <c r="BD21" i="135"/>
  <c r="BE21" i="135"/>
  <c r="BD33" i="135"/>
  <c r="BE33" i="135"/>
  <c r="BD45" i="147"/>
  <c r="BE45" i="147"/>
  <c r="AZ48" i="16"/>
  <c r="BA48" i="16"/>
  <c r="BA39" i="15"/>
  <c r="AZ39" i="15"/>
  <c r="BA36" i="13"/>
  <c r="AZ36" i="13"/>
  <c r="BE42" i="11"/>
  <c r="BD42" i="11"/>
  <c r="BD39" i="9"/>
  <c r="BE39" i="9"/>
  <c r="BD45" i="8"/>
  <c r="BE45" i="8"/>
  <c r="AZ36" i="4"/>
  <c r="BA36" i="4"/>
  <c r="AZ24" i="4"/>
  <c r="BA24" i="4"/>
  <c r="BA51" i="2"/>
  <c r="AZ51" i="2"/>
  <c r="AZ40" i="1"/>
  <c r="BA40" i="1"/>
  <c r="I48" i="140" l="1"/>
  <c r="AR48" i="140"/>
  <c r="AS48" i="140" s="1"/>
  <c r="AV48" i="140" s="1"/>
  <c r="F48" i="140" s="1"/>
  <c r="AY48" i="140" s="1"/>
  <c r="G48" i="140" s="1"/>
  <c r="BC42" i="140"/>
  <c r="I39" i="140"/>
  <c r="AR39" i="140"/>
  <c r="AS39" i="140" s="1"/>
  <c r="AV39" i="140" s="1"/>
  <c r="F39" i="140" s="1"/>
  <c r="AY39" i="140" s="1"/>
  <c r="G39" i="140" s="1"/>
  <c r="BC30" i="140"/>
  <c r="BC24" i="140"/>
  <c r="AR21" i="140"/>
  <c r="AS21" i="140" s="1"/>
  <c r="AV21" i="140" s="1"/>
  <c r="F21" i="140" s="1"/>
  <c r="AY21" i="140" s="1"/>
  <c r="G21" i="140" s="1"/>
  <c r="I21" i="140"/>
  <c r="I33" i="140"/>
  <c r="AR33" i="140"/>
  <c r="AS33" i="140" s="1"/>
  <c r="AV33" i="140" s="1"/>
  <c r="F33" i="140" s="1"/>
  <c r="AY33" i="140" s="1"/>
  <c r="G33" i="140" s="1"/>
  <c r="AP51" i="140"/>
  <c r="J51" i="140" s="1"/>
  <c r="AQ51" i="140" s="1"/>
  <c r="H51" i="140"/>
  <c r="AR27" i="140"/>
  <c r="AS27" i="140" s="1"/>
  <c r="AV27" i="140" s="1"/>
  <c r="F27" i="140" s="1"/>
  <c r="AY27" i="140" s="1"/>
  <c r="G27" i="140" s="1"/>
  <c r="I27" i="140"/>
  <c r="AR36" i="140"/>
  <c r="AS36" i="140" s="1"/>
  <c r="AV36" i="140" s="1"/>
  <c r="F36" i="140" s="1"/>
  <c r="AY36" i="140" s="1"/>
  <c r="G36" i="140" s="1"/>
  <c r="I36" i="140"/>
  <c r="BC48" i="140"/>
  <c r="AR24" i="140"/>
  <c r="AS24" i="140" s="1"/>
  <c r="AV24" i="140" s="1"/>
  <c r="F24" i="140" s="1"/>
  <c r="AY24" i="140" s="1"/>
  <c r="G24" i="140" s="1"/>
  <c r="BB24" i="140"/>
  <c r="BD24" i="140" s="1"/>
  <c r="I24" i="140"/>
  <c r="BC51" i="140"/>
  <c r="H45" i="140"/>
  <c r="AP45" i="140"/>
  <c r="J45" i="140" s="1"/>
  <c r="AQ45" i="140" s="1"/>
  <c r="AL30" i="140"/>
  <c r="AP18" i="140"/>
  <c r="J18" i="140" s="1"/>
  <c r="AQ18" i="140" s="1"/>
  <c r="E45" i="140"/>
  <c r="AL42" i="140"/>
  <c r="AP52" i="151"/>
  <c r="J52" i="151" s="1"/>
  <c r="AQ52" i="151" s="1"/>
  <c r="AP46" i="151"/>
  <c r="J46" i="151" s="1"/>
  <c r="AQ46" i="151" s="1"/>
  <c r="AP40" i="151"/>
  <c r="J40" i="151" s="1"/>
  <c r="AQ40" i="151" s="1"/>
  <c r="I40" i="151" s="1"/>
  <c r="AP34" i="151"/>
  <c r="J34" i="151" s="1"/>
  <c r="AQ34" i="151" s="1"/>
  <c r="AR34" i="151" s="1"/>
  <c r="AS34" i="151" s="1"/>
  <c r="AV34" i="151" s="1"/>
  <c r="F34" i="151" s="1"/>
  <c r="AP28" i="151"/>
  <c r="J28" i="151" s="1"/>
  <c r="AQ28" i="151" s="1"/>
  <c r="AP22" i="151"/>
  <c r="J22" i="151" s="1"/>
  <c r="AQ22" i="151" s="1"/>
  <c r="AL19" i="151"/>
  <c r="H19" i="151" s="1"/>
  <c r="AP19" i="151"/>
  <c r="J19" i="151" s="1"/>
  <c r="AQ19" i="151" s="1"/>
  <c r="I19" i="151" s="1"/>
  <c r="I52" i="151"/>
  <c r="AR52" i="151"/>
  <c r="AS52" i="151" s="1"/>
  <c r="AV52" i="151" s="1"/>
  <c r="F52" i="151" s="1"/>
  <c r="AY52" i="151" s="1"/>
  <c r="G52" i="151" s="1"/>
  <c r="I46" i="151"/>
  <c r="AR46" i="151"/>
  <c r="AS46" i="151" s="1"/>
  <c r="AV46" i="151" s="1"/>
  <c r="F46" i="151" s="1"/>
  <c r="AY46" i="151" s="1"/>
  <c r="G46" i="151" s="1"/>
  <c r="I28" i="151"/>
  <c r="AR28" i="151"/>
  <c r="AS28" i="151" s="1"/>
  <c r="AV28" i="151" s="1"/>
  <c r="F28" i="151" s="1"/>
  <c r="AY28" i="151" s="1"/>
  <c r="G28" i="151" s="1"/>
  <c r="I22" i="151"/>
  <c r="AR22" i="151"/>
  <c r="AS22" i="151" s="1"/>
  <c r="AV22" i="151" s="1"/>
  <c r="F22" i="151" s="1"/>
  <c r="AY22" i="151" s="1"/>
  <c r="G22" i="151" s="1"/>
  <c r="BC49" i="151"/>
  <c r="BC43" i="151"/>
  <c r="BC37" i="151"/>
  <c r="BC31" i="151"/>
  <c r="BC25" i="151"/>
  <c r="BC19" i="151"/>
  <c r="I49" i="151"/>
  <c r="AR49" i="151"/>
  <c r="AS49" i="151" s="1"/>
  <c r="AV49" i="151" s="1"/>
  <c r="F49" i="151" s="1"/>
  <c r="AY49" i="151" s="1"/>
  <c r="G49" i="151" s="1"/>
  <c r="I43" i="151"/>
  <c r="AR43" i="151"/>
  <c r="AS43" i="151" s="1"/>
  <c r="AV43" i="151" s="1"/>
  <c r="F43" i="151" s="1"/>
  <c r="AY43" i="151" s="1"/>
  <c r="G43" i="151" s="1"/>
  <c r="I37" i="151"/>
  <c r="BB37" i="151"/>
  <c r="BD37" i="151" s="1"/>
  <c r="AR37" i="151"/>
  <c r="AS37" i="151" s="1"/>
  <c r="AV37" i="151" s="1"/>
  <c r="F37" i="151" s="1"/>
  <c r="AY37" i="151" s="1"/>
  <c r="G37" i="151" s="1"/>
  <c r="I31" i="151"/>
  <c r="AR31" i="151"/>
  <c r="AS31" i="151" s="1"/>
  <c r="AV31" i="151" s="1"/>
  <c r="F31" i="151" s="1"/>
  <c r="AY31" i="151" s="1"/>
  <c r="G31" i="151" s="1"/>
  <c r="I25" i="151"/>
  <c r="AR25" i="151"/>
  <c r="AS25" i="151" s="1"/>
  <c r="AV25" i="151" s="1"/>
  <c r="F25" i="151" s="1"/>
  <c r="AY25" i="151" s="1"/>
  <c r="G25" i="151" s="1"/>
  <c r="AR19" i="151"/>
  <c r="AS19" i="151" s="1"/>
  <c r="AV19" i="151" s="1"/>
  <c r="F19" i="151" s="1"/>
  <c r="AY19" i="151" s="1"/>
  <c r="G19" i="151" s="1"/>
  <c r="BC52" i="151"/>
  <c r="BC46" i="151"/>
  <c r="BC40" i="151"/>
  <c r="BC34" i="151"/>
  <c r="BC28" i="151"/>
  <c r="BC22" i="151"/>
  <c r="BC22" i="150"/>
  <c r="BC28" i="150"/>
  <c r="BC34" i="150"/>
  <c r="BC40" i="150"/>
  <c r="BC46" i="150"/>
  <c r="AP19" i="150"/>
  <c r="J19" i="150" s="1"/>
  <c r="AQ19" i="150" s="1"/>
  <c r="AP25" i="150"/>
  <c r="J25" i="150" s="1"/>
  <c r="AQ25" i="150" s="1"/>
  <c r="AP31" i="150"/>
  <c r="J31" i="150" s="1"/>
  <c r="AQ31" i="150" s="1"/>
  <c r="AP37" i="150"/>
  <c r="J37" i="150" s="1"/>
  <c r="AQ37" i="150" s="1"/>
  <c r="AP43" i="150"/>
  <c r="J43" i="150" s="1"/>
  <c r="AQ43" i="150" s="1"/>
  <c r="AP49" i="150"/>
  <c r="J49" i="150" s="1"/>
  <c r="AQ49" i="150" s="1"/>
  <c r="BC19" i="150"/>
  <c r="AL22" i="150"/>
  <c r="H22" i="150" s="1"/>
  <c r="BC25" i="150"/>
  <c r="AL28" i="150"/>
  <c r="H28" i="150" s="1"/>
  <c r="BC31" i="150"/>
  <c r="AL34" i="150"/>
  <c r="H34" i="150" s="1"/>
  <c r="BC37" i="150"/>
  <c r="AL40" i="150"/>
  <c r="H40" i="150" s="1"/>
  <c r="BC43" i="150"/>
  <c r="AL46" i="150"/>
  <c r="H46" i="150" s="1"/>
  <c r="BC49" i="150"/>
  <c r="AL52" i="150"/>
  <c r="H52" i="150" s="1"/>
  <c r="AP22" i="150"/>
  <c r="J22" i="150" s="1"/>
  <c r="AQ22" i="150" s="1"/>
  <c r="AP28" i="150"/>
  <c r="J28" i="150" s="1"/>
  <c r="AQ28" i="150" s="1"/>
  <c r="AP34" i="150"/>
  <c r="J34" i="150" s="1"/>
  <c r="AQ34" i="150" s="1"/>
  <c r="AP40" i="150"/>
  <c r="J40" i="150" s="1"/>
  <c r="AQ40" i="150" s="1"/>
  <c r="AP46" i="150"/>
  <c r="J46" i="150" s="1"/>
  <c r="AQ46" i="150" s="1"/>
  <c r="AP52" i="150"/>
  <c r="J52" i="150" s="1"/>
  <c r="AQ52" i="150" s="1"/>
  <c r="AR19" i="150"/>
  <c r="AS19" i="150" s="1"/>
  <c r="AV19" i="150" s="1"/>
  <c r="F19" i="150" s="1"/>
  <c r="AY19" i="150" s="1"/>
  <c r="G19" i="150" s="1"/>
  <c r="I19" i="150"/>
  <c r="AR25" i="150"/>
  <c r="AS25" i="150" s="1"/>
  <c r="AV25" i="150" s="1"/>
  <c r="F25" i="150" s="1"/>
  <c r="AY25" i="150" s="1"/>
  <c r="G25" i="150" s="1"/>
  <c r="I25" i="150"/>
  <c r="AR31" i="150"/>
  <c r="AS31" i="150" s="1"/>
  <c r="AV31" i="150" s="1"/>
  <c r="F31" i="150" s="1"/>
  <c r="AY31" i="150" s="1"/>
  <c r="G31" i="150" s="1"/>
  <c r="I31" i="150"/>
  <c r="AR37" i="150"/>
  <c r="AS37" i="150" s="1"/>
  <c r="AV37" i="150" s="1"/>
  <c r="F37" i="150" s="1"/>
  <c r="AY37" i="150" s="1"/>
  <c r="G37" i="150" s="1"/>
  <c r="I37" i="150"/>
  <c r="AR43" i="150"/>
  <c r="AS43" i="150" s="1"/>
  <c r="AV43" i="150" s="1"/>
  <c r="F43" i="150" s="1"/>
  <c r="AY43" i="150" s="1"/>
  <c r="G43" i="150" s="1"/>
  <c r="I43" i="150"/>
  <c r="AR49" i="150"/>
  <c r="AS49" i="150" s="1"/>
  <c r="AV49" i="150" s="1"/>
  <c r="F49" i="150" s="1"/>
  <c r="AY49" i="150" s="1"/>
  <c r="G49" i="150" s="1"/>
  <c r="I49" i="150"/>
  <c r="AR22" i="150"/>
  <c r="AS22" i="150" s="1"/>
  <c r="AV22" i="150" s="1"/>
  <c r="F22" i="150" s="1"/>
  <c r="AY22" i="150" s="1"/>
  <c r="G22" i="150" s="1"/>
  <c r="I22" i="150"/>
  <c r="AR28" i="150"/>
  <c r="AS28" i="150" s="1"/>
  <c r="AV28" i="150" s="1"/>
  <c r="F28" i="150" s="1"/>
  <c r="AY28" i="150" s="1"/>
  <c r="G28" i="150" s="1"/>
  <c r="I28" i="150"/>
  <c r="BD34" i="150"/>
  <c r="AR34" i="150"/>
  <c r="AS34" i="150" s="1"/>
  <c r="AV34" i="150" s="1"/>
  <c r="F34" i="150" s="1"/>
  <c r="AY34" i="150" s="1"/>
  <c r="G34" i="150" s="1"/>
  <c r="I34" i="150"/>
  <c r="AR40" i="150"/>
  <c r="AS40" i="150" s="1"/>
  <c r="AV40" i="150" s="1"/>
  <c r="F40" i="150" s="1"/>
  <c r="AY40" i="150" s="1"/>
  <c r="G40" i="150" s="1"/>
  <c r="I40" i="150"/>
  <c r="AR46" i="150"/>
  <c r="AS46" i="150" s="1"/>
  <c r="AV46" i="150" s="1"/>
  <c r="F46" i="150" s="1"/>
  <c r="AY46" i="150" s="1"/>
  <c r="G46" i="150" s="1"/>
  <c r="I46" i="150"/>
  <c r="AR52" i="150"/>
  <c r="AS52" i="150" s="1"/>
  <c r="AV52" i="150" s="1"/>
  <c r="F52" i="150" s="1"/>
  <c r="AY52" i="150" s="1"/>
  <c r="G52" i="150" s="1"/>
  <c r="I52" i="150"/>
  <c r="BB19" i="150"/>
  <c r="BD19" i="150" s="1"/>
  <c r="BB22" i="150"/>
  <c r="BD22" i="150" s="1"/>
  <c r="BB28" i="150"/>
  <c r="BD28" i="150" s="1"/>
  <c r="BB31" i="150"/>
  <c r="BD31" i="150" s="1"/>
  <c r="BB34" i="150"/>
  <c r="BB37" i="150"/>
  <c r="BD37" i="150" s="1"/>
  <c r="BB43" i="150"/>
  <c r="BD43" i="150" s="1"/>
  <c r="BB46" i="150"/>
  <c r="BD46" i="150" s="1"/>
  <c r="BC52" i="150"/>
  <c r="BB45" i="140" l="1"/>
  <c r="BD45" i="140" s="1"/>
  <c r="BA21" i="140"/>
  <c r="AZ21" i="140"/>
  <c r="H30" i="140"/>
  <c r="AP30" i="140"/>
  <c r="J30" i="140" s="1"/>
  <c r="AQ30" i="140" s="1"/>
  <c r="BB36" i="140"/>
  <c r="BD36" i="140" s="1"/>
  <c r="H42" i="140"/>
  <c r="AP42" i="140"/>
  <c r="J42" i="140" s="1"/>
  <c r="AQ42" i="140" s="1"/>
  <c r="BB27" i="140"/>
  <c r="BD27" i="140" s="1"/>
  <c r="BB39" i="140"/>
  <c r="BD39" i="140" s="1"/>
  <c r="I51" i="140"/>
  <c r="AR51" i="140"/>
  <c r="AS51" i="140" s="1"/>
  <c r="AV51" i="140" s="1"/>
  <c r="F51" i="140" s="1"/>
  <c r="AY51" i="140" s="1"/>
  <c r="G51" i="140" s="1"/>
  <c r="BA39" i="140"/>
  <c r="AZ39" i="140"/>
  <c r="BA48" i="140"/>
  <c r="AZ48" i="140"/>
  <c r="BC45" i="140"/>
  <c r="AR45" i="140"/>
  <c r="AS45" i="140" s="1"/>
  <c r="AV45" i="140" s="1"/>
  <c r="F45" i="140" s="1"/>
  <c r="AY45" i="140" s="1"/>
  <c r="G45" i="140" s="1"/>
  <c r="I45" i="140"/>
  <c r="AR18" i="140"/>
  <c r="AS18" i="140" s="1"/>
  <c r="AV18" i="140" s="1"/>
  <c r="F18" i="140" s="1"/>
  <c r="AY18" i="140" s="1"/>
  <c r="G18" i="140" s="1"/>
  <c r="I18" i="140"/>
  <c r="AZ24" i="140"/>
  <c r="BA24" i="140"/>
  <c r="AZ36" i="140"/>
  <c r="BA36" i="140"/>
  <c r="AZ27" i="140"/>
  <c r="BA27" i="140"/>
  <c r="BB33" i="140"/>
  <c r="BD33" i="140" s="1"/>
  <c r="BA33" i="140"/>
  <c r="AZ33" i="140"/>
  <c r="BB21" i="140"/>
  <c r="BD21" i="140" s="1"/>
  <c r="BB48" i="140"/>
  <c r="BD48" i="140" s="1"/>
  <c r="AY34" i="151"/>
  <c r="G34" i="151" s="1"/>
  <c r="BB34" i="151"/>
  <c r="BD34" i="151"/>
  <c r="BB28" i="151"/>
  <c r="BD28" i="151" s="1"/>
  <c r="I34" i="151"/>
  <c r="BB19" i="151"/>
  <c r="BD19" i="151" s="1"/>
  <c r="AR40" i="151"/>
  <c r="AS40" i="151" s="1"/>
  <c r="AV40" i="151" s="1"/>
  <c r="F40" i="151" s="1"/>
  <c r="AY40" i="151" s="1"/>
  <c r="G40" i="151" s="1"/>
  <c r="BA40" i="151" s="1"/>
  <c r="BB43" i="151"/>
  <c r="BD43" i="151" s="1"/>
  <c r="BA19" i="151"/>
  <c r="AZ19" i="151"/>
  <c r="BB25" i="151"/>
  <c r="BD25" i="151" s="1"/>
  <c r="BA43" i="151"/>
  <c r="AZ43" i="151"/>
  <c r="BB49" i="151"/>
  <c r="BD49" i="151" s="1"/>
  <c r="BA34" i="151"/>
  <c r="AZ34" i="151"/>
  <c r="BA37" i="151"/>
  <c r="AZ37" i="151"/>
  <c r="BA28" i="151"/>
  <c r="AZ28" i="151"/>
  <c r="BA52" i="151"/>
  <c r="AZ52" i="151"/>
  <c r="BA31" i="151"/>
  <c r="AZ31" i="151"/>
  <c r="BA22" i="151"/>
  <c r="AZ22" i="151"/>
  <c r="BA46" i="151"/>
  <c r="AZ46" i="151"/>
  <c r="BB52" i="151"/>
  <c r="BD52" i="151" s="1"/>
  <c r="BA25" i="151"/>
  <c r="AZ25" i="151"/>
  <c r="BB31" i="151"/>
  <c r="BD31" i="151" s="1"/>
  <c r="BA49" i="151"/>
  <c r="AZ49" i="151"/>
  <c r="BB22" i="151"/>
  <c r="BD22" i="151" s="1"/>
  <c r="BB46" i="151"/>
  <c r="BD46" i="151" s="1"/>
  <c r="BB52" i="150"/>
  <c r="BD52" i="150" s="1"/>
  <c r="AZ49" i="150"/>
  <c r="BA49" i="150"/>
  <c r="BB40" i="150"/>
  <c r="BD40" i="150" s="1"/>
  <c r="AZ46" i="150"/>
  <c r="BA46" i="150"/>
  <c r="AZ22" i="150"/>
  <c r="BA22" i="150"/>
  <c r="AZ31" i="150"/>
  <c r="BA31" i="150"/>
  <c r="BB49" i="150"/>
  <c r="BD49" i="150" s="1"/>
  <c r="BB25" i="150"/>
  <c r="BD25" i="150" s="1"/>
  <c r="AZ52" i="150"/>
  <c r="BA52" i="150"/>
  <c r="AZ28" i="150"/>
  <c r="BA28" i="150"/>
  <c r="AZ37" i="150"/>
  <c r="BA37" i="150"/>
  <c r="AZ40" i="150"/>
  <c r="BA40" i="150"/>
  <c r="AZ34" i="150"/>
  <c r="BA34" i="150"/>
  <c r="AZ43" i="150"/>
  <c r="BA43" i="150"/>
  <c r="AZ19" i="150"/>
  <c r="BA19" i="150"/>
  <c r="AZ25" i="150"/>
  <c r="BA25" i="150"/>
  <c r="BA18" i="140" l="1"/>
  <c r="AZ18" i="140"/>
  <c r="BA51" i="140"/>
  <c r="AZ51" i="140"/>
  <c r="I42" i="140"/>
  <c r="AR42" i="140"/>
  <c r="AS42" i="140" s="1"/>
  <c r="AV42" i="140" s="1"/>
  <c r="F42" i="140" s="1"/>
  <c r="I30" i="140"/>
  <c r="AR30" i="140"/>
  <c r="AS30" i="140" s="1"/>
  <c r="AV30" i="140" s="1"/>
  <c r="F30" i="140" s="1"/>
  <c r="AY30" i="140" s="1"/>
  <c r="G30" i="140" s="1"/>
  <c r="BB18" i="140"/>
  <c r="BD18" i="140" s="1"/>
  <c r="BA45" i="140"/>
  <c r="AZ45" i="140"/>
  <c r="BB51" i="140"/>
  <c r="BD51" i="140" s="1"/>
  <c r="AZ40" i="151"/>
  <c r="BB40" i="151"/>
  <c r="BD40" i="151" s="1"/>
  <c r="AZ30" i="140" l="1"/>
  <c r="BA30" i="140"/>
  <c r="AY42" i="140"/>
  <c r="G42" i="140" s="1"/>
  <c r="BB42" i="140"/>
  <c r="BD42" i="140" s="1"/>
  <c r="BB30" i="140"/>
  <c r="BD30" i="140" s="1"/>
  <c r="BA42" i="140" l="1"/>
  <c r="AZ42" i="140"/>
</calcChain>
</file>

<file path=xl/sharedStrings.xml><?xml version="1.0" encoding="utf-8"?>
<sst xmlns="http://schemas.openxmlformats.org/spreadsheetml/2006/main" count="25575" uniqueCount="5701">
  <si>
    <t>OPEN 6.3.4</t>
  </si>
  <si>
    <t>Thr Jun 25 2020 14:14:51</t>
  </si>
  <si>
    <t>Unit=</t>
  </si>
  <si>
    <t>PSC-2302</t>
  </si>
  <si>
    <t>LightSource=</t>
  </si>
  <si>
    <t>6400-02 or -02B LED Source</t>
  </si>
  <si>
    <t>A/D AvgTime=</t>
  </si>
  <si>
    <t>Config=</t>
  </si>
  <si>
    <t>/User/Configs/UserPrefs/LED2x3n.xml</t>
  </si>
  <si>
    <t>Remark=</t>
  </si>
  <si>
    <t>pls work</t>
  </si>
  <si>
    <t>Obs</t>
  </si>
  <si>
    <t>HHMMSS</t>
  </si>
  <si>
    <t>FTime</t>
  </si>
  <si>
    <t>EBal?</t>
  </si>
  <si>
    <t>Photo</t>
  </si>
  <si>
    <t>Cond</t>
  </si>
  <si>
    <t>Ci</t>
  </si>
  <si>
    <t>Trmmol</t>
  </si>
  <si>
    <t>VpdL</t>
  </si>
  <si>
    <t>CTleaf</t>
  </si>
  <si>
    <t>Area</t>
  </si>
  <si>
    <t>BLC_1</t>
  </si>
  <si>
    <t>StmRat</t>
  </si>
  <si>
    <t>BLCond</t>
  </si>
  <si>
    <t>Tair</t>
  </si>
  <si>
    <t>Tleaf</t>
  </si>
  <si>
    <t>TBlk</t>
  </si>
  <si>
    <t>CO2R</t>
  </si>
  <si>
    <t>CO2S</t>
  </si>
  <si>
    <t>H2OR</t>
  </si>
  <si>
    <t>H2OS</t>
  </si>
  <si>
    <t>RH_R</t>
  </si>
  <si>
    <t>RH_S</t>
  </si>
  <si>
    <t>Flow</t>
  </si>
  <si>
    <t>PARi</t>
  </si>
  <si>
    <t>PARo</t>
  </si>
  <si>
    <t>Press</t>
  </si>
  <si>
    <t>CsMch</t>
  </si>
  <si>
    <t>HsMch</t>
  </si>
  <si>
    <t>StableF</t>
  </si>
  <si>
    <t>BLCslope</t>
  </si>
  <si>
    <t>BLCoffst</t>
  </si>
  <si>
    <t>f_parin</t>
  </si>
  <si>
    <t>f_parout</t>
  </si>
  <si>
    <t>alphaK</t>
  </si>
  <si>
    <t>Status</t>
  </si>
  <si>
    <t>fda</t>
  </si>
  <si>
    <t>Trans</t>
  </si>
  <si>
    <t>Tair_K</t>
  </si>
  <si>
    <t>Twall_K</t>
  </si>
  <si>
    <t>R(W/m2)</t>
  </si>
  <si>
    <t>Tl-Ta</t>
  </si>
  <si>
    <t>SVTleaf</t>
  </si>
  <si>
    <t>h2o_i</t>
  </si>
  <si>
    <t>h20diff</t>
  </si>
  <si>
    <t>CTair</t>
  </si>
  <si>
    <t>SVTair</t>
  </si>
  <si>
    <t>CndTotal</t>
  </si>
  <si>
    <t>vp_kPa</t>
  </si>
  <si>
    <t>VpdA</t>
  </si>
  <si>
    <t>CndCO2</t>
  </si>
  <si>
    <t>Ci_Pa</t>
  </si>
  <si>
    <t>Ci/Ca</t>
  </si>
  <si>
    <t>RHsfc</t>
  </si>
  <si>
    <t>C2sfc</t>
  </si>
  <si>
    <t>AHs/Cs</t>
  </si>
  <si>
    <t>in</t>
  </si>
  <si>
    <t>out</t>
  </si>
  <si>
    <t xml:space="preserve">"14:14:51 Launched AutoProg /User/Configs/AutoProgs/LightCurve2"
</t>
  </si>
  <si>
    <t xml:space="preserve">"14:18:41 Lamp: ParIn -&gt;  0 uml"
</t>
  </si>
  <si>
    <t xml:space="preserve">"14:18:41 CO2 Mixer: CO2R -&gt; 400 uml"
</t>
  </si>
  <si>
    <t xml:space="preserve">"14:18:41 Coolers: Off"
</t>
  </si>
  <si>
    <t xml:space="preserve">"14:18:41 Flow: Fixed -&gt; 200 umol/s"
</t>
  </si>
  <si>
    <t xml:space="preserve">"14:19:18 Flow: Fixed -&gt; 300 umol/s"
</t>
  </si>
  <si>
    <t xml:space="preserve">"14:22:03 Flow: Fixed -&gt; 300 umol/s"
</t>
  </si>
  <si>
    <t>14:21:42</t>
  </si>
  <si>
    <t xml:space="preserve">"14:22:04 Lamp: ParIn -&gt;  25 uml"
</t>
  </si>
  <si>
    <t xml:space="preserve">"14:25:27 Flow: Fixed -&gt; 300 umol/s"
</t>
  </si>
  <si>
    <t>14:25:05</t>
  </si>
  <si>
    <t xml:space="preserve">"14:25:27 Lamp: ParIn -&gt;  50 uml"
</t>
  </si>
  <si>
    <t xml:space="preserve">"14:28:50 Flow: Fixed -&gt; 300 umol/s"
</t>
  </si>
  <si>
    <t>14:28:28</t>
  </si>
  <si>
    <t xml:space="preserve">"14:28:50 Lamp: ParIn -&gt;  100 uml"
</t>
  </si>
  <si>
    <t xml:space="preserve">"14:32:12 Flow: Fixed -&gt; 300 umol/s"
</t>
  </si>
  <si>
    <t>14:31:51</t>
  </si>
  <si>
    <t xml:space="preserve">"14:32:12 Lamp: ParIn -&gt;  150 uml"
</t>
  </si>
  <si>
    <t xml:space="preserve">"14:35:34 Flow: Fixed -&gt; 300 umol/s"
</t>
  </si>
  <si>
    <t>14:35:13</t>
  </si>
  <si>
    <t xml:space="preserve">"14:35:34 Lamp: ParIn -&gt;  300 uml"
</t>
  </si>
  <si>
    <t xml:space="preserve">"14:38:58 Flow: Fixed -&gt; 300 umol/s"
</t>
  </si>
  <si>
    <t>14:38:36</t>
  </si>
  <si>
    <t xml:space="preserve">"14:38:58 Lamp: ParIn -&gt;  500 uml"
</t>
  </si>
  <si>
    <t xml:space="preserve">"14:42:21 Flow: Fixed -&gt; 300 umol/s"
</t>
  </si>
  <si>
    <t>14:41:59</t>
  </si>
  <si>
    <t xml:space="preserve">"14:42:21 Lamp: ParIn -&gt;  750 uml"
</t>
  </si>
  <si>
    <t xml:space="preserve">"14:45:43 Flow: Fixed -&gt; 300 umol/s"
</t>
  </si>
  <si>
    <t>14:45:22</t>
  </si>
  <si>
    <t xml:space="preserve">"14:45:43 Lamp: ParIn -&gt;  1000 uml"
</t>
  </si>
  <si>
    <t xml:space="preserve">"14:49:05 Flow: Fixed -&gt; 300 umol/s"
</t>
  </si>
  <si>
    <t>14:48:44</t>
  </si>
  <si>
    <t xml:space="preserve">"14:49:06 Lamp: ParIn -&gt;  1250 uml"
</t>
  </si>
  <si>
    <t xml:space="preserve">"14:52:29 Flow: Fixed -&gt; 300 umol/s"
</t>
  </si>
  <si>
    <t>14:52:07</t>
  </si>
  <si>
    <t xml:space="preserve">"14:52:29 Lamp: ParIn -&gt;  1600 uml"
</t>
  </si>
  <si>
    <t xml:space="preserve">"14:55:51 Flow: Fixed -&gt; 300 umol/s"
</t>
  </si>
  <si>
    <t>14:55:30</t>
  </si>
  <si>
    <t xml:space="preserve">"14:55:51 Lamp: ParIn -&gt;  2000 uml"
</t>
  </si>
  <si>
    <t xml:space="preserve">"14:59:13 Flow: Fixed -&gt; 300 umol/s"
</t>
  </si>
  <si>
    <t>14:58:52</t>
  </si>
  <si>
    <t xml:space="preserve">"14:59:14 Lamp: ParIn -&gt;  2000 uml"
</t>
  </si>
  <si>
    <t xml:space="preserve">"14:59:14 CO2 Mixer: CO2R -&gt; 400 uml"
</t>
  </si>
  <si>
    <t xml:space="preserve">"14:59:14 Coolers: Off"
</t>
  </si>
  <si>
    <t xml:space="preserve">"14:59:14 Flow: Fixed -&gt; 300 umol/s"
</t>
  </si>
  <si>
    <t xml:space="preserve">"14:59:41 Lamp: ParIn -&gt;  2000 uml"
</t>
  </si>
  <si>
    <t xml:space="preserve">"14:59:41 CO2 Mixer: CO2R -&gt; 400 uml"
</t>
  </si>
  <si>
    <t xml:space="preserve">"14:59:41 Coolers: Off"
</t>
  </si>
  <si>
    <t xml:space="preserve">"14:59:41 Flow: Fixed -&gt; 300 umol/s"
</t>
  </si>
  <si>
    <t xml:space="preserve">"15:49:07 Flow: Fixed -&gt; 300 umol/s"
</t>
  </si>
  <si>
    <t xml:space="preserve">"15:49:07 Coolers: Off"
</t>
  </si>
  <si>
    <t xml:space="preserve">"15:49:07 CO2 Mixer: CO2R -&gt; 400 uml"
</t>
  </si>
  <si>
    <t xml:space="preserve">"15:49:07 Lamp: ParIn -&gt;  2000 uml"
</t>
  </si>
  <si>
    <t>15:48:45</t>
  </si>
  <si>
    <t xml:space="preserve">"15:45:44 Lamp: ParIn -&gt;  2000 uml"
</t>
  </si>
  <si>
    <t>15:45:22</t>
  </si>
  <si>
    <t xml:space="preserve">"15:45:44 Flow: Fixed -&gt; 300 umol/s"
</t>
  </si>
  <si>
    <t xml:space="preserve">"15:42:21 Lamp: ParIn -&gt;  1600 uml"
</t>
  </si>
  <si>
    <t>15:41:59</t>
  </si>
  <si>
    <t xml:space="preserve">"15:42:21 Flow: Fixed -&gt; 300 umol/s"
</t>
  </si>
  <si>
    <t xml:space="preserve">"15:38:58 Lamp: ParIn -&gt;  1250 uml"
</t>
  </si>
  <si>
    <t>15:38:36</t>
  </si>
  <si>
    <t xml:space="preserve">"15:38:58 Flow: Fixed -&gt; 300 umol/s"
</t>
  </si>
  <si>
    <t xml:space="preserve">"15:35:35 Lamp: ParIn -&gt;  1000 uml"
</t>
  </si>
  <si>
    <t>15:35:13</t>
  </si>
  <si>
    <t xml:space="preserve">"15:35:35 Flow: Fixed -&gt; 300 umol/s"
</t>
  </si>
  <si>
    <t xml:space="preserve">"15:32:12 Lamp: ParIn -&gt;  750 uml"
</t>
  </si>
  <si>
    <t>15:31:50</t>
  </si>
  <si>
    <t xml:space="preserve">"15:32:12 Flow: Fixed -&gt; 300 umol/s"
</t>
  </si>
  <si>
    <t xml:space="preserve">"15:28:49 Lamp: ParIn -&gt;  500 uml"
</t>
  </si>
  <si>
    <t>15:28:28</t>
  </si>
  <si>
    <t xml:space="preserve">"15:28:49 Flow: Fixed -&gt; 300 umol/s"
</t>
  </si>
  <si>
    <t xml:space="preserve">"15:25:27 Lamp: ParIn -&gt;  300 uml"
</t>
  </si>
  <si>
    <t>15:25:05</t>
  </si>
  <si>
    <t xml:space="preserve">"15:25:27 Flow: Fixed -&gt; 300 umol/s"
</t>
  </si>
  <si>
    <t xml:space="preserve">"15:22:04 Lamp: ParIn -&gt;  150 uml"
</t>
  </si>
  <si>
    <t>15:21:42</t>
  </si>
  <si>
    <t xml:space="preserve">"15:22:04 Flow: Fixed -&gt; 300 umol/s"
</t>
  </si>
  <si>
    <t xml:space="preserve">"15:18:41 Lamp: ParIn -&gt;  100 uml"
</t>
  </si>
  <si>
    <t>15:18:19</t>
  </si>
  <si>
    <t xml:space="preserve">"15:18:41 Flow: Fixed -&gt; 300 umol/s"
</t>
  </si>
  <si>
    <t xml:space="preserve">"15:15:18 Lamp: ParIn -&gt;  50 uml"
</t>
  </si>
  <si>
    <t>15:14:56</t>
  </si>
  <si>
    <t xml:space="preserve">"15:15:18 Flow: Fixed -&gt; 300 umol/s"
</t>
  </si>
  <si>
    <t xml:space="preserve">"15:11:55 Lamp: ParIn -&gt;  25 uml"
</t>
  </si>
  <si>
    <t>15:11:33</t>
  </si>
  <si>
    <t xml:space="preserve">"15:11:55 Flow: Fixed -&gt; 300 umol/s"
</t>
  </si>
  <si>
    <t xml:space="preserve">"15:08:32 Lamp: ParIn -&gt;  0 uml"
</t>
  </si>
  <si>
    <t xml:space="preserve">"15:08:32 Flow: Fixed -&gt; 300 umol/s"
</t>
  </si>
  <si>
    <t xml:space="preserve">"15:08:32 Coolers: Off"
</t>
  </si>
  <si>
    <t xml:space="preserve">"15:08:32 CO2 Mixer: CO2R -&gt; 400 uml"
</t>
  </si>
  <si>
    <t xml:space="preserve">"15:08:32 Lamp: Off"
</t>
  </si>
  <si>
    <t xml:space="preserve">"15:08:27 Launched AutoProg /User/Configs/AutoProgs/LightCurve2"
</t>
  </si>
  <si>
    <t/>
  </si>
  <si>
    <t>Thr Jun 25 2020 15:08:27</t>
  </si>
  <si>
    <t xml:space="preserve">"16:42:24 Flow: Fixed -&gt; 300 umol/s"
</t>
  </si>
  <si>
    <t xml:space="preserve">"16:42:24 Coolers: Off"
</t>
  </si>
  <si>
    <t xml:space="preserve">"16:42:24 CO2 Mixer: CO2R -&gt; 400 uml"
</t>
  </si>
  <si>
    <t xml:space="preserve">"16:42:24 Lamp: ParIn -&gt;  2000 uml"
</t>
  </si>
  <si>
    <t>16:42:02</t>
  </si>
  <si>
    <t xml:space="preserve">"16:39:01 Lamp: ParIn -&gt;  2000 uml"
</t>
  </si>
  <si>
    <t>16:38:39</t>
  </si>
  <si>
    <t xml:space="preserve">"16:39:01 Flow: Fixed -&gt; 300 umol/s"
</t>
  </si>
  <si>
    <t xml:space="preserve">"16:35:38 Lamp: ParIn -&gt;  1600 uml"
</t>
  </si>
  <si>
    <t>16:35:16</t>
  </si>
  <si>
    <t xml:space="preserve">"16:35:38 Flow: Fixed -&gt; 300 umol/s"
</t>
  </si>
  <si>
    <t xml:space="preserve">"16:32:15 Lamp: ParIn -&gt;  1250 uml"
</t>
  </si>
  <si>
    <t>16:31:53</t>
  </si>
  <si>
    <t xml:space="preserve">"16:32:15 Flow: Fixed -&gt; 300 umol/s"
</t>
  </si>
  <si>
    <t xml:space="preserve">"16:28:52 Lamp: ParIn -&gt;  1000 uml"
</t>
  </si>
  <si>
    <t>16:28:30</t>
  </si>
  <si>
    <t xml:space="preserve">"16:28:52 Flow: Fixed -&gt; 300 umol/s"
</t>
  </si>
  <si>
    <t xml:space="preserve">"16:25:29 Lamp: ParIn -&gt;  750 uml"
</t>
  </si>
  <si>
    <t>16:25:07</t>
  </si>
  <si>
    <t xml:space="preserve">"16:25:29 Flow: Fixed -&gt; 300 umol/s"
</t>
  </si>
  <si>
    <t xml:space="preserve">"16:22:06 Lamp: ParIn -&gt;  500 uml"
</t>
  </si>
  <si>
    <t>16:21:44</t>
  </si>
  <si>
    <t xml:space="preserve">"16:22:06 Flow: Fixed -&gt; 300 umol/s"
</t>
  </si>
  <si>
    <t xml:space="preserve">"16:18:43 Lamp: ParIn -&gt;  300 uml"
</t>
  </si>
  <si>
    <t>16:18:21</t>
  </si>
  <si>
    <t xml:space="preserve">"16:18:43 Flow: Fixed -&gt; 300 umol/s"
</t>
  </si>
  <si>
    <t xml:space="preserve">"16:15:20 Lamp: ParIn -&gt;  150 uml"
</t>
  </si>
  <si>
    <t>16:14:58</t>
  </si>
  <si>
    <t xml:space="preserve">"16:15:20 Flow: Fixed -&gt; 300 umol/s"
</t>
  </si>
  <si>
    <t xml:space="preserve">"16:11:57 Lamp: ParIn -&gt;  100 uml"
</t>
  </si>
  <si>
    <t>16:11:35</t>
  </si>
  <si>
    <t xml:space="preserve">"16:11:57 Flow: Fixed -&gt; 300 umol/s"
</t>
  </si>
  <si>
    <t xml:space="preserve">"16:08:34 Lamp: ParIn -&gt;  50 uml"
</t>
  </si>
  <si>
    <t>16:08:12</t>
  </si>
  <si>
    <t xml:space="preserve">"16:08:34 Flow: Fixed -&gt; 300 umol/s"
</t>
  </si>
  <si>
    <t xml:space="preserve">"16:05:11 Lamp: ParIn -&gt;  25 uml"
</t>
  </si>
  <si>
    <t>16:04:49</t>
  </si>
  <si>
    <t xml:space="preserve">"16:05:11 Flow: Fixed -&gt; 300 umol/s"
</t>
  </si>
  <si>
    <t xml:space="preserve">"16:01:48 Lamp: ParIn -&gt;  0 uml"
</t>
  </si>
  <si>
    <t xml:space="preserve">"16:01:48 Flow: Fixed -&gt; 300 umol/s"
</t>
  </si>
  <si>
    <t xml:space="preserve">"16:01:48 Coolers: Off"
</t>
  </si>
  <si>
    <t xml:space="preserve">"16:01:48 CO2 Mixer: CO2R -&gt; 400 uml"
</t>
  </si>
  <si>
    <t xml:space="preserve">"16:01:48 Lamp: Off"
</t>
  </si>
  <si>
    <t xml:space="preserve">"16:01:42 Launched AutoProg /User/Configs/AutoProgs/LightCurve2"
</t>
  </si>
  <si>
    <t>Thr Jun 25 2020 16:01:42</t>
  </si>
  <si>
    <t xml:space="preserve">"17:33:48 Flow: Fixed -&gt; 300 umol/s"
</t>
  </si>
  <si>
    <t xml:space="preserve">"17:33:48 Coolers: Off"
</t>
  </si>
  <si>
    <t xml:space="preserve">"17:33:48 CO2 Mixer: CO2R -&gt; 400 uml"
</t>
  </si>
  <si>
    <t xml:space="preserve">"17:33:48 Lamp: ParIn -&gt;  2000 uml"
</t>
  </si>
  <si>
    <t>17:33:26</t>
  </si>
  <si>
    <t xml:space="preserve">"17:30:25 Lamp: ParIn -&gt;  2000 uml"
</t>
  </si>
  <si>
    <t>17:30:03</t>
  </si>
  <si>
    <t xml:space="preserve">"17:30:25 Flow: Fixed -&gt; 300 umol/s"
</t>
  </si>
  <si>
    <t xml:space="preserve">"17:27:02 Lamp: ParIn -&gt;  1600 uml"
</t>
  </si>
  <si>
    <t>17:26:40</t>
  </si>
  <si>
    <t xml:space="preserve">"17:27:02 Flow: Fixed -&gt; 300 umol/s"
</t>
  </si>
  <si>
    <t xml:space="preserve">"17:23:39 Lamp: ParIn -&gt;  1250 uml"
</t>
  </si>
  <si>
    <t>17:23:17</t>
  </si>
  <si>
    <t xml:space="preserve">"17:23:39 Flow: Fixed -&gt; 300 umol/s"
</t>
  </si>
  <si>
    <t xml:space="preserve">"17:20:16 Lamp: ParIn -&gt;  1000 uml"
</t>
  </si>
  <si>
    <t>17:19:54</t>
  </si>
  <si>
    <t xml:space="preserve">"17:20:16 Flow: Fixed -&gt; 300 umol/s"
</t>
  </si>
  <si>
    <t xml:space="preserve">"17:16:53 Lamp: ParIn -&gt;  750 uml"
</t>
  </si>
  <si>
    <t>17:16:31</t>
  </si>
  <si>
    <t xml:space="preserve">"17:16:53 Flow: Fixed -&gt; 300 umol/s"
</t>
  </si>
  <si>
    <t xml:space="preserve">"17:13:30 Lamp: ParIn -&gt;  500 uml"
</t>
  </si>
  <si>
    <t>17:13:08</t>
  </si>
  <si>
    <t xml:space="preserve">"17:13:30 Flow: Fixed -&gt; 300 umol/s"
</t>
  </si>
  <si>
    <t xml:space="preserve">"17:10:07 Lamp: ParIn -&gt;  300 uml"
</t>
  </si>
  <si>
    <t>17:09:45</t>
  </si>
  <si>
    <t xml:space="preserve">"17:10:07 Flow: Fixed -&gt; 300 umol/s"
</t>
  </si>
  <si>
    <t xml:space="preserve">"17:06:44 Lamp: ParIn -&gt;  150 uml"
</t>
  </si>
  <si>
    <t>17:06:21</t>
  </si>
  <si>
    <t xml:space="preserve">"17:06:44 Flow: Fixed -&gt; 300 umol/s"
</t>
  </si>
  <si>
    <t xml:space="preserve">"17:03:20 Lamp: ParIn -&gt;  100 uml"
</t>
  </si>
  <si>
    <t>17:02:57</t>
  </si>
  <si>
    <t xml:space="preserve">"17:03:19 Flow: Fixed -&gt; 300 umol/s"
</t>
  </si>
  <si>
    <t xml:space="preserve">"16:59:56 Lamp: ParIn -&gt;  50 uml"
</t>
  </si>
  <si>
    <t>16:59:34</t>
  </si>
  <si>
    <t xml:space="preserve">"16:59:56 Flow: Fixed -&gt; 300 umol/s"
</t>
  </si>
  <si>
    <t xml:space="preserve">"16:56:33 Lamp: ParIn -&gt;  25 uml"
</t>
  </si>
  <si>
    <t>16:56:10</t>
  </si>
  <si>
    <t xml:space="preserve">"16:56:33 Flow: Fixed -&gt; 300 umol/s"
</t>
  </si>
  <si>
    <t xml:space="preserve">"16:53:09 Lamp: ParIn -&gt;  0 uml"
</t>
  </si>
  <si>
    <t xml:space="preserve">"16:53:09 Flow: Fixed -&gt; 300 umol/s"
</t>
  </si>
  <si>
    <t xml:space="preserve">"16:53:09 Coolers: Off"
</t>
  </si>
  <si>
    <t xml:space="preserve">"16:53:09 CO2 Mixer: CO2R -&gt; 400 uml"
</t>
  </si>
  <si>
    <t xml:space="preserve">"16:53:09 Lamp: Off"
</t>
  </si>
  <si>
    <t xml:space="preserve">"16:50:25 Launched AutoProg /User/Configs/AutoProgs/LightCurve2"
</t>
  </si>
  <si>
    <t>Thr Jun 25 2020 16:50:24</t>
  </si>
  <si>
    <t xml:space="preserve">"18:20:51 Flow: Fixed -&gt; 300 umol/s"
</t>
  </si>
  <si>
    <t xml:space="preserve">"18:20:51 Coolers: Off"
</t>
  </si>
  <si>
    <t xml:space="preserve">"18:20:51 CO2 Mixer: CO2R -&gt; 400 uml"
</t>
  </si>
  <si>
    <t xml:space="preserve">"18:20:51 Lamp: ParIn -&gt;  2000 uml"
</t>
  </si>
  <si>
    <t>18:20:29</t>
  </si>
  <si>
    <t xml:space="preserve">"18:17:28 Lamp: ParIn -&gt;  2000 uml"
</t>
  </si>
  <si>
    <t>18:17:06</t>
  </si>
  <si>
    <t xml:space="preserve">"18:17:28 Flow: Fixed -&gt; 300 umol/s"
</t>
  </si>
  <si>
    <t xml:space="preserve">"18:14:05 Lamp: ParIn -&gt;  1600 uml"
</t>
  </si>
  <si>
    <t>18:13:43</t>
  </si>
  <si>
    <t xml:space="preserve">"18:14:05 Flow: Fixed -&gt; 300 umol/s"
</t>
  </si>
  <si>
    <t xml:space="preserve">"18:10:42 Lamp: ParIn -&gt;  1250 uml"
</t>
  </si>
  <si>
    <t>18:10:20</t>
  </si>
  <si>
    <t xml:space="preserve">"18:10:42 Flow: Fixed -&gt; 300 umol/s"
</t>
  </si>
  <si>
    <t xml:space="preserve">"18:07:19 Lamp: ParIn -&gt;  1000 uml"
</t>
  </si>
  <si>
    <t>18:06:57</t>
  </si>
  <si>
    <t xml:space="preserve">"18:07:19 Flow: Fixed -&gt; 300 umol/s"
</t>
  </si>
  <si>
    <t xml:space="preserve">"18:03:56 Lamp: ParIn -&gt;  750 uml"
</t>
  </si>
  <si>
    <t>18:03:34</t>
  </si>
  <si>
    <t xml:space="preserve">"18:03:56 Flow: Fixed -&gt; 300 umol/s"
</t>
  </si>
  <si>
    <t xml:space="preserve">"18:00:33 Lamp: ParIn -&gt;  500 uml"
</t>
  </si>
  <si>
    <t>18:00:11</t>
  </si>
  <si>
    <t xml:space="preserve">"18:00:33 Flow: Fixed -&gt; 300 umol/s"
</t>
  </si>
  <si>
    <t xml:space="preserve">"17:57:10 Lamp: ParIn -&gt;  300 uml"
</t>
  </si>
  <si>
    <t>17:56:48</t>
  </si>
  <si>
    <t xml:space="preserve">"17:57:10 Flow: Fixed -&gt; 300 umol/s"
</t>
  </si>
  <si>
    <t xml:space="preserve">"17:53:47 Lamp: ParIn -&gt;  150 uml"
</t>
  </si>
  <si>
    <t>17:53:25</t>
  </si>
  <si>
    <t xml:space="preserve">"17:53:47 Flow: Fixed -&gt; 300 umol/s"
</t>
  </si>
  <si>
    <t xml:space="preserve">"17:50:24 Lamp: ParIn -&gt;  100 uml"
</t>
  </si>
  <si>
    <t>17:50:02</t>
  </si>
  <si>
    <t xml:space="preserve">"17:50:24 Flow: Fixed -&gt; 300 umol/s"
</t>
  </si>
  <si>
    <t xml:space="preserve">"17:47:01 Lamp: ParIn -&gt;  50 uml"
</t>
  </si>
  <si>
    <t>17:46:39</t>
  </si>
  <si>
    <t xml:space="preserve">"17:47:01 Flow: Fixed -&gt; 300 umol/s"
</t>
  </si>
  <si>
    <t xml:space="preserve">"17:43:38 Lamp: ParIn -&gt;  25 uml"
</t>
  </si>
  <si>
    <t>17:43:16</t>
  </si>
  <si>
    <t xml:space="preserve">"17:43:38 Flow: Fixed -&gt; 300 umol/s"
</t>
  </si>
  <si>
    <t xml:space="preserve">"17:40:15 Lamp: ParIn -&gt;  0 uml"
</t>
  </si>
  <si>
    <t xml:space="preserve">"17:40:15 Flow: Fixed -&gt; 300 umol/s"
</t>
  </si>
  <si>
    <t xml:space="preserve">"17:40:15 Coolers: Off"
</t>
  </si>
  <si>
    <t xml:space="preserve">"17:40:15 CO2 Mixer: CO2R -&gt; 400 uml"
</t>
  </si>
  <si>
    <t xml:space="preserve">"17:40:15 Lamp: Off"
</t>
  </si>
  <si>
    <t xml:space="preserve">"17:40:08 Launched AutoProg /User/Configs/AutoProgs/LightCurve2"
</t>
  </si>
  <si>
    <t>Thr Jun 25 2020 17:40:08</t>
  </si>
  <si>
    <t xml:space="preserve">"19:07:02 Flow: Fixed -&gt; 300 umol/s"
</t>
  </si>
  <si>
    <t xml:space="preserve">"19:07:02 Coolers: Off"
</t>
  </si>
  <si>
    <t xml:space="preserve">"19:07:02 CO2 Mixer: CO2R -&gt; 400 uml"
</t>
  </si>
  <si>
    <t xml:space="preserve">"19:07:02 Lamp: ParIn -&gt;  2000 uml"
</t>
  </si>
  <si>
    <t>19:06:40</t>
  </si>
  <si>
    <t xml:space="preserve">"19:03:39 Lamp: ParIn -&gt;  2000 uml"
</t>
  </si>
  <si>
    <t>19:03:17</t>
  </si>
  <si>
    <t xml:space="preserve">"19:03:39 Flow: Fixed -&gt; 300 umol/s"
</t>
  </si>
  <si>
    <t xml:space="preserve">"19:00:16 Lamp: ParIn -&gt;  1600 uml"
</t>
  </si>
  <si>
    <t>18:59:54</t>
  </si>
  <si>
    <t xml:space="preserve">"19:00:16 Flow: Fixed -&gt; 300 umol/s"
</t>
  </si>
  <si>
    <t xml:space="preserve">"18:56:53 Lamp: ParIn -&gt;  1250 uml"
</t>
  </si>
  <si>
    <t>18:56:31</t>
  </si>
  <si>
    <t xml:space="preserve">"18:56:53 Flow: Fixed -&gt; 300 umol/s"
</t>
  </si>
  <si>
    <t xml:space="preserve">"18:53:30 Lamp: ParIn -&gt;  1000 uml"
</t>
  </si>
  <si>
    <t>18:53:08</t>
  </si>
  <si>
    <t xml:space="preserve">"18:53:30 Flow: Fixed -&gt; 300 umol/s"
</t>
  </si>
  <si>
    <t xml:space="preserve">"18:50:07 Lamp: ParIn -&gt;  750 uml"
</t>
  </si>
  <si>
    <t>18:49:45</t>
  </si>
  <si>
    <t xml:space="preserve">"18:50:07 Flow: Fixed -&gt; 300 umol/s"
</t>
  </si>
  <si>
    <t xml:space="preserve">"18:46:44 Lamp: ParIn -&gt;  500 uml"
</t>
  </si>
  <si>
    <t>18:46:22</t>
  </si>
  <si>
    <t xml:space="preserve">"18:46:44 Flow: Fixed -&gt; 300 umol/s"
</t>
  </si>
  <si>
    <t xml:space="preserve">"18:43:21 Lamp: ParIn -&gt;  300 uml"
</t>
  </si>
  <si>
    <t>18:42:59</t>
  </si>
  <si>
    <t xml:space="preserve">"18:43:21 Flow: Fixed -&gt; 300 umol/s"
</t>
  </si>
  <si>
    <t xml:space="preserve">"18:39:58 Lamp: ParIn -&gt;  150 uml"
</t>
  </si>
  <si>
    <t>18:39:36</t>
  </si>
  <si>
    <t xml:space="preserve">"18:39:58 Flow: Fixed -&gt; 300 umol/s"
</t>
  </si>
  <si>
    <t xml:space="preserve">"18:36:35 Lamp: ParIn -&gt;  100 uml"
</t>
  </si>
  <si>
    <t>18:36:12</t>
  </si>
  <si>
    <t xml:space="preserve">"18:36:35 Flow: Fixed -&gt; 300 umol/s"
</t>
  </si>
  <si>
    <t xml:space="preserve">"18:33:11 Lamp: ParIn -&gt;  50 uml"
</t>
  </si>
  <si>
    <t>18:32:48</t>
  </si>
  <si>
    <t xml:space="preserve">"18:33:11 Flow: Fixed -&gt; 300 umol/s"
</t>
  </si>
  <si>
    <t xml:space="preserve">"18:29:47 Lamp: ParIn -&gt;  25 uml"
</t>
  </si>
  <si>
    <t>18:29:24</t>
  </si>
  <si>
    <t xml:space="preserve">"18:29:46 Flow: Fixed -&gt; 300 umol/s"
</t>
  </si>
  <si>
    <t xml:space="preserve">"18:26:23 Lamp: ParIn -&gt;  0 uml"
</t>
  </si>
  <si>
    <t xml:space="preserve">"18:26:23 Flow: Fixed -&gt; 300 umol/s"
</t>
  </si>
  <si>
    <t xml:space="preserve">"18:26:23 Coolers: Off"
</t>
  </si>
  <si>
    <t xml:space="preserve">"18:26:23 CO2 Mixer: CO2R -&gt; 400 uml"
</t>
  </si>
  <si>
    <t xml:space="preserve">"18:26:23 Lamp: Off"
</t>
  </si>
  <si>
    <t xml:space="preserve">"18:26:17 Launched AutoProg /User/Configs/AutoProgs/LightCurve2"
</t>
  </si>
  <si>
    <t>Thr Jun 25 2020 18:26:17</t>
  </si>
  <si>
    <t xml:space="preserve">"15:05:22 Lamp: Off"
</t>
  </si>
  <si>
    <t xml:space="preserve">"15:03:07 Flow: Fixed -&gt; 300 umol/s"
</t>
  </si>
  <si>
    <t xml:space="preserve">"15:03:07 Coolers: Off"
</t>
  </si>
  <si>
    <t xml:space="preserve">"15:03:07 CO2 Mixer: CO2R -&gt; 400 uml"
</t>
  </si>
  <si>
    <t xml:space="preserve">"15:03:07 Lamp: ParIn -&gt;  2000 uml"
</t>
  </si>
  <si>
    <t>15:02:45</t>
  </si>
  <si>
    <t xml:space="preserve">"14:59:44 Lamp: ParIn -&gt;  2000 uml"
</t>
  </si>
  <si>
    <t>14:59:22</t>
  </si>
  <si>
    <t xml:space="preserve">"14:59:44 Flow: Fixed -&gt; 300 umol/s"
</t>
  </si>
  <si>
    <t xml:space="preserve">"14:56:21 Lamp: ParIn -&gt;  1600 uml"
</t>
  </si>
  <si>
    <t>14:55:59</t>
  </si>
  <si>
    <t xml:space="preserve">"14:56:21 Flow: Fixed -&gt; 300 umol/s"
</t>
  </si>
  <si>
    <t xml:space="preserve">"14:52:58 Lamp: ParIn -&gt;  1250 uml"
</t>
  </si>
  <si>
    <t>14:52:35</t>
  </si>
  <si>
    <t xml:space="preserve">"14:52:58 Flow: Fixed -&gt; 300 umol/s"
</t>
  </si>
  <si>
    <t xml:space="preserve">"14:49:34 Lamp: ParIn -&gt;  1000 uml"
</t>
  </si>
  <si>
    <t>14:49:11</t>
  </si>
  <si>
    <t xml:space="preserve">"14:49:33 Flow: Fixed -&gt; 300 umol/s"
</t>
  </si>
  <si>
    <t xml:space="preserve">"14:46:10 Lamp: ParIn -&gt;  750 uml"
</t>
  </si>
  <si>
    <t>14:45:48</t>
  </si>
  <si>
    <t xml:space="preserve">"14:46:10 Flow: Fixed -&gt; 300 umol/s"
</t>
  </si>
  <si>
    <t xml:space="preserve">"14:42:47 Lamp: ParIn -&gt;  500 uml"
</t>
  </si>
  <si>
    <t>14:42:24</t>
  </si>
  <si>
    <t xml:space="preserve">"14:42:47 Flow: Fixed -&gt; 300 umol/s"
</t>
  </si>
  <si>
    <t xml:space="preserve">"14:39:23 Lamp: ParIn -&gt;  300 uml"
</t>
  </si>
  <si>
    <t>14:39:00</t>
  </si>
  <si>
    <t xml:space="preserve">"14:39:23 Flow: Fixed -&gt; 300 umol/s"
</t>
  </si>
  <si>
    <t xml:space="preserve">"14:35:59 Lamp: ParIn -&gt;  150 uml"
</t>
  </si>
  <si>
    <t>14:35:36</t>
  </si>
  <si>
    <t xml:space="preserve">"14:35:59 Flow: Fixed -&gt; 300 umol/s"
</t>
  </si>
  <si>
    <t xml:space="preserve">"14:32:35 Lamp: ParIn -&gt;  100 uml"
</t>
  </si>
  <si>
    <t>14:32:12</t>
  </si>
  <si>
    <t xml:space="preserve">"14:32:35 Flow: Fixed -&gt; 300 umol/s"
</t>
  </si>
  <si>
    <t xml:space="preserve">"14:29:11 Lamp: ParIn -&gt;  50 uml"
</t>
  </si>
  <si>
    <t>14:28:48</t>
  </si>
  <si>
    <t xml:space="preserve">"14:29:11 Flow: Fixed -&gt; 300 umol/s"
</t>
  </si>
  <si>
    <t xml:space="preserve">"14:25:47 Lamp: ParIn -&gt;  25 uml"
</t>
  </si>
  <si>
    <t>14:25:24</t>
  </si>
  <si>
    <t xml:space="preserve">"14:25:47 Flow: Fixed -&gt; 300 umol/s"
</t>
  </si>
  <si>
    <t xml:space="preserve">"14:22:23 Lamp: ParIn -&gt;  0 uml"
</t>
  </si>
  <si>
    <t xml:space="preserve">"14:22:23 Flow: Fixed -&gt; 300 umol/s"
</t>
  </si>
  <si>
    <t xml:space="preserve">"14:22:23 Coolers: Off"
</t>
  </si>
  <si>
    <t xml:space="preserve">"14:22:23 CO2 Mixer: CO2R -&gt; 400 uml"
</t>
  </si>
  <si>
    <t xml:space="preserve">"14:22:23 Lamp: Off"
</t>
  </si>
  <si>
    <t xml:space="preserve">"14:22:21 Launched AutoProg /User/Configs/AutoProgs/LightCurve2"
</t>
  </si>
  <si>
    <t>HrMchSD</t>
  </si>
  <si>
    <t>CrMchSD</t>
  </si>
  <si>
    <t>HsMchSD</t>
  </si>
  <si>
    <t>CsMchSD</t>
  </si>
  <si>
    <t>/User/Configs/UserPrefs/2x3 LED.xml</t>
  </si>
  <si>
    <t>PSC-1052</t>
  </si>
  <si>
    <t>Fri Jun 26 2020 14:22:21</t>
  </si>
  <si>
    <t>OPEN 6.3.2</t>
  </si>
  <si>
    <t>15:48:44</t>
  </si>
  <si>
    <t xml:space="preserve">"15:49:06 Flow: Fixed -&gt; 300 umol/s"
</t>
  </si>
  <si>
    <t xml:space="preserve">"15:45:43 Lamp: ParIn -&gt;  2000 uml"
</t>
  </si>
  <si>
    <t>15:45:20</t>
  </si>
  <si>
    <t xml:space="preserve">"15:45:43 Flow: Fixed -&gt; 300 umol/s"
</t>
  </si>
  <si>
    <t xml:space="preserve">"15:42:19 Lamp: ParIn -&gt;  1600 uml"
</t>
  </si>
  <si>
    <t>15:41:56</t>
  </si>
  <si>
    <t xml:space="preserve">"15:42:19 Flow: Fixed -&gt; 300 umol/s"
</t>
  </si>
  <si>
    <t xml:space="preserve">"15:38:55 Lamp: ParIn -&gt;  1250 uml"
</t>
  </si>
  <si>
    <t>15:38:32</t>
  </si>
  <si>
    <t xml:space="preserve">"15:38:55 Flow: Fixed -&gt; 300 umol/s"
</t>
  </si>
  <si>
    <t xml:space="preserve">"15:35:31 Lamp: ParIn -&gt;  1000 uml"
</t>
  </si>
  <si>
    <t>15:35:08</t>
  </si>
  <si>
    <t xml:space="preserve">"15:35:30 Flow: Fixed -&gt; 300 umol/s"
</t>
  </si>
  <si>
    <t xml:space="preserve">"15:32:07 Lamp: ParIn -&gt;  750 uml"
</t>
  </si>
  <si>
    <t>15:31:45</t>
  </si>
  <si>
    <t xml:space="preserve">"15:32:07 Flow: Fixed -&gt; 300 umol/s"
</t>
  </si>
  <si>
    <t xml:space="preserve">"15:28:44 Lamp: ParIn -&gt;  500 uml"
</t>
  </si>
  <si>
    <t>15:28:21</t>
  </si>
  <si>
    <t xml:space="preserve">"15:28:44 Flow: Fixed -&gt; 300 umol/s"
</t>
  </si>
  <si>
    <t xml:space="preserve">"15:25:20 Lamp: ParIn -&gt;  300 uml"
</t>
  </si>
  <si>
    <t>15:24:57</t>
  </si>
  <si>
    <t xml:space="preserve">"15:25:19 Flow: Fixed -&gt; 300 umol/s"
</t>
  </si>
  <si>
    <t xml:space="preserve">"15:21:56 Lamp: ParIn -&gt;  150 uml"
</t>
  </si>
  <si>
    <t>15:21:34</t>
  </si>
  <si>
    <t xml:space="preserve">"15:21:56 Flow: Fixed -&gt; 300 umol/s"
</t>
  </si>
  <si>
    <t xml:space="preserve">"15:18:33 Lamp: ParIn -&gt;  100 uml"
</t>
  </si>
  <si>
    <t>15:18:10</t>
  </si>
  <si>
    <t xml:space="preserve">"15:18:33 Flow: Fixed -&gt; 300 umol/s"
</t>
  </si>
  <si>
    <t xml:space="preserve">"15:15:09 Lamp: ParIn -&gt;  50 uml"
</t>
  </si>
  <si>
    <t>15:14:46</t>
  </si>
  <si>
    <t xml:space="preserve">"15:15:09 Flow: Fixed -&gt; 300 umol/s"
</t>
  </si>
  <si>
    <t xml:space="preserve">"15:11:45 Lamp: ParIn -&gt;  25 uml"
</t>
  </si>
  <si>
    <t>15:11:22</t>
  </si>
  <si>
    <t xml:space="preserve">"15:11:45 Flow: Fixed -&gt; 300 umol/s"
</t>
  </si>
  <si>
    <t xml:space="preserve">"15:08:21 Lamp: ParIn -&gt;  0 uml"
</t>
  </si>
  <si>
    <t xml:space="preserve">"15:08:21 Flow: Fixed -&gt; 300 umol/s"
</t>
  </si>
  <si>
    <t xml:space="preserve">"15:08:21 Coolers: Off"
</t>
  </si>
  <si>
    <t xml:space="preserve">"15:08:21 CO2 Mixer: CO2R -&gt; 400 uml"
</t>
  </si>
  <si>
    <t xml:space="preserve">"15:08:21 Lamp: Off"
</t>
  </si>
  <si>
    <t xml:space="preserve">"15:06:10 Launched AutoProg /User/Configs/AutoProgs/LightCurve2"
</t>
  </si>
  <si>
    <t>Fri Jun 26 2020 15:06:10</t>
  </si>
  <si>
    <t xml:space="preserve">"16:36:19 Flow: Fixed -&gt; 300 umol/s"
</t>
  </si>
  <si>
    <t xml:space="preserve">"16:36:19 Coolers: Off"
</t>
  </si>
  <si>
    <t xml:space="preserve">"16:36:19 CO2 Mixer: CO2R -&gt; 400 uml"
</t>
  </si>
  <si>
    <t xml:space="preserve">"16:36:19 Lamp: ParIn -&gt;  2000 uml"
</t>
  </si>
  <si>
    <t>16:35:57</t>
  </si>
  <si>
    <t xml:space="preserve">"16:32:56 Lamp: ParIn -&gt;  2000 uml"
</t>
  </si>
  <si>
    <t>16:32:33</t>
  </si>
  <si>
    <t xml:space="preserve">"16:32:55 Flow: Fixed -&gt; 300 umol/s"
</t>
  </si>
  <si>
    <t xml:space="preserve">"16:29:32 Lamp: ParIn -&gt;  1600 uml"
</t>
  </si>
  <si>
    <t>16:29:10</t>
  </si>
  <si>
    <t xml:space="preserve">"16:29:32 Flow: Fixed -&gt; 300 umol/s"
</t>
  </si>
  <si>
    <t xml:space="preserve">"16:26:09 Lamp: ParIn -&gt;  1250 uml"
</t>
  </si>
  <si>
    <t>16:25:46</t>
  </si>
  <si>
    <t xml:space="preserve">"16:26:09 Flow: Fixed -&gt; 300 umol/s"
</t>
  </si>
  <si>
    <t xml:space="preserve">"16:22:45 Lamp: ParIn -&gt;  1000 uml"
</t>
  </si>
  <si>
    <t>16:22:22</t>
  </si>
  <si>
    <t xml:space="preserve">"16:22:45 Flow: Fixed -&gt; 300 umol/s"
</t>
  </si>
  <si>
    <t xml:space="preserve">"16:19:21 Lamp: ParIn -&gt;  750 uml"
</t>
  </si>
  <si>
    <t>16:18:59</t>
  </si>
  <si>
    <t xml:space="preserve">"16:19:21 Flow: Fixed -&gt; 300 umol/s"
</t>
  </si>
  <si>
    <t xml:space="preserve">"16:15:58 Lamp: ParIn -&gt;  500 uml"
</t>
  </si>
  <si>
    <t>16:15:35</t>
  </si>
  <si>
    <t xml:space="preserve">"16:15:58 Flow: Fixed -&gt; 300 umol/s"
</t>
  </si>
  <si>
    <t xml:space="preserve">"16:12:34 Lamp: ParIn -&gt;  300 uml"
</t>
  </si>
  <si>
    <t>16:12:11</t>
  </si>
  <si>
    <t xml:space="preserve">"16:12:33 Flow: Fixed -&gt; 300 umol/s"
</t>
  </si>
  <si>
    <t xml:space="preserve">"16:09:10 Lamp: ParIn -&gt;  150 uml"
</t>
  </si>
  <si>
    <t>16:08:48</t>
  </si>
  <si>
    <t xml:space="preserve">"16:09:10 Flow: Fixed -&gt; 300 umol/s"
</t>
  </si>
  <si>
    <t xml:space="preserve">"16:05:47 Lamp: ParIn -&gt;  100 uml"
</t>
  </si>
  <si>
    <t>16:05:24</t>
  </si>
  <si>
    <t xml:space="preserve">"16:05:47 Flow: Fixed -&gt; 300 umol/s"
</t>
  </si>
  <si>
    <t xml:space="preserve">"16:02:23 Lamp: ParIn -&gt;  50 uml"
</t>
  </si>
  <si>
    <t>16:02:00</t>
  </si>
  <si>
    <t xml:space="preserve">"16:02:22 Flow: Fixed -&gt; 300 umol/s"
</t>
  </si>
  <si>
    <t xml:space="preserve">"15:58:59 Lamp: ParIn -&gt;  25 uml"
</t>
  </si>
  <si>
    <t>15:58:36</t>
  </si>
  <si>
    <t xml:space="preserve">"15:58:59 Flow: Fixed -&gt; 300 umol/s"
</t>
  </si>
  <si>
    <t xml:space="preserve">"15:55:35 Lamp: ParIn -&gt;  0 uml"
</t>
  </si>
  <si>
    <t xml:space="preserve">"15:55:34 Flow: Fixed -&gt; 300 umol/s"
</t>
  </si>
  <si>
    <t xml:space="preserve">"15:55:34 Coolers: Off"
</t>
  </si>
  <si>
    <t xml:space="preserve">"15:55:34 CO2 Mixer: CO2R -&gt; 400 uml"
</t>
  </si>
  <si>
    <t xml:space="preserve">"15:55:34 Lamp: Off"
</t>
  </si>
  <si>
    <t xml:space="preserve">"15:52:47 Launched AutoProg /User/Configs/AutoProgs/LightCurve2"
</t>
  </si>
  <si>
    <t>Fri Jun 26 2020 15:52:47</t>
  </si>
  <si>
    <t xml:space="preserve">"17:21:53 Flow: Fixed -&gt; 300 umol/s"
</t>
  </si>
  <si>
    <t xml:space="preserve">"17:21:53 Coolers: Off"
</t>
  </si>
  <si>
    <t xml:space="preserve">"17:21:53 CO2 Mixer: CO2R -&gt; 400 uml"
</t>
  </si>
  <si>
    <t xml:space="preserve">"17:21:53 Lamp: ParIn -&gt;  2000 uml"
</t>
  </si>
  <si>
    <t>17:21:30</t>
  </si>
  <si>
    <t xml:space="preserve">"17:18:29 Lamp: ParIn -&gt;  2000 uml"
</t>
  </si>
  <si>
    <t>17:18:06</t>
  </si>
  <si>
    <t xml:space="preserve">"17:18:29 Flow: Fixed -&gt; 300 umol/s"
</t>
  </si>
  <si>
    <t xml:space="preserve">"17:15:05 Lamp: ParIn -&gt;  1600 uml"
</t>
  </si>
  <si>
    <t>17:14:42</t>
  </si>
  <si>
    <t xml:space="preserve">"17:15:05 Flow: Fixed -&gt; 300 umol/s"
</t>
  </si>
  <si>
    <t xml:space="preserve">"17:11:41 Lamp: ParIn -&gt;  1250 uml"
</t>
  </si>
  <si>
    <t>17:11:18</t>
  </si>
  <si>
    <t xml:space="preserve">"17:11:41 Flow: Fixed -&gt; 300 umol/s"
</t>
  </si>
  <si>
    <t xml:space="preserve">"17:08:17 Lamp: ParIn -&gt;  1000 uml"
</t>
  </si>
  <si>
    <t>17:07:54</t>
  </si>
  <si>
    <t xml:space="preserve">"17:08:17 Flow: Fixed -&gt; 300 umol/s"
</t>
  </si>
  <si>
    <t xml:space="preserve">"17:04:53 Lamp: ParIn -&gt;  750 uml"
</t>
  </si>
  <si>
    <t>17:04:30</t>
  </si>
  <si>
    <t xml:space="preserve">"17:04:53 Flow: Fixed -&gt; 300 umol/s"
</t>
  </si>
  <si>
    <t xml:space="preserve">"17:01:29 Lamp: ParIn -&gt;  500 uml"
</t>
  </si>
  <si>
    <t>17:01:06</t>
  </si>
  <si>
    <t xml:space="preserve">"17:01:29 Flow: Fixed -&gt; 300 umol/s"
</t>
  </si>
  <si>
    <t xml:space="preserve">"16:58:05 Lamp: ParIn -&gt;  300 uml"
</t>
  </si>
  <si>
    <t>16:57:42</t>
  </si>
  <si>
    <t xml:space="preserve">"16:58:05 Flow: Fixed -&gt; 300 umol/s"
</t>
  </si>
  <si>
    <t xml:space="preserve">"16:54:41 Lamp: ParIn -&gt;  150 uml"
</t>
  </si>
  <si>
    <t>16:54:18</t>
  </si>
  <si>
    <t xml:space="preserve">"16:54:41 Flow: Fixed -&gt; 300 umol/s"
</t>
  </si>
  <si>
    <t xml:space="preserve">"16:51:17 Lamp: ParIn -&gt;  100 uml"
</t>
  </si>
  <si>
    <t>16:50:54</t>
  </si>
  <si>
    <t xml:space="preserve">"16:51:17 Flow: Fixed -&gt; 300 umol/s"
</t>
  </si>
  <si>
    <t xml:space="preserve">"16:47:53 Lamp: ParIn -&gt;  50 uml"
</t>
  </si>
  <si>
    <t>16:47:30</t>
  </si>
  <si>
    <t xml:space="preserve">"16:47:53 Flow: Fixed -&gt; 300 umol/s"
</t>
  </si>
  <si>
    <t xml:space="preserve">"16:44:29 Lamp: ParIn -&gt;  25 uml"
</t>
  </si>
  <si>
    <t>16:44:06</t>
  </si>
  <si>
    <t xml:space="preserve">"16:44:29 Flow: Fixed -&gt; 300 umol/s"
</t>
  </si>
  <si>
    <t xml:space="preserve">"16:41:05 Lamp: ParIn -&gt;  0 uml"
</t>
  </si>
  <si>
    <t xml:space="preserve">"16:41:05 Flow: Fixed -&gt; 300 umol/s"
</t>
  </si>
  <si>
    <t xml:space="preserve">"16:41:05 Coolers: Off"
</t>
  </si>
  <si>
    <t xml:space="preserve">"16:41:05 CO2 Mixer: CO2R -&gt; 400 uml"
</t>
  </si>
  <si>
    <t xml:space="preserve">"16:41:05 Lamp: Off"
</t>
  </si>
  <si>
    <t xml:space="preserve">"16:38:37 Launched AutoProg /User/Configs/AutoProgs/LightCurve2"
</t>
  </si>
  <si>
    <t>Fri Jun 26 2020 16:38:36</t>
  </si>
  <si>
    <t xml:space="preserve">"18:54:12 Flow: Fixed -&gt; 300 umol/s"
</t>
  </si>
  <si>
    <t xml:space="preserve">"18:54:12 Coolers: Off"
</t>
  </si>
  <si>
    <t xml:space="preserve">"18:54:12 CO2 Mixer: CO2R -&gt; 400 uml"
</t>
  </si>
  <si>
    <t xml:space="preserve">"18:54:12 Lamp: ParIn -&gt;  2000 uml"
</t>
  </si>
  <si>
    <t>18:53:50</t>
  </si>
  <si>
    <t xml:space="preserve">"18:50:49 Lamp: ParIn -&gt;  2000 uml"
</t>
  </si>
  <si>
    <t>18:50:27</t>
  </si>
  <si>
    <t xml:space="preserve">"18:50:49 Flow: Fixed -&gt; 300 umol/s"
</t>
  </si>
  <si>
    <t xml:space="preserve">"18:47:26 Lamp: ParIn -&gt;  1600 uml"
</t>
  </si>
  <si>
    <t>18:47:04</t>
  </si>
  <si>
    <t xml:space="preserve">"18:47:26 Flow: Fixed -&gt; 300 umol/s"
</t>
  </si>
  <si>
    <t xml:space="preserve">"18:44:03 Lamp: ParIn -&gt;  1250 uml"
</t>
  </si>
  <si>
    <t>18:43:41</t>
  </si>
  <si>
    <t xml:space="preserve">"18:44:03 Flow: Fixed -&gt; 300 umol/s"
</t>
  </si>
  <si>
    <t xml:space="preserve">"18:40:40 Lamp: ParIn -&gt;  1000 uml"
</t>
  </si>
  <si>
    <t>18:40:18</t>
  </si>
  <si>
    <t xml:space="preserve">"18:40:40 Flow: Fixed -&gt; 300 umol/s"
</t>
  </si>
  <si>
    <t xml:space="preserve">"18:37:17 Lamp: ParIn -&gt;  750 uml"
</t>
  </si>
  <si>
    <t>18:36:55</t>
  </si>
  <si>
    <t xml:space="preserve">"18:37:17 Flow: Fixed -&gt; 300 umol/s"
</t>
  </si>
  <si>
    <t xml:space="preserve">"18:33:54 Lamp: ParIn -&gt;  500 uml"
</t>
  </si>
  <si>
    <t>18:33:32</t>
  </si>
  <si>
    <t xml:space="preserve">"18:33:54 Flow: Fixed -&gt; 300 umol/s"
</t>
  </si>
  <si>
    <t xml:space="preserve">"18:30:31 Lamp: ParIn -&gt;  300 uml"
</t>
  </si>
  <si>
    <t>18:30:09</t>
  </si>
  <si>
    <t xml:space="preserve">"18:30:31 Flow: Fixed -&gt; 300 umol/s"
</t>
  </si>
  <si>
    <t xml:space="preserve">"18:27:08 Lamp: ParIn -&gt;  150 uml"
</t>
  </si>
  <si>
    <t>18:26:46</t>
  </si>
  <si>
    <t xml:space="preserve">"18:27:08 Flow: Fixed -&gt; 300 umol/s"
</t>
  </si>
  <si>
    <t xml:space="preserve">"18:23:45 Lamp: ParIn -&gt;  100 uml"
</t>
  </si>
  <si>
    <t>18:23:23</t>
  </si>
  <si>
    <t xml:space="preserve">"18:23:45 Flow: Fixed -&gt; 300 umol/s"
</t>
  </si>
  <si>
    <t xml:space="preserve">"18:20:22 Lamp: ParIn -&gt;  50 uml"
</t>
  </si>
  <si>
    <t>18:19:59</t>
  </si>
  <si>
    <t xml:space="preserve">"18:20:22 Flow: Fixed -&gt; 300 umol/s"
</t>
  </si>
  <si>
    <t xml:space="preserve">"18:16:58 Lamp: ParIn -&gt;  25 uml"
</t>
  </si>
  <si>
    <t>18:16:35</t>
  </si>
  <si>
    <t xml:space="preserve">"18:16:58 Flow: Fixed -&gt; 300 umol/s"
</t>
  </si>
  <si>
    <t xml:space="preserve">"18:13:34 Lamp: ParIn -&gt;  0 uml"
</t>
  </si>
  <si>
    <t xml:space="preserve">"18:13:34 Flow: Fixed -&gt; 300 umol/s"
</t>
  </si>
  <si>
    <t xml:space="preserve">"18:13:34 Coolers: Off"
</t>
  </si>
  <si>
    <t xml:space="preserve">"18:13:34 CO2 Mixer: CO2R -&gt; 400 uml"
</t>
  </si>
  <si>
    <t xml:space="preserve">"18:13:34 Lamp: Off"
</t>
  </si>
  <si>
    <t xml:space="preserve">"18:12:48 Launched AutoProg /User/Configs/AutoProgs/LightCurve2"
</t>
  </si>
  <si>
    <t>Fri Jun 26 2020 18:12:48</t>
  </si>
  <si>
    <t xml:space="preserve">"18:09:18 Flow: Fixed -&gt; 300 umol/s"
</t>
  </si>
  <si>
    <t xml:space="preserve">"18:09:17 Coolers: Off"
</t>
  </si>
  <si>
    <t xml:space="preserve">"18:09:17 CO2 Mixer: CO2R -&gt; 400 uml"
</t>
  </si>
  <si>
    <t xml:space="preserve">"18:09:17 Lamp: ParIn -&gt;  2000 uml"
</t>
  </si>
  <si>
    <t>18:08:55</t>
  </si>
  <si>
    <t xml:space="preserve">"18:09:17 Flow: Fixed -&gt; 300 umol/s"
</t>
  </si>
  <si>
    <t xml:space="preserve">"18:05:54 Lamp: ParIn -&gt;  2000 uml"
</t>
  </si>
  <si>
    <t>18:05:31</t>
  </si>
  <si>
    <t xml:space="preserve">"18:05:54 Flow: Fixed -&gt; 300 umol/s"
</t>
  </si>
  <si>
    <t xml:space="preserve">"18:02:30 Lamp: ParIn -&gt;  1600 uml"
</t>
  </si>
  <si>
    <t>18:02:07</t>
  </si>
  <si>
    <t xml:space="preserve">"18:02:29 Flow: Fixed -&gt; 300 umol/s"
</t>
  </si>
  <si>
    <t xml:space="preserve">"17:59:06 Lamp: ParIn -&gt;  1250 uml"
</t>
  </si>
  <si>
    <t>17:58:44</t>
  </si>
  <si>
    <t xml:space="preserve">"17:59:06 Flow: Fixed -&gt; 300 umol/s"
</t>
  </si>
  <si>
    <t xml:space="preserve">"17:55:43 Lamp: ParIn -&gt;  1000 uml"
</t>
  </si>
  <si>
    <t>17:55:20</t>
  </si>
  <si>
    <t xml:space="preserve">"17:55:43 Flow: Fixed -&gt; 300 umol/s"
</t>
  </si>
  <si>
    <t xml:space="preserve">"17:52:19 Lamp: ParIn -&gt;  750 uml"
</t>
  </si>
  <si>
    <t>17:51:56</t>
  </si>
  <si>
    <t xml:space="preserve">"17:52:18 Flow: Fixed -&gt; 300 umol/s"
</t>
  </si>
  <si>
    <t xml:space="preserve">"17:48:55 Lamp: ParIn -&gt;  500 uml"
</t>
  </si>
  <si>
    <t>17:48:33</t>
  </si>
  <si>
    <t xml:space="preserve">"17:48:55 Flow: Fixed -&gt; 300 umol/s"
</t>
  </si>
  <si>
    <t xml:space="preserve">"17:45:32 Lamp: ParIn -&gt;  300 uml"
</t>
  </si>
  <si>
    <t>17:45:09</t>
  </si>
  <si>
    <t xml:space="preserve">"17:45:32 Flow: Fixed -&gt; 300 umol/s"
</t>
  </si>
  <si>
    <t xml:space="preserve">"17:42:08 Lamp: ParIn -&gt;  150 uml"
</t>
  </si>
  <si>
    <t>17:41:45</t>
  </si>
  <si>
    <t xml:space="preserve">"17:42:08 Flow: Fixed -&gt; 300 umol/s"
</t>
  </si>
  <si>
    <t xml:space="preserve">"17:38:44 Lamp: ParIn -&gt;  100 uml"
</t>
  </si>
  <si>
    <t>17:38:21</t>
  </si>
  <si>
    <t xml:space="preserve">"17:38:43 Flow: Fixed -&gt; 300 umol/s"
</t>
  </si>
  <si>
    <t xml:space="preserve">"17:35:20 Lamp: ParIn -&gt;  50 uml"
</t>
  </si>
  <si>
    <t>17:34:58</t>
  </si>
  <si>
    <t xml:space="preserve">"17:35:20 Flow: Fixed -&gt; 300 umol/s"
</t>
  </si>
  <si>
    <t xml:space="preserve">"17:31:57 Lamp: ParIn -&gt;  25 uml"
</t>
  </si>
  <si>
    <t>17:31:34</t>
  </si>
  <si>
    <t xml:space="preserve">"17:31:57 Flow: Fixed -&gt; 300 umol/s"
</t>
  </si>
  <si>
    <t xml:space="preserve">"17:28:33 Lamp: ParIn -&gt;  0 uml"
</t>
  </si>
  <si>
    <t xml:space="preserve">"17:28:32 Flow: Fixed -&gt; 300 umol/s"
</t>
  </si>
  <si>
    <t xml:space="preserve">"17:28:32 Coolers: Off"
</t>
  </si>
  <si>
    <t xml:space="preserve">"17:28:32 CO2 Mixer: CO2R -&gt; 400 uml"
</t>
  </si>
  <si>
    <t xml:space="preserve">"17:28:32 Lamp: Off"
</t>
  </si>
  <si>
    <t xml:space="preserve">"17:28:29 Launched AutoProg /User/Configs/AutoProgs/LightCurve2"
</t>
  </si>
  <si>
    <t>o</t>
  </si>
  <si>
    <t>Fri Jun 26 2020 17:28:29</t>
  </si>
  <si>
    <t xml:space="preserve">"17:32:57 Flow: Fixed -&gt; 300 umol/s"
</t>
  </si>
  <si>
    <t xml:space="preserve">"17:32:57 Coolers: Off"
</t>
  </si>
  <si>
    <t xml:space="preserve">"17:32:57 CO2 Mixer: CO2R -&gt; 400 uml"
</t>
  </si>
  <si>
    <t xml:space="preserve">"17:32:57 Lamp: ParIn -&gt;  2000 uml"
</t>
  </si>
  <si>
    <t>17:32:35</t>
  </si>
  <si>
    <t xml:space="preserve">"17:29:34 Lamp: ParIn -&gt;  2000 uml"
</t>
  </si>
  <si>
    <t>17:29:12</t>
  </si>
  <si>
    <t xml:space="preserve">"17:29:33 Flow: Fixed -&gt; 300 umol/s"
</t>
  </si>
  <si>
    <t xml:space="preserve">"17:26:11 Lamp: ParIn -&gt;  1600 uml"
</t>
  </si>
  <si>
    <t>17:25:49</t>
  </si>
  <si>
    <t xml:space="preserve">"17:26:10 Flow: Fixed -&gt; 300 umol/s"
</t>
  </si>
  <si>
    <t xml:space="preserve">"17:22:48 Lamp: ParIn -&gt;  1250 uml"
</t>
  </si>
  <si>
    <t>17:22:27</t>
  </si>
  <si>
    <t xml:space="preserve">"17:22:48 Flow: Fixed -&gt; 300 umol/s"
</t>
  </si>
  <si>
    <t xml:space="preserve">"17:19:26 Lamp: ParIn -&gt;  1000 uml"
</t>
  </si>
  <si>
    <t>17:19:04</t>
  </si>
  <si>
    <t xml:space="preserve">"17:19:26 Flow: Fixed -&gt; 300 umol/s"
</t>
  </si>
  <si>
    <t xml:space="preserve">"17:16:03 Lamp: ParIn -&gt;  750 uml"
</t>
  </si>
  <si>
    <t>17:15:41</t>
  </si>
  <si>
    <t xml:space="preserve">"17:16:03 Flow: Fixed -&gt; 300 umol/s"
</t>
  </si>
  <si>
    <t xml:space="preserve">"17:12:40 Lamp: ParIn -&gt;  500 uml"
</t>
  </si>
  <si>
    <t>17:12:18</t>
  </si>
  <si>
    <t xml:space="preserve">"17:12:39 Flow: Fixed -&gt; 300 umol/s"
</t>
  </si>
  <si>
    <t xml:space="preserve">"17:09:17 Lamp: ParIn -&gt;  300 uml"
</t>
  </si>
  <si>
    <t>17:08:56</t>
  </si>
  <si>
    <t xml:space="preserve">"17:09:17 Flow: Fixed -&gt; 300 umol/s"
</t>
  </si>
  <si>
    <t xml:space="preserve">"17:05:55 Lamp: ParIn -&gt;  150 uml"
</t>
  </si>
  <si>
    <t>17:05:33</t>
  </si>
  <si>
    <t xml:space="preserve">"17:05:55 Flow: Fixed -&gt; 300 umol/s"
</t>
  </si>
  <si>
    <t xml:space="preserve">"17:02:32 Lamp: ParIn -&gt;  100 uml"
</t>
  </si>
  <si>
    <t>17:02:10</t>
  </si>
  <si>
    <t xml:space="preserve">"17:02:32 Flow: Fixed -&gt; 300 umol/s"
</t>
  </si>
  <si>
    <t xml:space="preserve">"16:59:09 Lamp: ParIn -&gt;  50 uml"
</t>
  </si>
  <si>
    <t>16:58:47</t>
  </si>
  <si>
    <t xml:space="preserve">"16:59:08 Flow: Fixed -&gt; 300 umol/s"
</t>
  </si>
  <si>
    <t xml:space="preserve">"16:55:46 Lamp: ParIn -&gt;  25 uml"
</t>
  </si>
  <si>
    <t>16:55:24</t>
  </si>
  <si>
    <t xml:space="preserve">"16:55:46 Flow: Fixed -&gt; 300 umol/s"
</t>
  </si>
  <si>
    <t xml:space="preserve">"16:52:23 Lamp: ParIn -&gt;  0 uml"
</t>
  </si>
  <si>
    <t xml:space="preserve">"16:52:23 Flow: Fixed -&gt; 300 umol/s"
</t>
  </si>
  <si>
    <t xml:space="preserve">"16:52:23 Coolers: Off"
</t>
  </si>
  <si>
    <t xml:space="preserve">"16:52:23 CO2 Mixer: CO2R -&gt; 400 uml"
</t>
  </si>
  <si>
    <t xml:space="preserve">"16:52:23 Lamp: Off"
</t>
  </si>
  <si>
    <t xml:space="preserve">"16:51:20 Launched AutoProg /User/Configs/AutoProgs/LightCurve2"
</t>
  </si>
  <si>
    <t>/User/Configs/UserPrefs/LED2x3.xml</t>
  </si>
  <si>
    <t>PSC-2325</t>
  </si>
  <si>
    <t>Sat Jun 27 2020 16:51:19</t>
  </si>
  <si>
    <t xml:space="preserve">"18:18:00 Flow: Fixed -&gt; 300 umol/s"
</t>
  </si>
  <si>
    <t xml:space="preserve">"18:18:00 Coolers: Off"
</t>
  </si>
  <si>
    <t xml:space="preserve">"18:17:59 CO2 Mixer: CO2R -&gt; 400 uml"
</t>
  </si>
  <si>
    <t xml:space="preserve">"18:17:59 Lamp: ParIn -&gt;  2000 uml"
</t>
  </si>
  <si>
    <t>18:17:38</t>
  </si>
  <si>
    <t xml:space="preserve">"18:17:59 Flow: Fixed -&gt; 300 umol/s"
</t>
  </si>
  <si>
    <t xml:space="preserve">"18:14:37 Lamp: ParIn -&gt;  2000 uml"
</t>
  </si>
  <si>
    <t>18:14:15</t>
  </si>
  <si>
    <t xml:space="preserve">"18:14:37 Flow: Fixed -&gt; 300 umol/s"
</t>
  </si>
  <si>
    <t xml:space="preserve">"18:11:14 Lamp: ParIn -&gt;  1600 uml"
</t>
  </si>
  <si>
    <t>18:10:52</t>
  </si>
  <si>
    <t xml:space="preserve">"18:11:14 Flow: Fixed -&gt; 300 umol/s"
</t>
  </si>
  <si>
    <t xml:space="preserve">"18:07:51 Lamp: ParIn -&gt;  1250 uml"
</t>
  </si>
  <si>
    <t>18:07:29</t>
  </si>
  <si>
    <t xml:space="preserve">"18:07:50 Flow: Fixed -&gt; 300 umol/s"
</t>
  </si>
  <si>
    <t xml:space="preserve">"18:04:28 Lamp: ParIn -&gt;  1000 uml"
</t>
  </si>
  <si>
    <t>18:04:07</t>
  </si>
  <si>
    <t xml:space="preserve">"18:04:28 Flow: Fixed -&gt; 300 umol/s"
</t>
  </si>
  <si>
    <t xml:space="preserve">"18:01:06 Lamp: ParIn -&gt;  750 uml"
</t>
  </si>
  <si>
    <t>18:00:45</t>
  </si>
  <si>
    <t xml:space="preserve">"18:01:06 Flow: Fixed -&gt; 300 umol/s"
</t>
  </si>
  <si>
    <t xml:space="preserve">"17:57:44 Lamp: ParIn -&gt;  500 uml"
</t>
  </si>
  <si>
    <t>17:57:22</t>
  </si>
  <si>
    <t xml:space="preserve">"17:57:44 Flow: Fixed -&gt; 300 umol/s"
</t>
  </si>
  <si>
    <t xml:space="preserve">"17:54:21 Lamp: ParIn -&gt;  300 uml"
</t>
  </si>
  <si>
    <t>17:53:59</t>
  </si>
  <si>
    <t xml:space="preserve">"17:54:20 Flow: Fixed -&gt; 300 umol/s"
</t>
  </si>
  <si>
    <t xml:space="preserve">"17:50:58 Lamp: ParIn -&gt;  150 uml"
</t>
  </si>
  <si>
    <t>17:50:37</t>
  </si>
  <si>
    <t xml:space="preserve">"17:50:58 Flow: Fixed -&gt; 300 umol/s"
</t>
  </si>
  <si>
    <t xml:space="preserve">"17:47:36 Lamp: ParIn -&gt;  100 uml"
</t>
  </si>
  <si>
    <t>17:47:15</t>
  </si>
  <si>
    <t xml:space="preserve">"17:47:36 Flow: Fixed -&gt; 300 umol/s"
</t>
  </si>
  <si>
    <t xml:space="preserve">"17:44:14 Lamp: ParIn -&gt;  50 uml"
</t>
  </si>
  <si>
    <t>17:43:52</t>
  </si>
  <si>
    <t xml:space="preserve">"17:44:14 Flow: Fixed -&gt; 300 umol/s"
</t>
  </si>
  <si>
    <t xml:space="preserve">"17:40:51 Lamp: ParIn -&gt;  25 uml"
</t>
  </si>
  <si>
    <t>17:40:29</t>
  </si>
  <si>
    <t xml:space="preserve">"17:40:51 Flow: Fixed -&gt; 300 umol/s"
</t>
  </si>
  <si>
    <t xml:space="preserve">"17:37:28 Lamp: ParIn -&gt;  0 uml"
</t>
  </si>
  <si>
    <t xml:space="preserve">"17:37:28 Flow: Fixed -&gt; 300 umol/s"
</t>
  </si>
  <si>
    <t xml:space="preserve">"17:37:28 Coolers: Off"
</t>
  </si>
  <si>
    <t xml:space="preserve">"17:37:28 CO2 Mixer: CO2R -&gt; 400 uml"
</t>
  </si>
  <si>
    <t xml:space="preserve">"17:37:28 Lamp: Off"
</t>
  </si>
  <si>
    <t xml:space="preserve">"17:37:23 Launched AutoProg /User/Configs/AutoProgs/LightCurve2"
</t>
  </si>
  <si>
    <t>Sat Jun 27 2020 17:37:23</t>
  </si>
  <si>
    <t xml:space="preserve">"19:03:19 Flow: Fixed -&gt; 300 umol/s"
</t>
  </si>
  <si>
    <t xml:space="preserve">"19:03:19 Coolers: Off"
</t>
  </si>
  <si>
    <t xml:space="preserve">"19:03:19 CO2 Mixer: CO2R -&gt; 400 uml"
</t>
  </si>
  <si>
    <t xml:space="preserve">"19:03:19 Lamp: ParIn -&gt;  2000 uml"
</t>
  </si>
  <si>
    <t>19:02:57</t>
  </si>
  <si>
    <t xml:space="preserve">"18:59:56 Lamp: ParIn -&gt;  2000 uml"
</t>
  </si>
  <si>
    <t>18:59:34</t>
  </si>
  <si>
    <t xml:space="preserve">"18:59:56 Flow: Fixed -&gt; 300 umol/s"
</t>
  </si>
  <si>
    <t xml:space="preserve">"18:56:33 Lamp: ParIn -&gt;  1600 uml"
</t>
  </si>
  <si>
    <t>18:56:11</t>
  </si>
  <si>
    <t xml:space="preserve">"18:56:33 Flow: Fixed -&gt; 300 umol/s"
</t>
  </si>
  <si>
    <t xml:space="preserve">"18:53:10 Lamp: ParIn -&gt;  1250 uml"
</t>
  </si>
  <si>
    <t>18:52:48</t>
  </si>
  <si>
    <t xml:space="preserve">"18:53:10 Flow: Fixed -&gt; 300 umol/s"
</t>
  </si>
  <si>
    <t xml:space="preserve">"18:49:47 Lamp: ParIn -&gt;  1000 uml"
</t>
  </si>
  <si>
    <t>18:49:25</t>
  </si>
  <si>
    <t xml:space="preserve">"18:49:47 Flow: Fixed -&gt; 300 umol/s"
</t>
  </si>
  <si>
    <t xml:space="preserve">"18:46:24 Lamp: ParIn -&gt;  750 uml"
</t>
  </si>
  <si>
    <t>18:46:02</t>
  </si>
  <si>
    <t xml:space="preserve">"18:46:24 Flow: Fixed -&gt; 300 umol/s"
</t>
  </si>
  <si>
    <t xml:space="preserve">"18:43:01 Lamp: ParIn -&gt;  500 uml"
</t>
  </si>
  <si>
    <t>18:42:39</t>
  </si>
  <si>
    <t xml:space="preserve">"18:43:01 Flow: Fixed -&gt; 300 umol/s"
</t>
  </si>
  <si>
    <t xml:space="preserve">"18:39:38 Lamp: ParIn -&gt;  300 uml"
</t>
  </si>
  <si>
    <t>18:39:16</t>
  </si>
  <si>
    <t xml:space="preserve">"18:39:37 Flow: Fixed -&gt; 300 umol/s"
</t>
  </si>
  <si>
    <t xml:space="preserve">"18:36:15 Lamp: ParIn -&gt;  150 uml"
</t>
  </si>
  <si>
    <t>18:35:54</t>
  </si>
  <si>
    <t xml:space="preserve">"18:36:15 Flow: Fixed -&gt; 300 umol/s"
</t>
  </si>
  <si>
    <t xml:space="preserve">"18:32:53 Lamp: ParIn -&gt;  100 uml"
</t>
  </si>
  <si>
    <t>18:32:31</t>
  </si>
  <si>
    <t xml:space="preserve">"18:32:53 Flow: Fixed -&gt; 300 umol/s"
</t>
  </si>
  <si>
    <t xml:space="preserve">"18:29:30 Lamp: ParIn -&gt;  50 uml"
</t>
  </si>
  <si>
    <t>18:29:08</t>
  </si>
  <si>
    <t xml:space="preserve">"18:29:29 Flow: Fixed -&gt; 300 umol/s"
</t>
  </si>
  <si>
    <t xml:space="preserve">"18:26:07 Lamp: ParIn -&gt;  25 uml"
</t>
  </si>
  <si>
    <t>18:25:45</t>
  </si>
  <si>
    <t xml:space="preserve">"18:26:07 Flow: Fixed -&gt; 300 umol/s"
</t>
  </si>
  <si>
    <t xml:space="preserve">"18:22:44 Lamp: ParIn -&gt;  0 uml"
</t>
  </si>
  <si>
    <t xml:space="preserve">"18:22:44 Flow: Fixed -&gt; 300 umol/s"
</t>
  </si>
  <si>
    <t xml:space="preserve">"18:22:44 Coolers: Off"
</t>
  </si>
  <si>
    <t xml:space="preserve">"18:22:44 CO2 Mixer: CO2R -&gt; 400 uml"
</t>
  </si>
  <si>
    <t xml:space="preserve">"18:22:44 Lamp: Off"
</t>
  </si>
  <si>
    <t xml:space="preserve">"18:21:17 Launched AutoProg /User/Configs/AutoProgs/LightCurve2"
</t>
  </si>
  <si>
    <t>Sat Jun 27 2020 18:21:17</t>
  </si>
  <si>
    <t xml:space="preserve">"19:49:40 Flow: Fixed -&gt; 300 umol/s"
</t>
  </si>
  <si>
    <t xml:space="preserve">"19:49:40 Coolers: Off"
</t>
  </si>
  <si>
    <t xml:space="preserve">"19:49:40 CO2 Mixer: CO2R -&gt; 400 uml"
</t>
  </si>
  <si>
    <t xml:space="preserve">"19:49:40 Lamp: ParIn -&gt;  2000 uml"
</t>
  </si>
  <si>
    <t>19:49:18</t>
  </si>
  <si>
    <t xml:space="preserve">"19:49:39 Flow: Fixed -&gt; 300 umol/s"
</t>
  </si>
  <si>
    <t xml:space="preserve">"19:46:17 Lamp: ParIn -&gt;  2000 uml"
</t>
  </si>
  <si>
    <t>19:45:55</t>
  </si>
  <si>
    <t xml:space="preserve">"19:46:16 Flow: Fixed -&gt; 300 umol/s"
</t>
  </si>
  <si>
    <t xml:space="preserve">"19:42:54 Lamp: ParIn -&gt;  1600 uml"
</t>
  </si>
  <si>
    <t>19:42:32</t>
  </si>
  <si>
    <t xml:space="preserve">"19:42:53 Flow: Fixed -&gt; 300 umol/s"
</t>
  </si>
  <si>
    <t xml:space="preserve">"19:39:30 Lamp: ParIn -&gt;  1250 uml"
</t>
  </si>
  <si>
    <t>19:39:09</t>
  </si>
  <si>
    <t xml:space="preserve">"19:39:30 Flow: Fixed -&gt; 300 umol/s"
</t>
  </si>
  <si>
    <t xml:space="preserve">"19:36:08 Lamp: ParIn -&gt;  1000 uml"
</t>
  </si>
  <si>
    <t>19:35:47</t>
  </si>
  <si>
    <t xml:space="preserve">"19:36:08 Flow: Fixed -&gt; 300 umol/s"
</t>
  </si>
  <si>
    <t xml:space="preserve">"19:32:46 Lamp: ParIn -&gt;  750 uml"
</t>
  </si>
  <si>
    <t>19:32:24</t>
  </si>
  <si>
    <t xml:space="preserve">"19:32:46 Flow: Fixed -&gt; 300 umol/s"
</t>
  </si>
  <si>
    <t xml:space="preserve">"19:29:23 Lamp: ParIn -&gt;  500 uml"
</t>
  </si>
  <si>
    <t>19:29:01</t>
  </si>
  <si>
    <t xml:space="preserve">"19:29:22 Flow: Fixed -&gt; 300 umol/s"
</t>
  </si>
  <si>
    <t xml:space="preserve">"19:26:00 Lamp: ParIn -&gt;  300 uml"
</t>
  </si>
  <si>
    <t>19:25:39</t>
  </si>
  <si>
    <t xml:space="preserve">"19:26:00 Flow: Fixed -&gt; 300 umol/s"
</t>
  </si>
  <si>
    <t xml:space="preserve">"19:22:38 Lamp: ParIn -&gt;  150 uml"
</t>
  </si>
  <si>
    <t>19:22:16</t>
  </si>
  <si>
    <t xml:space="preserve">"19:22:38 Flow: Fixed -&gt; 300 umol/s"
</t>
  </si>
  <si>
    <t xml:space="preserve">"19:19:15 Lamp: ParIn -&gt;  100 uml"
</t>
  </si>
  <si>
    <t>19:18:53</t>
  </si>
  <si>
    <t xml:space="preserve">"19:19:15 Flow: Fixed -&gt; 300 umol/s"
</t>
  </si>
  <si>
    <t xml:space="preserve">"19:15:52 Lamp: ParIn -&gt;  50 uml"
</t>
  </si>
  <si>
    <t>19:15:30</t>
  </si>
  <si>
    <t xml:space="preserve">"19:15:51 Flow: Fixed -&gt; 300 umol/s"
</t>
  </si>
  <si>
    <t xml:space="preserve">"19:12:29 Lamp: ParIn -&gt;  25 uml"
</t>
  </si>
  <si>
    <t>19:12:08</t>
  </si>
  <si>
    <t xml:space="preserve">"19:12:29 Flow: Fixed -&gt; 300 umol/s"
</t>
  </si>
  <si>
    <t xml:space="preserve">"19:09:07 Lamp: ParIn -&gt;  0 uml"
</t>
  </si>
  <si>
    <t xml:space="preserve">"19:09:07 Flow: Fixed -&gt; 300 umol/s"
</t>
  </si>
  <si>
    <t xml:space="preserve">"19:09:07 Coolers: Off"
</t>
  </si>
  <si>
    <t xml:space="preserve">"19:09:07 CO2 Mixer: CO2R -&gt; 400 uml"
</t>
  </si>
  <si>
    <t xml:space="preserve">"19:09:07 Lamp: Off"
</t>
  </si>
  <si>
    <t xml:space="preserve">"19:07:41 Launched AutoProg /User/Configs/AutoProgs/LightCurve2"
</t>
  </si>
  <si>
    <t>Sat Jun 27 2020 19:07:41</t>
  </si>
  <si>
    <t xml:space="preserve">"12:01:49 Flow: Fixed -&gt; 300 umol/s"
</t>
  </si>
  <si>
    <t xml:space="preserve">"12:01:49 Coolers: Off"
</t>
  </si>
  <si>
    <t xml:space="preserve">"12:01:49 CO2 Mixer: CO2R -&gt; 400 uml"
</t>
  </si>
  <si>
    <t xml:space="preserve">"12:01:49 Lamp: ParIn -&gt;  2000 uml"
</t>
  </si>
  <si>
    <t>12:01:26</t>
  </si>
  <si>
    <t xml:space="preserve">"11:58:25 Lamp: ParIn -&gt;  2000 uml"
</t>
  </si>
  <si>
    <t>11:58:02</t>
  </si>
  <si>
    <t xml:space="preserve">"11:58:24 Flow: Fixed -&gt; 300 umol/s"
</t>
  </si>
  <si>
    <t xml:space="preserve">"11:55:01 Lamp: ParIn -&gt;  1600 uml"
</t>
  </si>
  <si>
    <t>11:54:39</t>
  </si>
  <si>
    <t xml:space="preserve">"11:55:01 Flow: Fixed -&gt; 300 umol/s"
</t>
  </si>
  <si>
    <t xml:space="preserve">"11:51:38 Lamp: ParIn -&gt;  1250 uml"
</t>
  </si>
  <si>
    <t>11:51:15</t>
  </si>
  <si>
    <t xml:space="preserve">"11:51:38 Flow: Fixed -&gt; 300 umol/s"
</t>
  </si>
  <si>
    <t xml:space="preserve">"11:48:14 Lamp: ParIn -&gt;  1000 uml"
</t>
  </si>
  <si>
    <t>11:47:51</t>
  </si>
  <si>
    <t xml:space="preserve">"11:48:13 Flow: Fixed -&gt; 300 umol/s"
</t>
  </si>
  <si>
    <t xml:space="preserve">"11:44:50 Lamp: ParIn -&gt;  750 uml"
</t>
  </si>
  <si>
    <t>11:44:28</t>
  </si>
  <si>
    <t xml:space="preserve">"11:44:50 Flow: Fixed -&gt; 300 umol/s"
</t>
  </si>
  <si>
    <t xml:space="preserve">"11:41:27 Lamp: ParIn -&gt;  500 uml"
</t>
  </si>
  <si>
    <t>11:41:04</t>
  </si>
  <si>
    <t xml:space="preserve">"11:41:27 Flow: Fixed -&gt; 300 umol/s"
</t>
  </si>
  <si>
    <t xml:space="preserve">"11:38:03 Lamp: ParIn -&gt;  300 uml"
</t>
  </si>
  <si>
    <t>11:37:40</t>
  </si>
  <si>
    <t xml:space="preserve">"11:38:02 Flow: Fixed -&gt; 300 umol/s"
</t>
  </si>
  <si>
    <t xml:space="preserve">"11:34:39 Lamp: ParIn -&gt;  150 uml"
</t>
  </si>
  <si>
    <t>11:34:17</t>
  </si>
  <si>
    <t xml:space="preserve">"11:34:39 Flow: Fixed -&gt; 300 umol/s"
</t>
  </si>
  <si>
    <t xml:space="preserve">"11:31:16 Lamp: ParIn -&gt;  100 uml"
</t>
  </si>
  <si>
    <t>11:30:54</t>
  </si>
  <si>
    <t xml:space="preserve">"11:31:16 Flow: Fixed -&gt; 300 umol/s"
</t>
  </si>
  <si>
    <t xml:space="preserve">"11:27:53 Lamp: ParIn -&gt;  50 uml"
</t>
  </si>
  <si>
    <t>11:27:30</t>
  </si>
  <si>
    <t xml:space="preserve">"11:27:53 Flow: Fixed -&gt; 300 umol/s"
</t>
  </si>
  <si>
    <t xml:space="preserve">"11:24:29 Lamp: ParIn -&gt;  25 uml"
</t>
  </si>
  <si>
    <t>11:24:06</t>
  </si>
  <si>
    <t xml:space="preserve">"11:24:29 Flow: Fixed -&gt; 300 umol/s"
</t>
  </si>
  <si>
    <t xml:space="preserve">"11:21:05 Lamp: ParIn -&gt;  0 uml"
</t>
  </si>
  <si>
    <t xml:space="preserve">"11:21:05 Flow: Fixed -&gt; 300 umol/s"
</t>
  </si>
  <si>
    <t xml:space="preserve">"11:21:05 Coolers: Off"
</t>
  </si>
  <si>
    <t xml:space="preserve">"11:21:05 CO2 Mixer: CO2R -&gt; 400 uml"
</t>
  </si>
  <si>
    <t xml:space="preserve">"11:21:05 Lamp: Off"
</t>
  </si>
  <si>
    <t xml:space="preserve">"11:18:57 Launched AutoProg /User/Configs/AutoProgs/LightCurve2"
</t>
  </si>
  <si>
    <t>Mon Jun 29 2020 11:18:57</t>
  </si>
  <si>
    <t xml:space="preserve">"12:47:10 Flow: Fixed -&gt; 300 umol/s"
</t>
  </si>
  <si>
    <t xml:space="preserve">"12:47:10 Coolers: Off"
</t>
  </si>
  <si>
    <t xml:space="preserve">"12:47:10 CO2 Mixer: CO2R -&gt; 400 uml"
</t>
  </si>
  <si>
    <t xml:space="preserve">"12:47:10 Lamp: ParIn -&gt;  2000 uml"
</t>
  </si>
  <si>
    <t>12:46:48</t>
  </si>
  <si>
    <t xml:space="preserve">"12:43:47 Lamp: ParIn -&gt;  2000 uml"
</t>
  </si>
  <si>
    <t>12:43:25</t>
  </si>
  <si>
    <t xml:space="preserve">"12:43:47 Flow: Fixed -&gt; 300 umol/s"
</t>
  </si>
  <si>
    <t xml:space="preserve">"12:40:24 Lamp: ParIn -&gt;  1600 uml"
</t>
  </si>
  <si>
    <t>12:40:02</t>
  </si>
  <si>
    <t xml:space="preserve">"12:40:24 Flow: Fixed -&gt; 300 umol/s"
</t>
  </si>
  <si>
    <t xml:space="preserve">"12:37:01 Lamp: ParIn -&gt;  1250 uml"
</t>
  </si>
  <si>
    <t>12:36:39</t>
  </si>
  <si>
    <t xml:space="preserve">"12:37:01 Flow: Fixed -&gt; 300 umol/s"
</t>
  </si>
  <si>
    <t xml:space="preserve">"12:33:38 Lamp: ParIn -&gt;  1000 uml"
</t>
  </si>
  <si>
    <t>12:33:16</t>
  </si>
  <si>
    <t xml:space="preserve">"12:33:38 Flow: Fixed -&gt; 300 umol/s"
</t>
  </si>
  <si>
    <t xml:space="preserve">"12:30:15 Lamp: ParIn -&gt;  750 uml"
</t>
  </si>
  <si>
    <t>12:29:53</t>
  </si>
  <si>
    <t xml:space="preserve">"12:30:15 Flow: Fixed -&gt; 300 umol/s"
</t>
  </si>
  <si>
    <t xml:space="preserve">"12:26:52 Lamp: ParIn -&gt;  500 uml"
</t>
  </si>
  <si>
    <t>12:26:30</t>
  </si>
  <si>
    <t xml:space="preserve">"12:26:52 Flow: Fixed -&gt; 300 umol/s"
</t>
  </si>
  <si>
    <t xml:space="preserve">"12:23:29 Lamp: ParIn -&gt;  300 uml"
</t>
  </si>
  <si>
    <t>12:23:07</t>
  </si>
  <si>
    <t xml:space="preserve">"12:23:29 Flow: Fixed -&gt; 300 umol/s"
</t>
  </si>
  <si>
    <t xml:space="preserve">"12:20:06 Lamp: ParIn -&gt;  150 uml"
</t>
  </si>
  <si>
    <t>12:19:44</t>
  </si>
  <si>
    <t xml:space="preserve">"12:20:06 Flow: Fixed -&gt; 300 umol/s"
</t>
  </si>
  <si>
    <t xml:space="preserve">"12:16:43 Lamp: ParIn -&gt;  100 uml"
</t>
  </si>
  <si>
    <t>12:16:21</t>
  </si>
  <si>
    <t xml:space="preserve">"12:16:43 Flow: Fixed -&gt; 300 umol/s"
</t>
  </si>
  <si>
    <t xml:space="preserve">"12:13:20 Lamp: ParIn -&gt;  50 uml"
</t>
  </si>
  <si>
    <t>12:12:58</t>
  </si>
  <si>
    <t xml:space="preserve">"12:13:20 Flow: Fixed -&gt; 300 umol/s"
</t>
  </si>
  <si>
    <t xml:space="preserve">"12:09:57 Lamp: ParIn -&gt;  25 uml"
</t>
  </si>
  <si>
    <t>12:09:35</t>
  </si>
  <si>
    <t xml:space="preserve">"12:09:57 Flow: Fixed -&gt; 300 umol/s"
</t>
  </si>
  <si>
    <t xml:space="preserve">"12:06:34 Lamp: ParIn -&gt;  0 uml"
</t>
  </si>
  <si>
    <t xml:space="preserve">"12:06:34 Flow: Fixed -&gt; 300 umol/s"
</t>
  </si>
  <si>
    <t xml:space="preserve">"12:06:34 Coolers: Off"
</t>
  </si>
  <si>
    <t xml:space="preserve">"12:06:34 CO2 Mixer: CO2R -&gt; 400 uml"
</t>
  </si>
  <si>
    <t xml:space="preserve">"12:06:34 Lamp: Off"
</t>
  </si>
  <si>
    <t xml:space="preserve">"12:04:13 Launched AutoProg /User/Configs/AutoProgs/LightCurve2"
</t>
  </si>
  <si>
    <t>Mon Jun 29 2020 12:04:13</t>
  </si>
  <si>
    <t xml:space="preserve">"13:33:04 Flow: Fixed -&gt; 300 umol/s"
</t>
  </si>
  <si>
    <t xml:space="preserve">"13:33:04 Coolers: Off"
</t>
  </si>
  <si>
    <t xml:space="preserve">"13:33:04 CO2 Mixer: CO2R -&gt; 400 uml"
</t>
  </si>
  <si>
    <t xml:space="preserve">"13:33:04 Lamp: ParIn -&gt;  2000 uml"
</t>
  </si>
  <si>
    <t>13:32:42</t>
  </si>
  <si>
    <t xml:space="preserve">"13:29:41 Lamp: ParIn -&gt;  2000 uml"
</t>
  </si>
  <si>
    <t>13:29:19</t>
  </si>
  <si>
    <t xml:space="preserve">"13:29:41 Flow: Fixed -&gt; 300 umol/s"
</t>
  </si>
  <si>
    <t xml:space="preserve">"13:26:18 Lamp: ParIn -&gt;  1600 uml"
</t>
  </si>
  <si>
    <t>13:25:56</t>
  </si>
  <si>
    <t xml:space="preserve">"13:26:18 Flow: Fixed -&gt; 300 umol/s"
</t>
  </si>
  <si>
    <t xml:space="preserve">"13:22:55 Lamp: ParIn -&gt;  1250 uml"
</t>
  </si>
  <si>
    <t>13:22:33</t>
  </si>
  <si>
    <t xml:space="preserve">"13:22:55 Flow: Fixed -&gt; 300 umol/s"
</t>
  </si>
  <si>
    <t xml:space="preserve">"13:19:32 Lamp: ParIn -&gt;  1000 uml"
</t>
  </si>
  <si>
    <t>13:19:10</t>
  </si>
  <si>
    <t xml:space="preserve">"13:19:32 Flow: Fixed -&gt; 300 umol/s"
</t>
  </si>
  <si>
    <t xml:space="preserve">"13:16:09 Lamp: ParIn -&gt;  750 uml"
</t>
  </si>
  <si>
    <t>13:15:47</t>
  </si>
  <si>
    <t xml:space="preserve">"13:16:09 Flow: Fixed -&gt; 300 umol/s"
</t>
  </si>
  <si>
    <t xml:space="preserve">"13:12:46 Lamp: ParIn -&gt;  500 uml"
</t>
  </si>
  <si>
    <t>13:12:24</t>
  </si>
  <si>
    <t xml:space="preserve">"13:12:46 Flow: Fixed -&gt; 300 umol/s"
</t>
  </si>
  <si>
    <t xml:space="preserve">"13:09:23 Lamp: ParIn -&gt;  300 uml"
</t>
  </si>
  <si>
    <t>13:09:01</t>
  </si>
  <si>
    <t xml:space="preserve">"13:09:23 Flow: Fixed -&gt; 300 umol/s"
</t>
  </si>
  <si>
    <t xml:space="preserve">"13:06:00 Lamp: ParIn -&gt;  150 uml"
</t>
  </si>
  <si>
    <t>13:05:38</t>
  </si>
  <si>
    <t xml:space="preserve">"13:06:00 Flow: Fixed -&gt; 300 umol/s"
</t>
  </si>
  <si>
    <t xml:space="preserve">"13:02:37 Lamp: ParIn -&gt;  100 uml"
</t>
  </si>
  <si>
    <t>13:02:15</t>
  </si>
  <si>
    <t xml:space="preserve">"13:02:37 Flow: Fixed -&gt; 300 umol/s"
</t>
  </si>
  <si>
    <t xml:space="preserve">"12:59:14 Lamp: ParIn -&gt;  50 uml"
</t>
  </si>
  <si>
    <t>12:58:52</t>
  </si>
  <si>
    <t xml:space="preserve">"12:59:14 Flow: Fixed -&gt; 300 umol/s"
</t>
  </si>
  <si>
    <t xml:space="preserve">"12:55:51 Lamp: ParIn -&gt;  25 uml"
</t>
  </si>
  <si>
    <t>12:55:29</t>
  </si>
  <si>
    <t xml:space="preserve">"12:55:51 Flow: Fixed -&gt; 300 umol/s"
</t>
  </si>
  <si>
    <t xml:space="preserve">"12:52:28 Lamp: ParIn -&gt;  0 uml"
</t>
  </si>
  <si>
    <t xml:space="preserve">"12:52:27 Flow: Fixed -&gt; 300 umol/s"
</t>
  </si>
  <si>
    <t xml:space="preserve">"12:52:27 Coolers: Off"
</t>
  </si>
  <si>
    <t xml:space="preserve">"12:52:27 CO2 Mixer: CO2R -&gt; 400 uml"
</t>
  </si>
  <si>
    <t xml:space="preserve">"12:52:27 Lamp: Off"
</t>
  </si>
  <si>
    <t xml:space="preserve">"12:52:18 Launched AutoProg /User/Configs/AutoProgs/LightCurve2"
</t>
  </si>
  <si>
    <t>Mon Jun 29 2020 12:52:18</t>
  </si>
  <si>
    <t xml:space="preserve">"14:18:42 Flow: Fixed -&gt; 300 umol/s"
</t>
  </si>
  <si>
    <t xml:space="preserve">"14:18:42 Coolers: Off"
</t>
  </si>
  <si>
    <t xml:space="preserve">"14:18:42 CO2 Mixer: CO2R -&gt; 400 uml"
</t>
  </si>
  <si>
    <t xml:space="preserve">"14:18:42 Lamp: ParIn -&gt;  2000 uml"
</t>
  </si>
  <si>
    <t>14:18:20</t>
  </si>
  <si>
    <t xml:space="preserve">"14:18:41 Flow: Fixed -&gt; 300 umol/s"
</t>
  </si>
  <si>
    <t xml:space="preserve">"14:15:19 Lamp: ParIn -&gt;  2000 uml"
</t>
  </si>
  <si>
    <t>14:14:58</t>
  </si>
  <si>
    <t xml:space="preserve">"14:15:19 Flow: Fixed -&gt; 300 umol/s"
</t>
  </si>
  <si>
    <t xml:space="preserve">"14:11:57 Lamp: ParIn -&gt;  1600 uml"
</t>
  </si>
  <si>
    <t>14:11:35</t>
  </si>
  <si>
    <t xml:space="preserve">"14:11:57 Flow: Fixed -&gt; 300 umol/s"
</t>
  </si>
  <si>
    <t xml:space="preserve">"14:08:34 Lamp: ParIn -&gt;  1250 uml"
</t>
  </si>
  <si>
    <t>14:08:12</t>
  </si>
  <si>
    <t xml:space="preserve">"14:08:33 Flow: Fixed -&gt; 300 umol/s"
</t>
  </si>
  <si>
    <t xml:space="preserve">"14:05:11 Lamp: ParIn -&gt;  1000 uml"
</t>
  </si>
  <si>
    <t>14:04:50</t>
  </si>
  <si>
    <t xml:space="preserve">"14:05:11 Flow: Fixed -&gt; 300 umol/s"
</t>
  </si>
  <si>
    <t xml:space="preserve">"14:01:49 Lamp: ParIn -&gt;  750 uml"
</t>
  </si>
  <si>
    <t>14:01:27</t>
  </si>
  <si>
    <t xml:space="preserve">"14:01:49 Flow: Fixed -&gt; 300 umol/s"
</t>
  </si>
  <si>
    <t xml:space="preserve">"13:58:26 Lamp: ParIn -&gt;  500 uml"
</t>
  </si>
  <si>
    <t>13:58:04</t>
  </si>
  <si>
    <t xml:space="preserve">"13:58:26 Flow: Fixed -&gt; 300 umol/s"
</t>
  </si>
  <si>
    <t xml:space="preserve">"13:55:03 Lamp: ParIn -&gt;  300 uml"
</t>
  </si>
  <si>
    <t>13:54:41</t>
  </si>
  <si>
    <t xml:space="preserve">"13:55:02 Flow: Fixed -&gt; 300 umol/s"
</t>
  </si>
  <si>
    <t xml:space="preserve">"13:51:40 Lamp: ParIn -&gt;  150 uml"
</t>
  </si>
  <si>
    <t>13:51:18</t>
  </si>
  <si>
    <t xml:space="preserve">"13:51:40 Flow: Fixed -&gt; 300 umol/s"
</t>
  </si>
  <si>
    <t xml:space="preserve">"13:48:17 Lamp: ParIn -&gt;  100 uml"
</t>
  </si>
  <si>
    <t>13:47:55</t>
  </si>
  <si>
    <t xml:space="preserve">"13:48:17 Flow: Fixed -&gt; 300 umol/s"
</t>
  </si>
  <si>
    <t xml:space="preserve">"13:44:54 Lamp: ParIn -&gt;  50 uml"
</t>
  </si>
  <si>
    <t>13:44:32</t>
  </si>
  <si>
    <t xml:space="preserve">"13:44:54 Flow: Fixed -&gt; 300 umol/s"
</t>
  </si>
  <si>
    <t xml:space="preserve">"13:41:31 Lamp: ParIn -&gt;  25 uml"
</t>
  </si>
  <si>
    <t>13:41:09</t>
  </si>
  <si>
    <t xml:space="preserve">"13:41:31 Flow: Fixed -&gt; 300 umol/s"
</t>
  </si>
  <si>
    <t xml:space="preserve">"13:38:08 Lamp: ParIn -&gt;  0 uml"
</t>
  </si>
  <si>
    <t xml:space="preserve">"13:38:08 Flow: Fixed -&gt; 300 umol/s"
</t>
  </si>
  <si>
    <t xml:space="preserve">"13:38:08 Coolers: Off"
</t>
  </si>
  <si>
    <t xml:space="preserve">"13:38:08 CO2 Mixer: CO2R -&gt; 400 uml"
</t>
  </si>
  <si>
    <t xml:space="preserve">"13:38:08 Lamp: Off"
</t>
  </si>
  <si>
    <t xml:space="preserve">"13:35:33 Launched AutoProg /User/Configs/AutoProgs/LightCurve2"
</t>
  </si>
  <si>
    <t>Mon Jun 29 2020 13:35:33</t>
  </si>
  <si>
    <t xml:space="preserve">"15:15:29 Flow: Fixed -&gt; 300 umol/s"
</t>
  </si>
  <si>
    <t xml:space="preserve">"15:15:29 Coolers: Off"
</t>
  </si>
  <si>
    <t xml:space="preserve">"15:15:29 CO2 Mixer: CO2R -&gt; 400 uml"
</t>
  </si>
  <si>
    <t xml:space="preserve">"15:15:28 Lamp: ParIn -&gt;  2000 uml"
</t>
  </si>
  <si>
    <t>15:15:07</t>
  </si>
  <si>
    <t xml:space="preserve">"15:15:28 Flow: Fixed -&gt; 300 umol/s"
</t>
  </si>
  <si>
    <t xml:space="preserve">"15:12:06 Lamp: ParIn -&gt;  2000 uml"
</t>
  </si>
  <si>
    <t>15:11:45</t>
  </si>
  <si>
    <t xml:space="preserve">"15:12:06 Flow: Fixed -&gt; 300 umol/s"
</t>
  </si>
  <si>
    <t xml:space="preserve">"15:08:44 Lamp: ParIn -&gt;  1600 uml"
</t>
  </si>
  <si>
    <t>15:08:22</t>
  </si>
  <si>
    <t xml:space="preserve">"15:08:44 Flow: Fixed -&gt; 300 umol/s"
</t>
  </si>
  <si>
    <t xml:space="preserve">"15:05:21 Lamp: ParIn -&gt;  1250 uml"
</t>
  </si>
  <si>
    <t>15:04:59</t>
  </si>
  <si>
    <t xml:space="preserve">"15:05:21 Flow: Fixed -&gt; 300 umol/s"
</t>
  </si>
  <si>
    <t xml:space="preserve">"15:01:58 Lamp: ParIn -&gt;  1000 uml"
</t>
  </si>
  <si>
    <t>15:01:36</t>
  </si>
  <si>
    <t xml:space="preserve">"15:01:57 Flow: Fixed -&gt; 300 umol/s"
</t>
  </si>
  <si>
    <t xml:space="preserve">"14:58:35 Lamp: ParIn -&gt;  750 uml"
</t>
  </si>
  <si>
    <t>14:58:14</t>
  </si>
  <si>
    <t xml:space="preserve">"14:58:35 Flow: Fixed -&gt; 300 umol/s"
</t>
  </si>
  <si>
    <t xml:space="preserve">"14:55:13 Lamp: ParIn -&gt;  500 uml"
</t>
  </si>
  <si>
    <t>14:54:51</t>
  </si>
  <si>
    <t xml:space="preserve">"14:55:13 Flow: Fixed -&gt; 300 umol/s"
</t>
  </si>
  <si>
    <t xml:space="preserve">"14:51:50 Lamp: ParIn -&gt;  300 uml"
</t>
  </si>
  <si>
    <t>14:51:28</t>
  </si>
  <si>
    <t xml:space="preserve">"14:51:50 Flow: Fixed -&gt; 300 umol/s"
</t>
  </si>
  <si>
    <t xml:space="preserve">"14:48:27 Lamp: ParIn -&gt;  150 uml"
</t>
  </si>
  <si>
    <t>14:48:05</t>
  </si>
  <si>
    <t xml:space="preserve">"14:48:26 Flow: Fixed -&gt; 300 umol/s"
</t>
  </si>
  <si>
    <t xml:space="preserve">"14:45:04 Lamp: ParIn -&gt;  100 uml"
</t>
  </si>
  <si>
    <t>14:44:43</t>
  </si>
  <si>
    <t xml:space="preserve">"14:45:04 Flow: Fixed -&gt; 300 umol/s"
</t>
  </si>
  <si>
    <t xml:space="preserve">"14:41:42 Lamp: ParIn -&gt;  50 uml"
</t>
  </si>
  <si>
    <t>14:41:20</t>
  </si>
  <si>
    <t xml:space="preserve">"14:41:42 Flow: Fixed -&gt; 300 umol/s"
</t>
  </si>
  <si>
    <t xml:space="preserve">"14:38:19 Lamp: ParIn -&gt;  25 uml"
</t>
  </si>
  <si>
    <t>14:37:57</t>
  </si>
  <si>
    <t xml:space="preserve">"14:38:18 Flow: Fixed -&gt; 300 umol/s"
</t>
  </si>
  <si>
    <t xml:space="preserve">"14:34:56 Lamp: ParIn -&gt;  0 uml"
</t>
  </si>
  <si>
    <t xml:space="preserve">"14:34:56 Flow: Fixed -&gt; 300 umol/s"
</t>
  </si>
  <si>
    <t xml:space="preserve">"14:34:56 Coolers: Off"
</t>
  </si>
  <si>
    <t xml:space="preserve">"14:34:56 CO2 Mixer: CO2R -&gt; 400 uml"
</t>
  </si>
  <si>
    <t xml:space="preserve">"14:34:56 Lamp: Off"
</t>
  </si>
  <si>
    <t xml:space="preserve">"14:30:07 Launched AutoProg /User/Configs/AutoProgs/LightCurve2"
</t>
  </si>
  <si>
    <t>Mon Jun 29 2020 14:30:07</t>
  </si>
  <si>
    <t xml:space="preserve">"19:02:15 Flow: Fixed -&gt; 300 umol/s"
</t>
  </si>
  <si>
    <t xml:space="preserve">"19:02:15 Coolers: Off"
</t>
  </si>
  <si>
    <t xml:space="preserve">"19:02:15 CO2 Mixer: CO2R -&gt; 400 uml"
</t>
  </si>
  <si>
    <t xml:space="preserve">"19:02:15 Lamp: ParIn -&gt;  2000 uml"
</t>
  </si>
  <si>
    <t>19:01:53</t>
  </si>
  <si>
    <t xml:space="preserve">"18:58:52 Lamp: ParIn -&gt;  2000 uml"
</t>
  </si>
  <si>
    <t>18:58:30</t>
  </si>
  <si>
    <t xml:space="preserve">"18:58:52 Flow: Fixed -&gt; 300 umol/s"
</t>
  </si>
  <si>
    <t xml:space="preserve">"18:55:29 Lamp: ParIn -&gt;  1600 uml"
</t>
  </si>
  <si>
    <t>18:55:07</t>
  </si>
  <si>
    <t xml:space="preserve">"18:55:29 Flow: Fixed -&gt; 300 umol/s"
</t>
  </si>
  <si>
    <t xml:space="preserve">"18:52:06 Lamp: ParIn -&gt;  1250 uml"
</t>
  </si>
  <si>
    <t>18:51:44</t>
  </si>
  <si>
    <t xml:space="preserve">"18:52:06 Flow: Fixed -&gt; 300 umol/s"
</t>
  </si>
  <si>
    <t xml:space="preserve">"18:48:43 Lamp: ParIn -&gt;  1000 uml"
</t>
  </si>
  <si>
    <t>18:48:21</t>
  </si>
  <si>
    <t xml:space="preserve">"18:48:43 Flow: Fixed -&gt; 300 umol/s"
</t>
  </si>
  <si>
    <t xml:space="preserve">"18:45:20 Lamp: ParIn -&gt;  750 uml"
</t>
  </si>
  <si>
    <t>18:44:58</t>
  </si>
  <si>
    <t xml:space="preserve">"18:45:20 Flow: Fixed -&gt; 300 umol/s"
</t>
  </si>
  <si>
    <t xml:space="preserve">"18:41:57 Lamp: ParIn -&gt;  500 uml"
</t>
  </si>
  <si>
    <t>18:41:35</t>
  </si>
  <si>
    <t xml:space="preserve">"18:41:57 Flow: Fixed -&gt; 300 umol/s"
</t>
  </si>
  <si>
    <t xml:space="preserve">"18:38:34 Lamp: ParIn -&gt;  300 uml"
</t>
  </si>
  <si>
    <t>18:38:12</t>
  </si>
  <si>
    <t xml:space="preserve">"18:38:34 Flow: Fixed -&gt; 300 umol/s"
</t>
  </si>
  <si>
    <t xml:space="preserve">"18:35:11 Lamp: ParIn -&gt;  150 uml"
</t>
  </si>
  <si>
    <t>18:34:49</t>
  </si>
  <si>
    <t xml:space="preserve">"18:35:11 Flow: Fixed -&gt; 300 umol/s"
</t>
  </si>
  <si>
    <t xml:space="preserve">"18:31:48 Lamp: ParIn -&gt;  100 uml"
</t>
  </si>
  <si>
    <t>18:31:26</t>
  </si>
  <si>
    <t xml:space="preserve">"18:31:48 Flow: Fixed -&gt; 300 umol/s"
</t>
  </si>
  <si>
    <t xml:space="preserve">"18:28:25 Lamp: ParIn -&gt;  50 uml"
</t>
  </si>
  <si>
    <t>18:28:03</t>
  </si>
  <si>
    <t xml:space="preserve">"18:28:25 Flow: Fixed -&gt; 300 umol/s"
</t>
  </si>
  <si>
    <t xml:space="preserve">"18:25:02 Lamp: ParIn -&gt;  25 uml"
</t>
  </si>
  <si>
    <t>18:24:40</t>
  </si>
  <si>
    <t xml:space="preserve">"18:25:02 Flow: Fixed -&gt; 300 umol/s"
</t>
  </si>
  <si>
    <t xml:space="preserve">"18:21:39 Lamp: ParIn -&gt;  0 uml"
</t>
  </si>
  <si>
    <t xml:space="preserve">"18:21:39 Flow: Fixed -&gt; 300 umol/s"
</t>
  </si>
  <si>
    <t xml:space="preserve">"18:21:39 Coolers: Off"
</t>
  </si>
  <si>
    <t xml:space="preserve">"18:21:39 CO2 Mixer: CO2R -&gt; 400 uml"
</t>
  </si>
  <si>
    <t xml:space="preserve">"18:21:39 Lamp: Off"
</t>
  </si>
  <si>
    <t xml:space="preserve">"18:19:25 Launched AutoProg /User/Configs/AutoProgs/LightCurve2"
</t>
  </si>
  <si>
    <t>Thr Jul  2 2020 18:19:25</t>
  </si>
  <si>
    <t xml:space="preserve">"19:48:06 Flow: Fixed -&gt; 300 umol/s"
</t>
  </si>
  <si>
    <t xml:space="preserve">"19:48:06 Coolers: Off"
</t>
  </si>
  <si>
    <t xml:space="preserve">"19:48:06 CO2 Mixer: CO2R -&gt; 400 uml"
</t>
  </si>
  <si>
    <t xml:space="preserve">"19:48:06 Lamp: ParIn -&gt;  2000 uml"
</t>
  </si>
  <si>
    <t>19:47:44</t>
  </si>
  <si>
    <t xml:space="preserve">"19:48:05 Flow: Fixed -&gt; 300 umol/s"
</t>
  </si>
  <si>
    <t xml:space="preserve">"19:44:43 Lamp: ParIn -&gt;  2000 uml"
</t>
  </si>
  <si>
    <t>19:44:22</t>
  </si>
  <si>
    <t xml:space="preserve">"19:44:43 Flow: Fixed -&gt; 300 umol/s"
</t>
  </si>
  <si>
    <t xml:space="preserve">"19:41:21 Lamp: ParIn -&gt;  1600 uml"
</t>
  </si>
  <si>
    <t>19:40:59</t>
  </si>
  <si>
    <t xml:space="preserve">"19:41:21 Flow: Fixed -&gt; 300 umol/s"
</t>
  </si>
  <si>
    <t xml:space="preserve">"19:37:58 Lamp: ParIn -&gt;  1250 uml"
</t>
  </si>
  <si>
    <t>19:37:36</t>
  </si>
  <si>
    <t xml:space="preserve">"19:37:58 Flow: Fixed -&gt; 300 umol/s"
</t>
  </si>
  <si>
    <t xml:space="preserve">"19:34:35 Lamp: ParIn -&gt;  1000 uml"
</t>
  </si>
  <si>
    <t>19:34:13</t>
  </si>
  <si>
    <t xml:space="preserve">"19:34:35 Flow: Fixed -&gt; 300 umol/s"
</t>
  </si>
  <si>
    <t xml:space="preserve">"19:31:12 Lamp: ParIn -&gt;  750 uml"
</t>
  </si>
  <si>
    <t>19:30:50</t>
  </si>
  <si>
    <t xml:space="preserve">"19:31:12 Flow: Fixed -&gt; 300 umol/s"
</t>
  </si>
  <si>
    <t xml:space="preserve">"19:27:49 Lamp: ParIn -&gt;  500 uml"
</t>
  </si>
  <si>
    <t>19:27:27</t>
  </si>
  <si>
    <t xml:space="preserve">"19:27:49 Flow: Fixed -&gt; 300 umol/s"
</t>
  </si>
  <si>
    <t xml:space="preserve">"19:24:26 Lamp: ParIn -&gt;  300 uml"
</t>
  </si>
  <si>
    <t>19:24:04</t>
  </si>
  <si>
    <t xml:space="preserve">"19:24:26 Flow: Fixed -&gt; 300 umol/s"
</t>
  </si>
  <si>
    <t xml:space="preserve">"19:21:03 Lamp: ParIn -&gt;  150 uml"
</t>
  </si>
  <si>
    <t>19:20:41</t>
  </si>
  <si>
    <t xml:space="preserve">"19:21:03 Flow: Fixed -&gt; 300 umol/s"
</t>
  </si>
  <si>
    <t xml:space="preserve">"19:17:40 Lamp: ParIn -&gt;  100 uml"
</t>
  </si>
  <si>
    <t>19:17:18</t>
  </si>
  <si>
    <t xml:space="preserve">"19:17:40 Flow: Fixed -&gt; 300 umol/s"
</t>
  </si>
  <si>
    <t xml:space="preserve">"19:14:17 Lamp: ParIn -&gt;  50 uml"
</t>
  </si>
  <si>
    <t>19:13:55</t>
  </si>
  <si>
    <t xml:space="preserve">"19:14:17 Flow: Fixed -&gt; 300 umol/s"
</t>
  </si>
  <si>
    <t xml:space="preserve">"19:10:54 Lamp: ParIn -&gt;  25 uml"
</t>
  </si>
  <si>
    <t>19:10:32</t>
  </si>
  <si>
    <t xml:space="preserve">"19:10:54 Flow: Fixed -&gt; 300 umol/s"
</t>
  </si>
  <si>
    <t xml:space="preserve">"19:07:31 Lamp: ParIn -&gt;  0 uml"
</t>
  </si>
  <si>
    <t xml:space="preserve">"19:07:31 Flow: Fixed -&gt; 300 umol/s"
</t>
  </si>
  <si>
    <t xml:space="preserve">"19:07:31 Coolers: Off"
</t>
  </si>
  <si>
    <t xml:space="preserve">"19:07:31 CO2 Mixer: CO2R -&gt; 400 uml"
</t>
  </si>
  <si>
    <t xml:space="preserve">"19:07:31 Lamp: Off"
</t>
  </si>
  <si>
    <t xml:space="preserve">"19:04:52 Launched AutoProg /User/Configs/AutoProgs/LightCurve2"
</t>
  </si>
  <si>
    <t>Thr Jul  2 2020 19:04:52</t>
  </si>
  <si>
    <t xml:space="preserve">"14:33:58 Flow: Fixed -&gt; 300 umol/s"
</t>
  </si>
  <si>
    <t xml:space="preserve">"14:33:58 Coolers: Off"
</t>
  </si>
  <si>
    <t xml:space="preserve">"14:33:58 CO2 Mixer: CO2R -&gt; 400 uml"
</t>
  </si>
  <si>
    <t xml:space="preserve">"14:33:58 Lamp: ParIn -&gt;  2000 uml"
</t>
  </si>
  <si>
    <t>14:33:36</t>
  </si>
  <si>
    <t xml:space="preserve">"14:33:57 Flow: Fixed -&gt; 300 umol/s"
</t>
  </si>
  <si>
    <t xml:space="preserve">"14:30:35 Lamp: ParIn -&gt;  2000 uml"
</t>
  </si>
  <si>
    <t>14:30:14</t>
  </si>
  <si>
    <t xml:space="preserve">"14:30:35 Flow: Fixed -&gt; 300 umol/s"
</t>
  </si>
  <si>
    <t xml:space="preserve">"14:27:13 Lamp: ParIn -&gt;  1600 uml"
</t>
  </si>
  <si>
    <t>14:26:52</t>
  </si>
  <si>
    <t xml:space="preserve">"14:27:13 Flow: Fixed -&gt; 300 umol/s"
</t>
  </si>
  <si>
    <t xml:space="preserve">"14:23:51 Lamp: ParIn -&gt;  1250 uml"
</t>
  </si>
  <si>
    <t>14:23:29</t>
  </si>
  <si>
    <t xml:space="preserve">"14:23:51 Flow: Fixed -&gt; 300 umol/s"
</t>
  </si>
  <si>
    <t xml:space="preserve">"14:20:28 Lamp: ParIn -&gt;  1000 uml"
</t>
  </si>
  <si>
    <t>14:20:06</t>
  </si>
  <si>
    <t xml:space="preserve">"14:20:27 Flow: Fixed -&gt; 300 umol/s"
</t>
  </si>
  <si>
    <t xml:space="preserve">"14:17:05 Lamp: ParIn -&gt;  750 uml"
</t>
  </si>
  <si>
    <t>14:16:44</t>
  </si>
  <si>
    <t xml:space="preserve">"14:17:05 Flow: Fixed -&gt; 300 umol/s"
</t>
  </si>
  <si>
    <t xml:space="preserve">"14:13:43 Lamp: ParIn -&gt;  500 uml"
</t>
  </si>
  <si>
    <t>14:13:22</t>
  </si>
  <si>
    <t xml:space="preserve">"14:13:43 Flow: Fixed -&gt; 300 umol/s"
</t>
  </si>
  <si>
    <t xml:space="preserve">"14:10:21 Lamp: ParIn -&gt;  300 uml"
</t>
  </si>
  <si>
    <t>14:09:59</t>
  </si>
  <si>
    <t xml:space="preserve">"14:10:21 Flow: Fixed -&gt; 300 umol/s"
</t>
  </si>
  <si>
    <t xml:space="preserve">"14:06:58 Lamp: ParIn -&gt;  150 uml"
</t>
  </si>
  <si>
    <t>14:06:36</t>
  </si>
  <si>
    <t xml:space="preserve">"14:06:57 Flow: Fixed -&gt; 300 umol/s"
</t>
  </si>
  <si>
    <t xml:space="preserve">"14:03:35 Lamp: ParIn -&gt;  100 uml"
</t>
  </si>
  <si>
    <t>14:03:14</t>
  </si>
  <si>
    <t xml:space="preserve">"14:03:35 Flow: Fixed -&gt; 300 umol/s"
</t>
  </si>
  <si>
    <t xml:space="preserve">"14:00:13 Lamp: ParIn -&gt;  50 uml"
</t>
  </si>
  <si>
    <t>13:59:51</t>
  </si>
  <si>
    <t xml:space="preserve">"14:00:13 Flow: Fixed -&gt; 300 umol/s"
</t>
  </si>
  <si>
    <t xml:space="preserve">"13:56:50 Lamp: ParIn -&gt;  25 uml"
</t>
  </si>
  <si>
    <t>13:56:28</t>
  </si>
  <si>
    <t xml:space="preserve">"13:56:50 Flow: Fixed -&gt; 300 umol/s"
</t>
  </si>
  <si>
    <t xml:space="preserve">"13:53:27 Lamp: ParIn -&gt;  0 uml"
</t>
  </si>
  <si>
    <t xml:space="preserve">"13:53:27 Flow: Fixed -&gt; 300 umol/s"
</t>
  </si>
  <si>
    <t xml:space="preserve">"13:53:27 Coolers: Off"
</t>
  </si>
  <si>
    <t xml:space="preserve">"13:53:27 CO2 Mixer: CO2R -&gt; 400 uml"
</t>
  </si>
  <si>
    <t xml:space="preserve">"13:53:27 Lamp: Off"
</t>
  </si>
  <si>
    <t xml:space="preserve">"13:52:42 Launched AutoProg /User/Configs/AutoProgs/LightCurve2"
</t>
  </si>
  <si>
    <t>Wed Jul  1 2020 13:52:42</t>
  </si>
  <si>
    <t xml:space="preserve">"15:21:16 Flow: Fixed -&gt; 300 umol/s"
</t>
  </si>
  <si>
    <t xml:space="preserve">"15:21:16 Coolers: Off"
</t>
  </si>
  <si>
    <t xml:space="preserve">"15:21:16 CO2 Mixer: CO2R -&gt; 400 uml"
</t>
  </si>
  <si>
    <t xml:space="preserve">"15:21:15 Lamp: ParIn -&gt;  2000 uml"
</t>
  </si>
  <si>
    <t>15:20:54</t>
  </si>
  <si>
    <t xml:space="preserve">"15:21:15 Flow: Fixed -&gt; 300 umol/s"
</t>
  </si>
  <si>
    <t xml:space="preserve">"15:17:53 Lamp: ParIn -&gt;  2000 uml"
</t>
  </si>
  <si>
    <t>15:17:31</t>
  </si>
  <si>
    <t xml:space="preserve">"15:17:53 Flow: Fixed -&gt; 300 umol/s"
</t>
  </si>
  <si>
    <t xml:space="preserve">"15:14:30 Lamp: ParIn -&gt;  1600 uml"
</t>
  </si>
  <si>
    <t>15:14:08</t>
  </si>
  <si>
    <t xml:space="preserve">"15:14:30 Flow: Fixed -&gt; 300 umol/s"
</t>
  </si>
  <si>
    <t xml:space="preserve">"15:11:07 Lamp: ParIn -&gt;  1250 uml"
</t>
  </si>
  <si>
    <t>15:10:45</t>
  </si>
  <si>
    <t xml:space="preserve">"15:11:07 Flow: Fixed -&gt; 300 umol/s"
</t>
  </si>
  <si>
    <t xml:space="preserve">"15:07:44 Lamp: ParIn -&gt;  1000 uml"
</t>
  </si>
  <si>
    <t>15:07:22</t>
  </si>
  <si>
    <t xml:space="preserve">"15:07:44 Flow: Fixed -&gt; 300 umol/s"
</t>
  </si>
  <si>
    <t xml:space="preserve">"15:04:21 Lamp: ParIn -&gt;  750 uml"
</t>
  </si>
  <si>
    <t>15:03:59</t>
  </si>
  <si>
    <t xml:space="preserve">"15:04:21 Flow: Fixed -&gt; 300 umol/s"
</t>
  </si>
  <si>
    <t xml:space="preserve">"15:00:58 Lamp: ParIn -&gt;  500 uml"
</t>
  </si>
  <si>
    <t>15:00:36</t>
  </si>
  <si>
    <t xml:space="preserve">"15:00:58 Flow: Fixed -&gt; 300 umol/s"
</t>
  </si>
  <si>
    <t xml:space="preserve">"14:57:35 Lamp: ParIn -&gt;  300 uml"
</t>
  </si>
  <si>
    <t>14:57:13</t>
  </si>
  <si>
    <t xml:space="preserve">"14:57:35 Flow: Fixed -&gt; 300 umol/s"
</t>
  </si>
  <si>
    <t xml:space="preserve">"14:54:12 Lamp: ParIn -&gt;  150 uml"
</t>
  </si>
  <si>
    <t>14:53:50</t>
  </si>
  <si>
    <t xml:space="preserve">"14:54:12 Flow: Fixed -&gt; 300 umol/s"
</t>
  </si>
  <si>
    <t xml:space="preserve">"14:50:49 Lamp: ParIn -&gt;  100 uml"
</t>
  </si>
  <si>
    <t>14:50:27</t>
  </si>
  <si>
    <t xml:space="preserve">"14:50:49 Flow: Fixed -&gt; 300 umol/s"
</t>
  </si>
  <si>
    <t xml:space="preserve">"14:47:26 Lamp: ParIn -&gt;  50 uml"
</t>
  </si>
  <si>
    <t>14:47:04</t>
  </si>
  <si>
    <t xml:space="preserve">"14:47:26 Flow: Fixed -&gt; 300 umol/s"
</t>
  </si>
  <si>
    <t xml:space="preserve">"14:44:03 Lamp: ParIn -&gt;  25 uml"
</t>
  </si>
  <si>
    <t>14:43:41</t>
  </si>
  <si>
    <t xml:space="preserve">"14:44:03 Flow: Fixed -&gt; 300 umol/s"
</t>
  </si>
  <si>
    <t xml:space="preserve">"14:40:40 Lamp: ParIn -&gt;  0 uml"
</t>
  </si>
  <si>
    <t xml:space="preserve">"14:40:40 Flow: Fixed -&gt; 300 umol/s"
</t>
  </si>
  <si>
    <t xml:space="preserve">"14:40:40 Coolers: Off"
</t>
  </si>
  <si>
    <t xml:space="preserve">"14:40:40 CO2 Mixer: CO2R -&gt; 400 uml"
</t>
  </si>
  <si>
    <t xml:space="preserve">"14:40:40 Lamp: Off"
</t>
  </si>
  <si>
    <t xml:space="preserve">"14:37:20 Launched AutoProg /User/Configs/AutoProgs/LightCurve2"
</t>
  </si>
  <si>
    <t>Wed Jul  1 2020 14:37:20</t>
  </si>
  <si>
    <t xml:space="preserve">"16:06:41 Flow: Fixed -&gt; 300 umol/s"
</t>
  </si>
  <si>
    <t xml:space="preserve">"16:06:41 Coolers: Off"
</t>
  </si>
  <si>
    <t xml:space="preserve">"16:06:40 CO2 Mixer: CO2R -&gt; 400 uml"
</t>
  </si>
  <si>
    <t xml:space="preserve">"16:06:40 Lamp: ParIn -&gt;  2000 uml"
</t>
  </si>
  <si>
    <t>16:06:18</t>
  </si>
  <si>
    <t xml:space="preserve">"16:06:40 Flow: Fixed -&gt; 300 umol/s"
</t>
  </si>
  <si>
    <t xml:space="preserve">"16:03:17 Lamp: ParIn -&gt;  2000 uml"
</t>
  </si>
  <si>
    <t>16:02:55</t>
  </si>
  <si>
    <t xml:space="preserve">"16:03:17 Flow: Fixed -&gt; 300 umol/s"
</t>
  </si>
  <si>
    <t xml:space="preserve">"15:59:54 Lamp: ParIn -&gt;  1600 uml"
</t>
  </si>
  <si>
    <t>15:59:32</t>
  </si>
  <si>
    <t xml:space="preserve">"15:59:54 Flow: Fixed -&gt; 300 umol/s"
</t>
  </si>
  <si>
    <t xml:space="preserve">"15:56:31 Lamp: ParIn -&gt;  1250 uml"
</t>
  </si>
  <si>
    <t>15:56:09</t>
  </si>
  <si>
    <t xml:space="preserve">"15:56:31 Flow: Fixed -&gt; 300 umol/s"
</t>
  </si>
  <si>
    <t xml:space="preserve">"15:53:08 Lamp: ParIn -&gt;  1000 uml"
</t>
  </si>
  <si>
    <t>15:52:46</t>
  </si>
  <si>
    <t xml:space="preserve">"15:53:08 Flow: Fixed -&gt; 300 umol/s"
</t>
  </si>
  <si>
    <t xml:space="preserve">"15:49:45 Lamp: ParIn -&gt;  750 uml"
</t>
  </si>
  <si>
    <t>15:49:23</t>
  </si>
  <si>
    <t xml:space="preserve">"15:49:45 Flow: Fixed -&gt; 300 umol/s"
</t>
  </si>
  <si>
    <t xml:space="preserve">"15:46:22 Lamp: ParIn -&gt;  500 uml"
</t>
  </si>
  <si>
    <t>15:46:00</t>
  </si>
  <si>
    <t xml:space="preserve">"15:46:22 Flow: Fixed -&gt; 300 umol/s"
</t>
  </si>
  <si>
    <t xml:space="preserve">"15:42:59 Lamp: ParIn -&gt;  300 uml"
</t>
  </si>
  <si>
    <t>15:42:37</t>
  </si>
  <si>
    <t xml:space="preserve">"15:42:59 Flow: Fixed -&gt; 300 umol/s"
</t>
  </si>
  <si>
    <t xml:space="preserve">"15:39:36 Lamp: ParIn -&gt;  150 uml"
</t>
  </si>
  <si>
    <t>15:39:14</t>
  </si>
  <si>
    <t xml:space="preserve">"15:39:36 Flow: Fixed -&gt; 300 umol/s"
</t>
  </si>
  <si>
    <t xml:space="preserve">"15:36:13 Lamp: ParIn -&gt;  100 uml"
</t>
  </si>
  <si>
    <t>15:35:51</t>
  </si>
  <si>
    <t xml:space="preserve">"15:36:13 Flow: Fixed -&gt; 300 umol/s"
</t>
  </si>
  <si>
    <t xml:space="preserve">"15:32:50 Lamp: ParIn -&gt;  50 uml"
</t>
  </si>
  <si>
    <t>15:32:28</t>
  </si>
  <si>
    <t xml:space="preserve">"15:32:50 Flow: Fixed -&gt; 300 umol/s"
</t>
  </si>
  <si>
    <t xml:space="preserve">"15:29:27 Lamp: ParIn -&gt;  25 uml"
</t>
  </si>
  <si>
    <t>15:29:05</t>
  </si>
  <si>
    <t xml:space="preserve">"15:29:27 Flow: Fixed -&gt; 300 umol/s"
</t>
  </si>
  <si>
    <t xml:space="preserve">"15:26:04 Lamp: ParIn -&gt;  0 uml"
</t>
  </si>
  <si>
    <t xml:space="preserve">"15:26:04 Flow: Fixed -&gt; 300 umol/s"
</t>
  </si>
  <si>
    <t xml:space="preserve">"15:26:04 Coolers: Off"
</t>
  </si>
  <si>
    <t xml:space="preserve">"15:26:04 CO2 Mixer: CO2R -&gt; 400 uml"
</t>
  </si>
  <si>
    <t xml:space="preserve">"15:26:04 Lamp: Off"
</t>
  </si>
  <si>
    <t xml:space="preserve">"15:23:30 Launched AutoProg /User/Configs/AutoProgs/LightCurve2"
</t>
  </si>
  <si>
    <t>Wed Jul  1 2020 15:23:30</t>
  </si>
  <si>
    <t xml:space="preserve">"16:52:01 Flow: Fixed -&gt; 300 umol/s"
</t>
  </si>
  <si>
    <t xml:space="preserve">"16:52:01 Coolers: Off"
</t>
  </si>
  <si>
    <t xml:space="preserve">"16:52:01 CO2 Mixer: CO2R -&gt; 400 uml"
</t>
  </si>
  <si>
    <t xml:space="preserve">"16:52:01 Lamp: ParIn -&gt;  2000 uml"
</t>
  </si>
  <si>
    <t>16:51:39</t>
  </si>
  <si>
    <t xml:space="preserve">"16:48:38 Lamp: ParIn -&gt;  2000 uml"
</t>
  </si>
  <si>
    <t>16:48:16</t>
  </si>
  <si>
    <t xml:space="preserve">"16:48:38 Flow: Fixed -&gt; 300 umol/s"
</t>
  </si>
  <si>
    <t xml:space="preserve">"16:45:15 Lamp: ParIn -&gt;  1600 uml"
</t>
  </si>
  <si>
    <t>16:44:53</t>
  </si>
  <si>
    <t xml:space="preserve">"16:45:15 Flow: Fixed -&gt; 300 umol/s"
</t>
  </si>
  <si>
    <t xml:space="preserve">"16:41:52 Lamp: ParIn -&gt;  1250 uml"
</t>
  </si>
  <si>
    <t>16:41:30</t>
  </si>
  <si>
    <t xml:space="preserve">"16:41:52 Flow: Fixed -&gt; 300 umol/s"
</t>
  </si>
  <si>
    <t xml:space="preserve">"16:38:29 Lamp: ParIn -&gt;  1000 uml"
</t>
  </si>
  <si>
    <t>16:38:07</t>
  </si>
  <si>
    <t xml:space="preserve">"16:38:29 Flow: Fixed -&gt; 300 umol/s"
</t>
  </si>
  <si>
    <t xml:space="preserve">"16:35:06 Lamp: ParIn -&gt;  750 uml"
</t>
  </si>
  <si>
    <t>16:34:44</t>
  </si>
  <si>
    <t xml:space="preserve">"16:35:06 Flow: Fixed -&gt; 300 umol/s"
</t>
  </si>
  <si>
    <t xml:space="preserve">"16:31:43 Lamp: ParIn -&gt;  500 uml"
</t>
  </si>
  <si>
    <t>16:31:21</t>
  </si>
  <si>
    <t xml:space="preserve">"16:31:43 Flow: Fixed -&gt; 300 umol/s"
</t>
  </si>
  <si>
    <t xml:space="preserve">"16:28:20 Lamp: ParIn -&gt;  300 uml"
</t>
  </si>
  <si>
    <t>16:27:58</t>
  </si>
  <si>
    <t xml:space="preserve">"16:28:20 Flow: Fixed -&gt; 300 umol/s"
</t>
  </si>
  <si>
    <t xml:space="preserve">"16:24:57 Lamp: ParIn -&gt;  150 uml"
</t>
  </si>
  <si>
    <t>16:24:35</t>
  </si>
  <si>
    <t xml:space="preserve">"16:24:57 Flow: Fixed -&gt; 300 umol/s"
</t>
  </si>
  <si>
    <t xml:space="preserve">"16:21:34 Lamp: ParIn -&gt;  100 uml"
</t>
  </si>
  <si>
    <t>16:21:12</t>
  </si>
  <si>
    <t xml:space="preserve">"16:21:34 Flow: Fixed -&gt; 300 umol/s"
</t>
  </si>
  <si>
    <t xml:space="preserve">"16:18:11 Lamp: ParIn -&gt;  50 uml"
</t>
  </si>
  <si>
    <t>16:17:49</t>
  </si>
  <si>
    <t xml:space="preserve">"16:18:11 Flow: Fixed -&gt; 300 umol/s"
</t>
  </si>
  <si>
    <t xml:space="preserve">"16:14:48 Lamp: ParIn -&gt;  25 uml"
</t>
  </si>
  <si>
    <t>16:14:26</t>
  </si>
  <si>
    <t xml:space="preserve">"16:14:48 Flow: Fixed -&gt; 300 umol/s"
</t>
  </si>
  <si>
    <t xml:space="preserve">"16:11:25 Lamp: ParIn -&gt;  0 uml"
</t>
  </si>
  <si>
    <t xml:space="preserve">"16:11:25 Flow: Fixed -&gt; 300 umol/s"
</t>
  </si>
  <si>
    <t xml:space="preserve">"16:11:25 Coolers: Off"
</t>
  </si>
  <si>
    <t xml:space="preserve">"16:11:25 CO2 Mixer: CO2R -&gt; 400 uml"
</t>
  </si>
  <si>
    <t xml:space="preserve">"16:11:25 Lamp: Off"
</t>
  </si>
  <si>
    <t xml:space="preserve">"16:09:29 Launched AutoProg /User/Configs/AutoProgs/LightCurve2"
</t>
  </si>
  <si>
    <t>Wed Jul  1 2020 16:09:29</t>
  </si>
  <si>
    <t xml:space="preserve">"17:37:49 Flow: Fixed -&gt; 300 umol/s"
</t>
  </si>
  <si>
    <t xml:space="preserve">"17:37:49 Coolers: Off"
</t>
  </si>
  <si>
    <t xml:space="preserve">"17:37:49 CO2 Mixer: CO2R -&gt; 400 uml"
</t>
  </si>
  <si>
    <t xml:space="preserve">"17:37:49 Lamp: ParIn -&gt;  2000 uml"
</t>
  </si>
  <si>
    <t>17:37:26</t>
  </si>
  <si>
    <t xml:space="preserve">"17:34:25 Lamp: ParIn -&gt;  2000 uml"
</t>
  </si>
  <si>
    <t>17:34:03</t>
  </si>
  <si>
    <t xml:space="preserve">"17:34:25 Flow: Fixed -&gt; 300 umol/s"
</t>
  </si>
  <si>
    <t xml:space="preserve">"17:31:02 Lamp: ParIn -&gt;  1600 uml"
</t>
  </si>
  <si>
    <t>17:30:39</t>
  </si>
  <si>
    <t xml:space="preserve">"17:31:02 Flow: Fixed -&gt; 300 umol/s"
</t>
  </si>
  <si>
    <t xml:space="preserve">"17:27:38 Lamp: ParIn -&gt;  1250 uml"
</t>
  </si>
  <si>
    <t>17:27:15</t>
  </si>
  <si>
    <t xml:space="preserve">"17:27:37 Flow: Fixed -&gt; 300 umol/s"
</t>
  </si>
  <si>
    <t xml:space="preserve">"17:24:14 Lamp: ParIn -&gt;  1000 uml"
</t>
  </si>
  <si>
    <t>17:23:51</t>
  </si>
  <si>
    <t xml:space="preserve">"17:24:13 Flow: Fixed -&gt; 300 umol/s"
</t>
  </si>
  <si>
    <t xml:space="preserve">"17:20:50 Lamp: ParIn -&gt;  750 uml"
</t>
  </si>
  <si>
    <t>17:20:28</t>
  </si>
  <si>
    <t xml:space="preserve">"17:20:50 Flow: Fixed -&gt; 300 umol/s"
</t>
  </si>
  <si>
    <t xml:space="preserve">"17:17:27 Lamp: ParIn -&gt;  500 uml"
</t>
  </si>
  <si>
    <t>17:17:05</t>
  </si>
  <si>
    <t xml:space="preserve">"17:17:27 Flow: Fixed -&gt; 300 umol/s"
</t>
  </si>
  <si>
    <t xml:space="preserve">"17:14:04 Lamp: ParIn -&gt;  300 uml"
</t>
  </si>
  <si>
    <t>17:13:42</t>
  </si>
  <si>
    <t xml:space="preserve">"17:14:04 Flow: Fixed -&gt; 300 umol/s"
</t>
  </si>
  <si>
    <t xml:space="preserve">"17:10:41 Lamp: ParIn -&gt;  150 uml"
</t>
  </si>
  <si>
    <t>17:10:19</t>
  </si>
  <si>
    <t xml:space="preserve">"17:10:41 Flow: Fixed -&gt; 300 umol/s"
</t>
  </si>
  <si>
    <t xml:space="preserve">"17:07:18 Lamp: ParIn -&gt;  100 uml"
</t>
  </si>
  <si>
    <t>17:06:56</t>
  </si>
  <si>
    <t xml:space="preserve">"17:07:18 Flow: Fixed -&gt; 300 umol/s"
</t>
  </si>
  <si>
    <t xml:space="preserve">"17:03:55 Lamp: ParIn -&gt;  50 uml"
</t>
  </si>
  <si>
    <t>17:03:33</t>
  </si>
  <si>
    <t xml:space="preserve">"17:03:55 Flow: Fixed -&gt; 300 umol/s"
</t>
  </si>
  <si>
    <t xml:space="preserve">"17:00:32 Lamp: ParIn -&gt;  25 uml"
</t>
  </si>
  <si>
    <t>17:00:10</t>
  </si>
  <si>
    <t xml:space="preserve">"17:00:32 Flow: Fixed -&gt; 300 umol/s"
</t>
  </si>
  <si>
    <t xml:space="preserve">"16:57:09 Lamp: ParIn -&gt;  0 uml"
</t>
  </si>
  <si>
    <t xml:space="preserve">"16:57:09 Flow: Fixed -&gt; 300 umol/s"
</t>
  </si>
  <si>
    <t xml:space="preserve">"16:57:09 Coolers: Off"
</t>
  </si>
  <si>
    <t xml:space="preserve">"16:57:09 CO2 Mixer: CO2R -&gt; 400 uml"
</t>
  </si>
  <si>
    <t xml:space="preserve">"16:57:09 Lamp: Off"
</t>
  </si>
  <si>
    <t xml:space="preserve">"16:55:04 Launched AutoProg /User/Configs/AutoProgs/LightCurve2"
</t>
  </si>
  <si>
    <t>Wed Jul  1 2020 16:55:04</t>
  </si>
  <si>
    <t xml:space="preserve">"18:24:36 Flow: Fixed -&gt; 300 umol/s"
</t>
  </si>
  <si>
    <t xml:space="preserve">"18:24:36 Coolers: Off"
</t>
  </si>
  <si>
    <t xml:space="preserve">"18:24:35 CO2 Mixer: CO2R -&gt; 400 uml"
</t>
  </si>
  <si>
    <t xml:space="preserve">"18:24:35 Lamp: ParIn -&gt;  2000 uml"
</t>
  </si>
  <si>
    <t>18:24:12</t>
  </si>
  <si>
    <t xml:space="preserve">"18:24:35 Flow: Fixed -&gt; 300 umol/s"
</t>
  </si>
  <si>
    <t xml:space="preserve">"18:21:11 Lamp: ParIn -&gt;  2000 uml"
</t>
  </si>
  <si>
    <t>18:20:48</t>
  </si>
  <si>
    <t xml:space="preserve">"18:21:11 Flow: Fixed -&gt; 300 umol/s"
</t>
  </si>
  <si>
    <t xml:space="preserve">"18:17:47 Lamp: ParIn -&gt;  1600 uml"
</t>
  </si>
  <si>
    <t>18:17:24</t>
  </si>
  <si>
    <t xml:space="preserve">"18:17:46 Flow: Fixed -&gt; 300 umol/s"
</t>
  </si>
  <si>
    <t xml:space="preserve">"18:14:23 Lamp: ParIn -&gt;  1250 uml"
</t>
  </si>
  <si>
    <t>18:14:00</t>
  </si>
  <si>
    <t xml:space="preserve">"18:14:22 Flow: Fixed -&gt; 300 umol/s"
</t>
  </si>
  <si>
    <t xml:space="preserve">"18:10:59 Lamp: ParIn -&gt;  1000 uml"
</t>
  </si>
  <si>
    <t>18:10:37</t>
  </si>
  <si>
    <t xml:space="preserve">"18:10:59 Flow: Fixed -&gt; 300 umol/s"
</t>
  </si>
  <si>
    <t xml:space="preserve">"18:07:36 Lamp: ParIn -&gt;  750 uml"
</t>
  </si>
  <si>
    <t>18:07:13</t>
  </si>
  <si>
    <t xml:space="preserve">"18:07:36 Flow: Fixed -&gt; 300 umol/s"
</t>
  </si>
  <si>
    <t xml:space="preserve">"18:04:12 Lamp: ParIn -&gt;  500 uml"
</t>
  </si>
  <si>
    <t>18:03:50</t>
  </si>
  <si>
    <t xml:space="preserve">"18:04:12 Flow: Fixed -&gt; 300 umol/s"
</t>
  </si>
  <si>
    <t xml:space="preserve">"18:00:49 Lamp: ParIn -&gt;  300 uml"
</t>
  </si>
  <si>
    <t>18:00:27</t>
  </si>
  <si>
    <t xml:space="preserve">"18:00:49 Flow: Fixed -&gt; 300 umol/s"
</t>
  </si>
  <si>
    <t xml:space="preserve">"17:57:26 Lamp: ParIn -&gt;  150 uml"
</t>
  </si>
  <si>
    <t>17:57:04</t>
  </si>
  <si>
    <t xml:space="preserve">"17:57:26 Flow: Fixed -&gt; 300 umol/s"
</t>
  </si>
  <si>
    <t xml:space="preserve">"17:54:03 Lamp: ParIn -&gt;  100 uml"
</t>
  </si>
  <si>
    <t>17:53:41</t>
  </si>
  <si>
    <t xml:space="preserve">"17:54:03 Flow: Fixed -&gt; 300 umol/s"
</t>
  </si>
  <si>
    <t xml:space="preserve">"17:50:40 Lamp: ParIn -&gt;  50 uml"
</t>
  </si>
  <si>
    <t>17:50:18</t>
  </si>
  <si>
    <t xml:space="preserve">"17:50:40 Flow: Fixed -&gt; 300 umol/s"
</t>
  </si>
  <si>
    <t xml:space="preserve">"17:47:17 Lamp: ParIn -&gt;  25 uml"
</t>
  </si>
  <si>
    <t>17:46:55</t>
  </si>
  <si>
    <t xml:space="preserve">"17:47:17 Flow: Fixed -&gt; 300 umol/s"
</t>
  </si>
  <si>
    <t xml:space="preserve">"17:43:54 Lamp: ParIn -&gt;  0 uml"
</t>
  </si>
  <si>
    <t xml:space="preserve">"17:43:54 Flow: Fixed -&gt; 300 umol/s"
</t>
  </si>
  <si>
    <t xml:space="preserve">"17:43:54 Coolers: Off"
</t>
  </si>
  <si>
    <t xml:space="preserve">"17:43:54 CO2 Mixer: CO2R -&gt; 400 uml"
</t>
  </si>
  <si>
    <t xml:space="preserve">"17:43:53 Lamp: Off"
</t>
  </si>
  <si>
    <t xml:space="preserve">"17:41:16 Launched AutoProg /User/Configs/AutoProgs/LightCurve2"
</t>
  </si>
  <si>
    <t>Wed Jul  1 2020 17:41:16</t>
  </si>
  <si>
    <t xml:space="preserve">"09:39:42 Flow: Fixed -&gt; 300 umol/s"
</t>
  </si>
  <si>
    <t xml:space="preserve">"09:39:42 Coolers: Off"
</t>
  </si>
  <si>
    <t xml:space="preserve">"09:39:42 CO2 Mixer: CO2R -&gt; 400 uml"
</t>
  </si>
  <si>
    <t xml:space="preserve">"09:39:42 Lamp: ParIn -&gt;  2000 uml"
</t>
  </si>
  <si>
    <t>09:39:18</t>
  </si>
  <si>
    <t xml:space="preserve">"09:36:17 Lamp: ParIn -&gt;  2000 uml"
</t>
  </si>
  <si>
    <t>09:35:53</t>
  </si>
  <si>
    <t xml:space="preserve">"09:36:16 Flow: Fixed -&gt; 300 umol/s"
</t>
  </si>
  <si>
    <t xml:space="preserve">"09:32:52 Lamp: ParIn -&gt;  1600 uml"
</t>
  </si>
  <si>
    <t>09:32:29</t>
  </si>
  <si>
    <t xml:space="preserve">"09:32:52 Flow: Fixed -&gt; 300 umol/s"
</t>
  </si>
  <si>
    <t xml:space="preserve">"09:29:28 Lamp: ParIn -&gt;  1250 uml"
</t>
  </si>
  <si>
    <t>09:29:05</t>
  </si>
  <si>
    <t xml:space="preserve">"09:29:28 Flow: Fixed -&gt; 300 umol/s"
</t>
  </si>
  <si>
    <t xml:space="preserve">"09:26:04 Lamp: ParIn -&gt;  1000 uml"
</t>
  </si>
  <si>
    <t>09:25:41</t>
  </si>
  <si>
    <t xml:space="preserve">"09:26:04 Flow: Fixed -&gt; 300 umol/s"
</t>
  </si>
  <si>
    <t xml:space="preserve">"09:22:40 Lamp: ParIn -&gt;  750 uml"
</t>
  </si>
  <si>
    <t>09:22:16</t>
  </si>
  <si>
    <t xml:space="preserve">"09:22:40 Flow: Fixed -&gt; 300 umol/s"
</t>
  </si>
  <si>
    <t xml:space="preserve">"09:19:15 Lamp: ParIn -&gt;  500 uml"
</t>
  </si>
  <si>
    <t>09:18:51</t>
  </si>
  <si>
    <t xml:space="preserve">"09:19:14 Flow: Fixed -&gt; 300 umol/s"
</t>
  </si>
  <si>
    <t xml:space="preserve">"09:15:50 Lamp: ParIn -&gt;  300 uml"
</t>
  </si>
  <si>
    <t>09:15:27</t>
  </si>
  <si>
    <t xml:space="preserve">"09:15:50 Flow: Fixed -&gt; 300 umol/s"
</t>
  </si>
  <si>
    <t xml:space="preserve">"09:12:26 Lamp: ParIn -&gt;  150 uml"
</t>
  </si>
  <si>
    <t>09:12:02</t>
  </si>
  <si>
    <t xml:space="preserve">"09:12:26 Flow: Fixed -&gt; 300 umol/s"
</t>
  </si>
  <si>
    <t xml:space="preserve">"09:09:01 Lamp: ParIn -&gt;  100 uml"
</t>
  </si>
  <si>
    <t>09:08:37</t>
  </si>
  <si>
    <t xml:space="preserve">"09:09:00 Flow: Fixed -&gt; 300 umol/s"
</t>
  </si>
  <si>
    <t xml:space="preserve">"09:05:36 Lamp: ParIn -&gt;  50 uml"
</t>
  </si>
  <si>
    <t>09:05:13</t>
  </si>
  <si>
    <t xml:space="preserve">"09:05:36 Flow: Fixed -&gt; 300 umol/s"
</t>
  </si>
  <si>
    <t xml:space="preserve">"09:02:12 Lamp: ParIn -&gt;  25 uml"
</t>
  </si>
  <si>
    <t>09:01:48</t>
  </si>
  <si>
    <t xml:space="preserve">"09:02:12 Flow: Fixed -&gt; 300 umol/s"
</t>
  </si>
  <si>
    <t xml:space="preserve">"08:58:47 Lamp: ParIn -&gt;  0 uml"
</t>
  </si>
  <si>
    <t xml:space="preserve">"08:58:47 Flow: Fixed -&gt; 300 umol/s"
</t>
  </si>
  <si>
    <t xml:space="preserve">"08:58:47 Coolers: Off"
</t>
  </si>
  <si>
    <t xml:space="preserve">"08:58:47 CO2 Mixer: CO2R -&gt; 400 uml"
</t>
  </si>
  <si>
    <t xml:space="preserve">"08:58:47 Lamp: Off"
</t>
  </si>
  <si>
    <t xml:space="preserve">"08:57:45 Launched AutoProg /User/Configs/AutoProgs/LightCurve2"
</t>
  </si>
  <si>
    <t>Tue Jun 30 2020 08:57:45</t>
  </si>
  <si>
    <t xml:space="preserve">"10:30:15 Flow: Fixed -&gt; 300 umol/s"
</t>
  </si>
  <si>
    <t xml:space="preserve">"10:30:15 Coolers: Off"
</t>
  </si>
  <si>
    <t xml:space="preserve">"10:30:15 CO2 Mixer: CO2R -&gt; 400 uml"
</t>
  </si>
  <si>
    <t xml:space="preserve">"10:30:14 Lamp: ParIn -&gt;  2000 uml"
</t>
  </si>
  <si>
    <t>10:29:52</t>
  </si>
  <si>
    <t xml:space="preserve">"10:30:14 Flow: Fixed -&gt; 300 umol/s"
</t>
  </si>
  <si>
    <t xml:space="preserve">"10:26:51 Lamp: ParIn -&gt;  2000 uml"
</t>
  </si>
  <si>
    <t>10:26:28</t>
  </si>
  <si>
    <t xml:space="preserve">"10:26:51 Flow: Fixed -&gt; 300 umol/s"
</t>
  </si>
  <si>
    <t xml:space="preserve">"10:23:27 Lamp: ParIn -&gt;  1600 uml"
</t>
  </si>
  <si>
    <t>10:23:04</t>
  </si>
  <si>
    <t xml:space="preserve">"10:23:27 Flow: Fixed -&gt; 300 umol/s"
</t>
  </si>
  <si>
    <t xml:space="preserve">"10:20:03 Lamp: ParIn -&gt;  1250 uml"
</t>
  </si>
  <si>
    <t>10:19:40</t>
  </si>
  <si>
    <t xml:space="preserve">"10:20:03 Flow: Fixed -&gt; 300 umol/s"
</t>
  </si>
  <si>
    <t xml:space="preserve">"10:16:39 Lamp: ParIn -&gt;  1000 uml"
</t>
  </si>
  <si>
    <t>10:16:16</t>
  </si>
  <si>
    <t xml:space="preserve">"10:16:39 Flow: Fixed -&gt; 300 umol/s"
</t>
  </si>
  <si>
    <t xml:space="preserve">"10:13:15 Lamp: ParIn -&gt;  750 uml"
</t>
  </si>
  <si>
    <t>10:12:52</t>
  </si>
  <si>
    <t xml:space="preserve">"10:13:15 Flow: Fixed -&gt; 300 umol/s"
</t>
  </si>
  <si>
    <t xml:space="preserve">"10:09:51 Lamp: ParIn -&gt;  500 uml"
</t>
  </si>
  <si>
    <t>10:09:28</t>
  </si>
  <si>
    <t xml:space="preserve">"10:09:51 Flow: Fixed -&gt; 300 umol/s"
</t>
  </si>
  <si>
    <t xml:space="preserve">"10:06:27 Lamp: ParIn -&gt;  300 uml"
</t>
  </si>
  <si>
    <t>10:06:04</t>
  </si>
  <si>
    <t xml:space="preserve">"10:06:27 Flow: Fixed -&gt; 300 umol/s"
</t>
  </si>
  <si>
    <t xml:space="preserve">"10:03:03 Lamp: ParIn -&gt;  150 uml"
</t>
  </si>
  <si>
    <t>10:02:40</t>
  </si>
  <si>
    <t xml:space="preserve">"10:03:03 Flow: Fixed -&gt; 300 umol/s"
</t>
  </si>
  <si>
    <t xml:space="preserve">"09:59:39 Lamp: ParIn -&gt;  100 uml"
</t>
  </si>
  <si>
    <t>09:59:16</t>
  </si>
  <si>
    <t xml:space="preserve">"09:59:39 Flow: Fixed -&gt; 300 umol/s"
</t>
  </si>
  <si>
    <t xml:space="preserve">"09:56:15 Lamp: ParIn -&gt;  50 uml"
</t>
  </si>
  <si>
    <t>09:55:52</t>
  </si>
  <si>
    <t xml:space="preserve">"09:56:14 Flow: Fixed -&gt; 300 umol/s"
</t>
  </si>
  <si>
    <t xml:space="preserve">"09:52:51 Lamp: ParIn -&gt;  25 uml"
</t>
  </si>
  <si>
    <t>09:52:28</t>
  </si>
  <si>
    <t xml:space="preserve">"09:52:51 Flow: Fixed -&gt; 300 umol/s"
</t>
  </si>
  <si>
    <t xml:space="preserve">"09:49:27 Lamp: ParIn -&gt;  0 uml"
</t>
  </si>
  <si>
    <t xml:space="preserve">"09:49:26 Flow: Fixed -&gt; 300 umol/s"
</t>
  </si>
  <si>
    <t xml:space="preserve">"09:49:26 Coolers: Off"
</t>
  </si>
  <si>
    <t xml:space="preserve">"09:49:26 CO2 Mixer: CO2R -&gt; 400 uml"
</t>
  </si>
  <si>
    <t xml:space="preserve">"09:49:26 Lamp: Off"
</t>
  </si>
  <si>
    <t xml:space="preserve">"09:46:03 Launched AutoProg /User/Configs/AutoProgs/LightCurve2"
</t>
  </si>
  <si>
    <t>Fri Jul  3 2020 09:46:03</t>
  </si>
  <si>
    <t xml:space="preserve">"11:16:17 Flow: Fixed -&gt; 300 umol/s"
</t>
  </si>
  <si>
    <t xml:space="preserve">"11:16:17 Coolers: Off"
</t>
  </si>
  <si>
    <t xml:space="preserve">"11:16:17 CO2 Mixer: CO2R -&gt; 400 uml"
</t>
  </si>
  <si>
    <t xml:space="preserve">"11:16:17 Lamp: ParIn -&gt;  2000 uml"
</t>
  </si>
  <si>
    <t>11:15:54</t>
  </si>
  <si>
    <t xml:space="preserve">"11:12:53 Lamp: ParIn -&gt;  2000 uml"
</t>
  </si>
  <si>
    <t>11:12:30</t>
  </si>
  <si>
    <t xml:space="preserve">"11:12:53 Flow: Fixed -&gt; 300 umol/s"
</t>
  </si>
  <si>
    <t xml:space="preserve">"11:09:29 Lamp: ParIn -&gt;  1600 uml"
</t>
  </si>
  <si>
    <t>11:09:06</t>
  </si>
  <si>
    <t xml:space="preserve">"11:09:29 Flow: Fixed -&gt; 300 umol/s"
</t>
  </si>
  <si>
    <t xml:space="preserve">"11:06:05 Lamp: ParIn -&gt;  1250 uml"
</t>
  </si>
  <si>
    <t>11:05:42</t>
  </si>
  <si>
    <t xml:space="preserve">"11:06:05 Flow: Fixed -&gt; 300 umol/s"
</t>
  </si>
  <si>
    <t xml:space="preserve">"11:02:41 Lamp: ParIn -&gt;  1000 uml"
</t>
  </si>
  <si>
    <t>11:02:18</t>
  </si>
  <si>
    <t xml:space="preserve">"11:02:41 Flow: Fixed -&gt; 300 umol/s"
</t>
  </si>
  <si>
    <t xml:space="preserve">"10:59:17 Lamp: ParIn -&gt;  750 uml"
</t>
  </si>
  <si>
    <t>10:58:54</t>
  </si>
  <si>
    <t xml:space="preserve">"10:59:17 Flow: Fixed -&gt; 300 umol/s"
</t>
  </si>
  <si>
    <t xml:space="preserve">"10:55:53 Lamp: ParIn -&gt;  500 uml"
</t>
  </si>
  <si>
    <t>10:55:30</t>
  </si>
  <si>
    <t xml:space="preserve">"10:55:53 Flow: Fixed -&gt; 300 umol/s"
</t>
  </si>
  <si>
    <t xml:space="preserve">"10:52:29 Lamp: ParIn -&gt;  300 uml"
</t>
  </si>
  <si>
    <t>10:52:06</t>
  </si>
  <si>
    <t xml:space="preserve">"10:52:29 Flow: Fixed -&gt; 300 umol/s"
</t>
  </si>
  <si>
    <t xml:space="preserve">"10:49:05 Lamp: ParIn -&gt;  150 uml"
</t>
  </si>
  <si>
    <t>10:48:42</t>
  </si>
  <si>
    <t xml:space="preserve">"10:49:05 Flow: Fixed -&gt; 300 umol/s"
</t>
  </si>
  <si>
    <t xml:space="preserve">"10:45:41 Lamp: ParIn -&gt;  100 uml"
</t>
  </si>
  <si>
    <t>10:45:18</t>
  </si>
  <si>
    <t xml:space="preserve">"10:45:41 Flow: Fixed -&gt; 300 umol/s"
</t>
  </si>
  <si>
    <t xml:space="preserve">"10:42:17 Lamp: ParIn -&gt;  50 uml"
</t>
  </si>
  <si>
    <t>10:41:54</t>
  </si>
  <si>
    <t xml:space="preserve">"10:42:17 Flow: Fixed -&gt; 300 umol/s"
</t>
  </si>
  <si>
    <t xml:space="preserve">"10:38:53 Lamp: ParIn -&gt;  25 uml"
</t>
  </si>
  <si>
    <t>10:38:30</t>
  </si>
  <si>
    <t xml:space="preserve">"10:38:53 Flow: Fixed -&gt; 300 umol/s"
</t>
  </si>
  <si>
    <t xml:space="preserve">"10:35:29 Lamp: ParIn -&gt;  0 uml"
</t>
  </si>
  <si>
    <t xml:space="preserve">"10:35:29 Flow: Fixed -&gt; 300 umol/s"
</t>
  </si>
  <si>
    <t xml:space="preserve">"10:35:29 Coolers: Off"
</t>
  </si>
  <si>
    <t xml:space="preserve">"10:35:29 CO2 Mixer: CO2R -&gt; 400 uml"
</t>
  </si>
  <si>
    <t xml:space="preserve">"10:35:29 Lamp: Off"
</t>
  </si>
  <si>
    <t xml:space="preserve">"10:32:52 Launched AutoProg /User/Configs/AutoProgs/LightCurve2"
</t>
  </si>
  <si>
    <t>Fri Jul  3 2020 10:32:52</t>
  </si>
  <si>
    <t xml:space="preserve">"12:03:46 Flow: Fixed -&gt; 300 umol/s"
</t>
  </si>
  <si>
    <t xml:space="preserve">"12:03:46 Coolers: Off"
</t>
  </si>
  <si>
    <t xml:space="preserve">"12:03:45 CO2 Mixer: CO2R -&gt; 400 uml"
</t>
  </si>
  <si>
    <t xml:space="preserve">"12:03:45 Lamp: ParIn -&gt;  2000 uml"
</t>
  </si>
  <si>
    <t>12:03:24</t>
  </si>
  <si>
    <t xml:space="preserve">"12:03:45 Flow: Fixed -&gt; 300 umol/s"
</t>
  </si>
  <si>
    <t xml:space="preserve">"12:00:23 Lamp: ParIn -&gt;  2000 uml"
</t>
  </si>
  <si>
    <t>12:00:01</t>
  </si>
  <si>
    <t xml:space="preserve">"12:00:23 Flow: Fixed -&gt; 300 umol/s"
</t>
  </si>
  <si>
    <t xml:space="preserve">"11:57:00 Lamp: ParIn -&gt;  1600 uml"
</t>
  </si>
  <si>
    <t>11:56:38</t>
  </si>
  <si>
    <t xml:space="preserve">"11:56:59 Flow: Fixed -&gt; 300 umol/s"
</t>
  </si>
  <si>
    <t xml:space="preserve">"11:53:37 Lamp: ParIn -&gt;  1250 uml"
</t>
  </si>
  <si>
    <t>11:53:16</t>
  </si>
  <si>
    <t xml:space="preserve">"11:53:37 Flow: Fixed -&gt; 300 umol/s"
</t>
  </si>
  <si>
    <t xml:space="preserve">"11:50:15 Lamp: ParIn -&gt;  1000 uml"
</t>
  </si>
  <si>
    <t>11:49:53</t>
  </si>
  <si>
    <t xml:space="preserve">"11:50:15 Flow: Fixed -&gt; 300 umol/s"
</t>
  </si>
  <si>
    <t xml:space="preserve">"11:46:52 Lamp: ParIn -&gt;  750 uml"
</t>
  </si>
  <si>
    <t>11:46:30</t>
  </si>
  <si>
    <t xml:space="preserve">"11:46:52 Flow: Fixed -&gt; 300 umol/s"
</t>
  </si>
  <si>
    <t xml:space="preserve">"11:43:29 Lamp: ParIn -&gt;  500 uml"
</t>
  </si>
  <si>
    <t>11:43:07</t>
  </si>
  <si>
    <t xml:space="preserve">"11:43:29 Flow: Fixed -&gt; 300 umol/s"
</t>
  </si>
  <si>
    <t xml:space="preserve">"11:40:06 Lamp: ParIn -&gt;  300 uml"
</t>
  </si>
  <si>
    <t>11:39:43</t>
  </si>
  <si>
    <t xml:space="preserve">"11:40:06 Flow: Fixed -&gt; 300 umol/s"
</t>
  </si>
  <si>
    <t xml:space="preserve">"11:36:42 Lamp: ParIn -&gt;  150 uml"
</t>
  </si>
  <si>
    <t>11:36:19</t>
  </si>
  <si>
    <t xml:space="preserve">"11:36:41 Flow: Fixed -&gt; 300 umol/s"
</t>
  </si>
  <si>
    <t xml:space="preserve">"11:33:18 Lamp: ParIn -&gt;  100 uml"
</t>
  </si>
  <si>
    <t>11:32:56</t>
  </si>
  <si>
    <t xml:space="preserve">"11:33:18 Flow: Fixed -&gt; 300 umol/s"
</t>
  </si>
  <si>
    <t xml:space="preserve">"11:29:55 Lamp: ParIn -&gt;  50 uml"
</t>
  </si>
  <si>
    <t>11:29:32</t>
  </si>
  <si>
    <t xml:space="preserve">"11:29:55 Flow: Fixed -&gt; 300 umol/s"
</t>
  </si>
  <si>
    <t xml:space="preserve">"11:26:31 Lamp: ParIn -&gt;  25 uml"
</t>
  </si>
  <si>
    <t>11:26:08</t>
  </si>
  <si>
    <t xml:space="preserve">"11:26:31 Flow: Fixed -&gt; 300 umol/s"
</t>
  </si>
  <si>
    <t xml:space="preserve">"11:23:07 Lamp: ParIn -&gt;  0 uml"
</t>
  </si>
  <si>
    <t xml:space="preserve">"11:23:07 Flow: Fixed -&gt; 300 umol/s"
</t>
  </si>
  <si>
    <t xml:space="preserve">"11:23:07 Coolers: Off"
</t>
  </si>
  <si>
    <t xml:space="preserve">"11:23:07 CO2 Mixer: CO2R -&gt; 400 uml"
</t>
  </si>
  <si>
    <t xml:space="preserve">"11:23:07 Lamp: Off"
</t>
  </si>
  <si>
    <t xml:space="preserve">"11:18:55 Launched AutoProg /User/Configs/AutoProgs/LightCurve2"
</t>
  </si>
  <si>
    <t>Fri Jul  3 2020 11:18:55</t>
  </si>
  <si>
    <t xml:space="preserve">"13:25:30 Flow: Fixed -&gt; 300 umol/s"
</t>
  </si>
  <si>
    <t xml:space="preserve">"13:25:30 Coolers: Off"
</t>
  </si>
  <si>
    <t xml:space="preserve">"13:25:30 CO2 Mixer: CO2R -&gt; 400 uml"
</t>
  </si>
  <si>
    <t xml:space="preserve">"13:25:30 Lamp: ParIn -&gt;  2000 uml"
</t>
  </si>
  <si>
    <t>13:25:08</t>
  </si>
  <si>
    <t xml:space="preserve">"13:22:07 Lamp: ParIn -&gt;  2000 uml"
</t>
  </si>
  <si>
    <t>13:21:45</t>
  </si>
  <si>
    <t xml:space="preserve">"13:22:07 Flow: Fixed -&gt; 300 umol/s"
</t>
  </si>
  <si>
    <t xml:space="preserve">"13:18:44 Lamp: ParIn -&gt;  1600 uml"
</t>
  </si>
  <si>
    <t>13:18:22</t>
  </si>
  <si>
    <t xml:space="preserve">"13:18:44 Flow: Fixed -&gt; 300 umol/s"
</t>
  </si>
  <si>
    <t xml:space="preserve">"13:15:21 Lamp: ParIn -&gt;  1250 uml"
</t>
  </si>
  <si>
    <t>13:14:59</t>
  </si>
  <si>
    <t xml:space="preserve">"13:15:21 Flow: Fixed -&gt; 300 umol/s"
</t>
  </si>
  <si>
    <t xml:space="preserve">"13:11:58 Lamp: ParIn -&gt;  1000 uml"
</t>
  </si>
  <si>
    <t>13:11:36</t>
  </si>
  <si>
    <t xml:space="preserve">"13:11:58 Flow: Fixed -&gt; 300 umol/s"
</t>
  </si>
  <si>
    <t xml:space="preserve">"13:08:35 Lamp: ParIn -&gt;  750 uml"
</t>
  </si>
  <si>
    <t>13:08:13</t>
  </si>
  <si>
    <t xml:space="preserve">"13:08:35 Flow: Fixed -&gt; 300 umol/s"
</t>
  </si>
  <si>
    <t xml:space="preserve">"13:05:12 Lamp: ParIn -&gt;  500 uml"
</t>
  </si>
  <si>
    <t>13:04:50</t>
  </si>
  <si>
    <t xml:space="preserve">"13:05:12 Flow: Fixed -&gt; 300 umol/s"
</t>
  </si>
  <si>
    <t xml:space="preserve">"13:01:49 Lamp: ParIn -&gt;  300 uml"
</t>
  </si>
  <si>
    <t>13:01:27</t>
  </si>
  <si>
    <t xml:space="preserve">"13:01:49 Flow: Fixed -&gt; 300 umol/s"
</t>
  </si>
  <si>
    <t xml:space="preserve">"12:58:26 Lamp: ParIn -&gt;  150 uml"
</t>
  </si>
  <si>
    <t>12:58:04</t>
  </si>
  <si>
    <t xml:space="preserve">"12:58:26 Flow: Fixed -&gt; 300 umol/s"
</t>
  </si>
  <si>
    <t xml:space="preserve">"12:55:03 Lamp: ParIn -&gt;  100 uml"
</t>
  </si>
  <si>
    <t>12:54:41</t>
  </si>
  <si>
    <t xml:space="preserve">"12:55:03 Flow: Fixed -&gt; 300 umol/s"
</t>
  </si>
  <si>
    <t xml:space="preserve">"12:51:40 Lamp: ParIn -&gt;  50 uml"
</t>
  </si>
  <si>
    <t>12:51:18</t>
  </si>
  <si>
    <t xml:space="preserve">"12:51:40 Flow: Fixed -&gt; 300 umol/s"
</t>
  </si>
  <si>
    <t xml:space="preserve">"12:48:17 Lamp: ParIn -&gt;  25 uml"
</t>
  </si>
  <si>
    <t>12:47:55</t>
  </si>
  <si>
    <t xml:space="preserve">"12:48:17 Flow: Fixed -&gt; 300 umol/s"
</t>
  </si>
  <si>
    <t xml:space="preserve">"12:44:54 Lamp: ParIn -&gt;  0 uml"
</t>
  </si>
  <si>
    <t xml:space="preserve">"12:44:53 Flow: Fixed -&gt; 300 umol/s"
</t>
  </si>
  <si>
    <t xml:space="preserve">"12:44:53 Coolers: Off"
</t>
  </si>
  <si>
    <t xml:space="preserve">"12:44:53 CO2 Mixer: CO2R -&gt; 400 uml"
</t>
  </si>
  <si>
    <t xml:space="preserve">"12:44:53 Lamp: ParIn -&gt;  0 uml"
</t>
  </si>
  <si>
    <t xml:space="preserve">"12:43:32 Launched AutoProg /User/Configs/AutoProgs/LightCurve2"
</t>
  </si>
  <si>
    <t>Fri Jul  3 2020 12:43:32</t>
  </si>
  <si>
    <t xml:space="preserve">"09:43:32 Flow: Fixed -&gt; 300 umol/s"
</t>
  </si>
  <si>
    <t xml:space="preserve">"09:43:32 Coolers: Off"
</t>
  </si>
  <si>
    <t xml:space="preserve">"09:43:32 CO2 Mixer: CO2R -&gt; 400 uml"
</t>
  </si>
  <si>
    <t xml:space="preserve">"09:43:31 Lamp: ParIn -&gt;  2000 uml"
</t>
  </si>
  <si>
    <t>09:43:09</t>
  </si>
  <si>
    <t xml:space="preserve">"09:43:31 Flow: Fixed -&gt; 300 umol/s"
</t>
  </si>
  <si>
    <t xml:space="preserve">"09:40:08 Lamp: ParIn -&gt;  2000 uml"
</t>
  </si>
  <si>
    <t>09:39:45</t>
  </si>
  <si>
    <t xml:space="preserve">"09:40:08 Flow: Fixed -&gt; 300 umol/s"
</t>
  </si>
  <si>
    <t xml:space="preserve">"09:36:44 Lamp: ParIn -&gt;  1600 uml"
</t>
  </si>
  <si>
    <t>09:36:21</t>
  </si>
  <si>
    <t xml:space="preserve">"09:36:44 Flow: Fixed -&gt; 300 umol/s"
</t>
  </si>
  <si>
    <t xml:space="preserve">"09:33:20 Lamp: ParIn -&gt;  1250 uml"
</t>
  </si>
  <si>
    <t>09:32:57</t>
  </si>
  <si>
    <t xml:space="preserve">"09:33:20 Flow: Fixed -&gt; 300 umol/s"
</t>
  </si>
  <si>
    <t xml:space="preserve">"09:29:56 Lamp: ParIn -&gt;  1000 uml"
</t>
  </si>
  <si>
    <t>09:29:33</t>
  </si>
  <si>
    <t xml:space="preserve">"09:29:56 Flow: Fixed -&gt; 300 umol/s"
</t>
  </si>
  <si>
    <t xml:space="preserve">"09:26:32 Lamp: ParIn -&gt;  750 uml"
</t>
  </si>
  <si>
    <t>09:26:09</t>
  </si>
  <si>
    <t xml:space="preserve">"09:26:32 Flow: Fixed -&gt; 300 umol/s"
</t>
  </si>
  <si>
    <t xml:space="preserve">"09:23:08 Lamp: ParIn -&gt;  500 uml"
</t>
  </si>
  <si>
    <t>09:22:45</t>
  </si>
  <si>
    <t xml:space="preserve">"09:23:08 Flow: Fixed -&gt; 300 umol/s"
</t>
  </si>
  <si>
    <t xml:space="preserve">"09:19:44 Lamp: ParIn -&gt;  300 uml"
</t>
  </si>
  <si>
    <t>09:19:21</t>
  </si>
  <si>
    <t xml:space="preserve">"09:19:44 Flow: Fixed -&gt; 300 umol/s"
</t>
  </si>
  <si>
    <t xml:space="preserve">"09:16:20 Lamp: ParIn -&gt;  150 uml"
</t>
  </si>
  <si>
    <t>09:15:57</t>
  </si>
  <si>
    <t xml:space="preserve">"09:16:20 Flow: Fixed -&gt; 300 umol/s"
</t>
  </si>
  <si>
    <t xml:space="preserve">"09:12:56 Lamp: ParIn -&gt;  100 uml"
</t>
  </si>
  <si>
    <t>09:12:33</t>
  </si>
  <si>
    <t xml:space="preserve">"09:12:55 Flow: Fixed -&gt; 300 umol/s"
</t>
  </si>
  <si>
    <t xml:space="preserve">"09:09:32 Lamp: ParIn -&gt;  50 uml"
</t>
  </si>
  <si>
    <t>09:09:10</t>
  </si>
  <si>
    <t xml:space="preserve">"09:09:32 Flow: Fixed -&gt; 300 umol/s"
</t>
  </si>
  <si>
    <t xml:space="preserve">"09:06:09 Lamp: ParIn -&gt;  25 uml"
</t>
  </si>
  <si>
    <t>09:05:46</t>
  </si>
  <si>
    <t xml:space="preserve">"09:06:09 Flow: Fixed -&gt; 300 umol/s"
</t>
  </si>
  <si>
    <t xml:space="preserve">"09:02:45 Lamp: ParIn -&gt;  0 uml"
</t>
  </si>
  <si>
    <t xml:space="preserve">"09:02:45 Flow: Fixed -&gt; 300 umol/s"
</t>
  </si>
  <si>
    <t xml:space="preserve">"09:02:45 Coolers: Off"
</t>
  </si>
  <si>
    <t xml:space="preserve">"09:02:45 CO2 Mixer: CO2R -&gt; 400 uml"
</t>
  </si>
  <si>
    <t xml:space="preserve">"09:02:45 Lamp: Off"
</t>
  </si>
  <si>
    <t xml:space="preserve">"09:02:02 Launched AutoProg /User/Configs/AutoProgs/LightCurve2"
</t>
  </si>
  <si>
    <t>Fri Jul  3 2020 09:02:02</t>
  </si>
  <si>
    <t xml:space="preserve">"11:15:38 Flow: Fixed -&gt; 300 umol/s"
</t>
  </si>
  <si>
    <t xml:space="preserve">"11:15:38 Coolers: Off"
</t>
  </si>
  <si>
    <t xml:space="preserve">"11:15:38 CO2 Mixer: CO2R -&gt; 400 uml"
</t>
  </si>
  <si>
    <t xml:space="preserve">"11:15:38 Lamp: ParIn -&gt;  2000 uml"
</t>
  </si>
  <si>
    <t>11:15:16</t>
  </si>
  <si>
    <t xml:space="preserve">"11:12:15 Lamp: ParIn -&gt;  2000 uml"
</t>
  </si>
  <si>
    <t>11:11:53</t>
  </si>
  <si>
    <t xml:space="preserve">"11:12:15 Flow: Fixed -&gt; 300 umol/s"
</t>
  </si>
  <si>
    <t xml:space="preserve">"11:08:52 Lamp: ParIn -&gt;  1600 uml"
</t>
  </si>
  <si>
    <t>11:08:29</t>
  </si>
  <si>
    <t xml:space="preserve">"11:08:52 Flow: Fixed -&gt; 300 umol/s"
</t>
  </si>
  <si>
    <t xml:space="preserve">"11:05:28 Lamp: ParIn -&gt;  1250 uml"
</t>
  </si>
  <si>
    <t>11:05:05</t>
  </si>
  <si>
    <t xml:space="preserve">"11:05:28 Flow: Fixed -&gt; 300 umol/s"
</t>
  </si>
  <si>
    <t xml:space="preserve">"11:02:04 Lamp: ParIn -&gt;  1000 uml"
</t>
  </si>
  <si>
    <t>11:01:41</t>
  </si>
  <si>
    <t xml:space="preserve">"11:02:03 Flow: Fixed -&gt; 300 umol/s"
</t>
  </si>
  <si>
    <t xml:space="preserve">"10:58:40 Lamp: ParIn -&gt;  750 uml"
</t>
  </si>
  <si>
    <t>10:58:18</t>
  </si>
  <si>
    <t xml:space="preserve">"10:58:40 Flow: Fixed -&gt; 300 umol/s"
</t>
  </si>
  <si>
    <t xml:space="preserve">"10:55:17 Lamp: ParIn -&gt;  500 uml"
</t>
  </si>
  <si>
    <t>10:54:55</t>
  </si>
  <si>
    <t xml:space="preserve">"10:55:17 Flow: Fixed -&gt; 300 umol/s"
</t>
  </si>
  <si>
    <t xml:space="preserve">"10:51:54 Lamp: ParIn -&gt;  300 uml"
</t>
  </si>
  <si>
    <t>10:51:31</t>
  </si>
  <si>
    <t xml:space="preserve">"10:51:54 Flow: Fixed -&gt; 300 umol/s"
</t>
  </si>
  <si>
    <t xml:space="preserve">"10:48:30 Lamp: ParIn -&gt;  150 uml"
</t>
  </si>
  <si>
    <t>10:48:07</t>
  </si>
  <si>
    <t xml:space="preserve">"10:48:29 Flow: Fixed -&gt; 300 umol/s"
</t>
  </si>
  <si>
    <t xml:space="preserve">"10:45:06 Lamp: ParIn -&gt;  100 uml"
</t>
  </si>
  <si>
    <t>10:44:44</t>
  </si>
  <si>
    <t xml:space="preserve">"10:45:06 Flow: Fixed -&gt; 300 umol/s"
</t>
  </si>
  <si>
    <t xml:space="preserve">"10:41:43 Lamp: ParIn -&gt;  50 uml"
</t>
  </si>
  <si>
    <t>10:41:20</t>
  </si>
  <si>
    <t xml:space="preserve">"10:41:43 Flow: Fixed -&gt; 300 umol/s"
</t>
  </si>
  <si>
    <t xml:space="preserve">"10:38:19 Lamp: ParIn -&gt;  25 uml"
</t>
  </si>
  <si>
    <t>10:37:56</t>
  </si>
  <si>
    <t xml:space="preserve">"10:38:18 Flow: Fixed -&gt; 300 umol/s"
</t>
  </si>
  <si>
    <t xml:space="preserve">"10:34:55 Lamp: ParIn -&gt;  0 uml"
</t>
  </si>
  <si>
    <t xml:space="preserve">"10:34:55 Flow: Fixed -&gt; 300 umol/s"
</t>
  </si>
  <si>
    <t xml:space="preserve">"10:34:55 Coolers: Off"
</t>
  </si>
  <si>
    <t xml:space="preserve">"10:34:55 CO2 Mixer: CO2R -&gt; 400 uml"
</t>
  </si>
  <si>
    <t xml:space="preserve">"10:34:55 Lamp: Off"
</t>
  </si>
  <si>
    <t xml:space="preserve">"10:31:34 Launched AutoProg /User/Configs/AutoProgs/LightCurve2"
</t>
  </si>
  <si>
    <t>Tue Jun 30 2020 10:31:34</t>
  </si>
  <si>
    <t>11:56:09</t>
  </si>
  <si>
    <t xml:space="preserve">"11:53:08 Flow: Fixed -&gt; 300 umol/s"
</t>
  </si>
  <si>
    <t xml:space="preserve">"12:56:49 Flow: Fixed -&gt; 300 umol/s"
</t>
  </si>
  <si>
    <t xml:space="preserve">"12:56:49 Coolers: Off"
</t>
  </si>
  <si>
    <t xml:space="preserve">"12:56:49 CO2 Mixer: CO2R -&gt; 400 uml"
</t>
  </si>
  <si>
    <t xml:space="preserve">"12:56:49 Lamp: ParIn -&gt;  2000 uml"
</t>
  </si>
  <si>
    <t>12:56:27</t>
  </si>
  <si>
    <t xml:space="preserve">"12:53:26 Lamp: ParIn -&gt;  2000 uml"
</t>
  </si>
  <si>
    <t>12:53:04</t>
  </si>
  <si>
    <t xml:space="preserve">"12:53:26 Flow: Fixed -&gt; 300 umol/s"
</t>
  </si>
  <si>
    <t xml:space="preserve">"12:50:03 Lamp: ParIn -&gt;  1600 uml"
</t>
  </si>
  <si>
    <t>12:49:40</t>
  </si>
  <si>
    <t xml:space="preserve">"12:50:03 Flow: Fixed -&gt; 300 umol/s"
</t>
  </si>
  <si>
    <t xml:space="preserve">"12:46:39 Lamp: ParIn -&gt;  1250 uml"
</t>
  </si>
  <si>
    <t>12:46:16</t>
  </si>
  <si>
    <t xml:space="preserve">"12:46:38 Flow: Fixed -&gt; 300 umol/s"
</t>
  </si>
  <si>
    <t xml:space="preserve">"12:43:15 Lamp: ParIn -&gt;  1000 uml"
</t>
  </si>
  <si>
    <t>12:42:52</t>
  </si>
  <si>
    <t xml:space="preserve">"12:43:15 Flow: Fixed -&gt; 300 umol/s"
</t>
  </si>
  <si>
    <t xml:space="preserve">"12:39:51 Lamp: ParIn -&gt;  750 uml"
</t>
  </si>
  <si>
    <t>12:39:28</t>
  </si>
  <si>
    <t xml:space="preserve">"12:39:51 Flow: Fixed -&gt; 300 umol/s"
</t>
  </si>
  <si>
    <t xml:space="preserve">"12:36:27 Lamp: ParIn -&gt;  500 uml"
</t>
  </si>
  <si>
    <t>12:36:04</t>
  </si>
  <si>
    <t xml:space="preserve">"12:36:27 Flow: Fixed -&gt; 300 umol/s"
</t>
  </si>
  <si>
    <t xml:space="preserve">"12:33:03 Lamp: ParIn -&gt;  300 uml"
</t>
  </si>
  <si>
    <t>12:32:40</t>
  </si>
  <si>
    <t xml:space="preserve">"12:33:03 Flow: Fixed -&gt; 300 umol/s"
</t>
  </si>
  <si>
    <t xml:space="preserve">"12:29:39 Lamp: ParIn -&gt;  150 uml"
</t>
  </si>
  <si>
    <t>12:29:16</t>
  </si>
  <si>
    <t xml:space="preserve">"12:29:39 Flow: Fixed -&gt; 300 umol/s"
</t>
  </si>
  <si>
    <t xml:space="preserve">"12:26:15 Lamp: ParIn -&gt;  100 uml"
</t>
  </si>
  <si>
    <t>12:25:52</t>
  </si>
  <si>
    <t xml:space="preserve">"12:26:14 Flow: Fixed -&gt; 300 umol/s"
</t>
  </si>
  <si>
    <t xml:space="preserve">"12:22:51 Lamp: ParIn -&gt;  50 uml"
</t>
  </si>
  <si>
    <t>12:22:29</t>
  </si>
  <si>
    <t xml:space="preserve">"12:22:51 Flow: Fixed -&gt; 300 umol/s"
</t>
  </si>
  <si>
    <t xml:space="preserve">"12:19:28 Lamp: ParIn -&gt;  25 uml"
</t>
  </si>
  <si>
    <t>12:19:05</t>
  </si>
  <si>
    <t xml:space="preserve">"12:19:28 Flow: Fixed -&gt; 300 umol/s"
</t>
  </si>
  <si>
    <t xml:space="preserve">"12:16:04 Lamp: ParIn -&gt;  0 uml"
</t>
  </si>
  <si>
    <t xml:space="preserve">"12:16:03 Flow: Fixed -&gt; 300 umol/s"
</t>
  </si>
  <si>
    <t xml:space="preserve">"12:16:03 Coolers: Off"
</t>
  </si>
  <si>
    <t xml:space="preserve">"12:16:03 CO2 Mixer: CO2R -&gt; 400 uml"
</t>
  </si>
  <si>
    <t xml:space="preserve">"12:16:03 Lamp: Off"
</t>
  </si>
  <si>
    <t xml:space="preserve">"12:13:45 Launched AutoProg /User/Configs/AutoProgs/LightCurve2"
</t>
  </si>
  <si>
    <t>Tue Jun 30 2020 12:13:45</t>
  </si>
  <si>
    <t xml:space="preserve">"13:42:19 Flow: Fixed -&gt; 300 umol/s"
</t>
  </si>
  <si>
    <t xml:space="preserve">"13:42:19 Coolers: Off"
</t>
  </si>
  <si>
    <t xml:space="preserve">"13:42:19 CO2 Mixer: CO2R -&gt; 400 uml"
</t>
  </si>
  <si>
    <t xml:space="preserve">"13:42:19 Lamp: ParIn -&gt;  2000 uml"
</t>
  </si>
  <si>
    <t>13:41:56</t>
  </si>
  <si>
    <t xml:space="preserve">"13:38:55 Lamp: ParIn -&gt;  2000 uml"
</t>
  </si>
  <si>
    <t>13:38:32</t>
  </si>
  <si>
    <t xml:space="preserve">"13:38:55 Flow: Fixed -&gt; 300 umol/s"
</t>
  </si>
  <si>
    <t xml:space="preserve">"13:35:31 Lamp: ParIn -&gt;  1600 uml"
</t>
  </si>
  <si>
    <t>13:35:08</t>
  </si>
  <si>
    <t xml:space="preserve">"13:35:31 Flow: Fixed -&gt; 300 umol/s"
</t>
  </si>
  <si>
    <t xml:space="preserve">"13:32:07 Lamp: ParIn -&gt;  1250 uml"
</t>
  </si>
  <si>
    <t>13:31:44</t>
  </si>
  <si>
    <t xml:space="preserve">"13:32:06 Flow: Fixed -&gt; 300 umol/s"
</t>
  </si>
  <si>
    <t xml:space="preserve">"13:28:43 Lamp: ParIn -&gt;  1000 uml"
</t>
  </si>
  <si>
    <t>13:28:21</t>
  </si>
  <si>
    <t xml:space="preserve">"13:28:43 Flow: Fixed -&gt; 300 umol/s"
</t>
  </si>
  <si>
    <t xml:space="preserve">"13:25:20 Lamp: ParIn -&gt;  750 uml"
</t>
  </si>
  <si>
    <t>13:24:57</t>
  </si>
  <si>
    <t xml:space="preserve">"13:25:20 Flow: Fixed -&gt; 300 umol/s"
</t>
  </si>
  <si>
    <t xml:space="preserve">"13:21:56 Lamp: ParIn -&gt;  500 uml"
</t>
  </si>
  <si>
    <t>13:21:33</t>
  </si>
  <si>
    <t xml:space="preserve">"13:21:56 Flow: Fixed -&gt; 300 umol/s"
</t>
  </si>
  <si>
    <t xml:space="preserve">"13:18:32 Lamp: ParIn -&gt;  300 uml"
</t>
  </si>
  <si>
    <t>13:18:09</t>
  </si>
  <si>
    <t xml:space="preserve">"13:18:32 Flow: Fixed -&gt; 300 umol/s"
</t>
  </si>
  <si>
    <t xml:space="preserve">"13:15:08 Lamp: ParIn -&gt;  150 uml"
</t>
  </si>
  <si>
    <t>13:14:45</t>
  </si>
  <si>
    <t xml:space="preserve">"13:15:08 Flow: Fixed -&gt; 300 umol/s"
</t>
  </si>
  <si>
    <t xml:space="preserve">"13:11:44 Lamp: ParIn -&gt;  100 uml"
</t>
  </si>
  <si>
    <t>13:11:21</t>
  </si>
  <si>
    <t xml:space="preserve">"13:11:44 Flow: Fixed -&gt; 300 umol/s"
</t>
  </si>
  <si>
    <t xml:space="preserve">"13:08:20 Lamp: ParIn -&gt;  50 uml"
</t>
  </si>
  <si>
    <t>13:07:57</t>
  </si>
  <si>
    <t xml:space="preserve">"13:08:20 Flow: Fixed -&gt; 300 umol/s"
</t>
  </si>
  <si>
    <t xml:space="preserve">"13:04:56 Lamp: ParIn -&gt;  25 uml"
</t>
  </si>
  <si>
    <t>13:04:33</t>
  </si>
  <si>
    <t xml:space="preserve">"13:04:56 Flow: Fixed -&gt; 300 umol/s"
</t>
  </si>
  <si>
    <t xml:space="preserve">"13:01:32 Lamp: ParIn -&gt;  0 uml"
</t>
  </si>
  <si>
    <t xml:space="preserve">"13:01:32 Flow: Fixed -&gt; 300 umol/s"
</t>
  </si>
  <si>
    <t xml:space="preserve">"13:01:32 Coolers: Off"
</t>
  </si>
  <si>
    <t xml:space="preserve">"13:01:32 CO2 Mixer: CO2R -&gt; 400 uml"
</t>
  </si>
  <si>
    <t xml:space="preserve">"13:01:31 Lamp: Off"
</t>
  </si>
  <si>
    <t xml:space="preserve">"12:59:12 Launched AutoProg /User/Configs/AutoProgs/LightCurve2"
</t>
  </si>
  <si>
    <t>Tue Jun 30 2020 12:59:12</t>
  </si>
  <si>
    <t xml:space="preserve">"11:18:23 Flow: Fixed -&gt; 300 umol/s"
</t>
  </si>
  <si>
    <t xml:space="preserve">"11:18:23 Coolers: Off"
</t>
  </si>
  <si>
    <t xml:space="preserve">"11:18:23 CO2 Mixer: CO2R -&gt; 400 uml"
</t>
  </si>
  <si>
    <t xml:space="preserve">"11:18:22 Lamp: ParIn -&gt;  2000 uml"
</t>
  </si>
  <si>
    <t>11:18:00</t>
  </si>
  <si>
    <t xml:space="preserve">"11:18:22 Flow: Fixed -&gt; 300 umol/s"
</t>
  </si>
  <si>
    <t xml:space="preserve">"11:14:59 Lamp: ParIn -&gt;  2000 uml"
</t>
  </si>
  <si>
    <t>11:14:36</t>
  </si>
  <si>
    <t xml:space="preserve">"11:14:59 Flow: Fixed -&gt; 300 umol/s"
</t>
  </si>
  <si>
    <t xml:space="preserve">"11:11:35 Lamp: ParIn -&gt;  1600 uml"
</t>
  </si>
  <si>
    <t>11:11:12</t>
  </si>
  <si>
    <t xml:space="preserve">"11:11:35 Flow: Fixed -&gt; 300 umol/s"
</t>
  </si>
  <si>
    <t xml:space="preserve">"11:08:11 Lamp: ParIn -&gt;  1250 uml"
</t>
  </si>
  <si>
    <t>11:07:48</t>
  </si>
  <si>
    <t xml:space="preserve">"11:08:10 Flow: Fixed -&gt; 300 umol/s"
</t>
  </si>
  <si>
    <t xml:space="preserve">"11:04:47 Lamp: ParIn -&gt;  1000 uml"
</t>
  </si>
  <si>
    <t>11:04:25</t>
  </si>
  <si>
    <t xml:space="preserve">"11:04:47 Flow: Fixed -&gt; 300 umol/s"
</t>
  </si>
  <si>
    <t xml:space="preserve">"11:01:24 Lamp: ParIn -&gt;  750 uml"
</t>
  </si>
  <si>
    <t>11:01:01</t>
  </si>
  <si>
    <t xml:space="preserve">"11:01:24 Flow: Fixed -&gt; 300 umol/s"
</t>
  </si>
  <si>
    <t xml:space="preserve">"10:58:00 Lamp: ParIn -&gt;  500 uml"
</t>
  </si>
  <si>
    <t>10:57:38</t>
  </si>
  <si>
    <t xml:space="preserve">"10:58:00 Flow: Fixed -&gt; 300 umol/s"
</t>
  </si>
  <si>
    <t xml:space="preserve">"10:54:37 Lamp: ParIn -&gt;  300 uml"
</t>
  </si>
  <si>
    <t>10:54:15</t>
  </si>
  <si>
    <t xml:space="preserve">"10:54:37 Flow: Fixed -&gt; 300 umol/s"
</t>
  </si>
  <si>
    <t xml:space="preserve">"10:51:14 Lamp: ParIn -&gt;  150 uml"
</t>
  </si>
  <si>
    <t>10:50:51</t>
  </si>
  <si>
    <t xml:space="preserve">"10:51:14 Flow: Fixed -&gt; 300 umol/s"
</t>
  </si>
  <si>
    <t xml:space="preserve">"10:47:50 Lamp: ParIn -&gt;  100 uml"
</t>
  </si>
  <si>
    <t>10:47:27</t>
  </si>
  <si>
    <t xml:space="preserve">"10:47:49 Flow: Fixed -&gt; 300 umol/s"
</t>
  </si>
  <si>
    <t xml:space="preserve">"10:44:26 Lamp: ParIn -&gt;  50 uml"
</t>
  </si>
  <si>
    <t>10:44:04</t>
  </si>
  <si>
    <t xml:space="preserve">"10:44:26 Flow: Fixed -&gt; 300 umol/s"
</t>
  </si>
  <si>
    <t xml:space="preserve">"10:41:03 Lamp: ParIn -&gt;  25 uml"
</t>
  </si>
  <si>
    <t>10:40:40</t>
  </si>
  <si>
    <t xml:space="preserve">"10:41:03 Flow: Fixed -&gt; 300 umol/s"
</t>
  </si>
  <si>
    <t xml:space="preserve">"10:37:39 Lamp: ParIn -&gt;  0 uml"
</t>
  </si>
  <si>
    <t xml:space="preserve">"10:37:39 Flow: Fixed -&gt; 300 umol/s"
</t>
  </si>
  <si>
    <t xml:space="preserve">"10:37:39 Coolers: Off"
</t>
  </si>
  <si>
    <t xml:space="preserve">"10:37:39 CO2 Mixer: CO2R -&gt; 400 uml"
</t>
  </si>
  <si>
    <t xml:space="preserve">"10:37:39 Lamp: Off"
</t>
  </si>
  <si>
    <t xml:space="preserve">"10:35:43 Launched AutoProg /User/Configs/AutoProgs/LightCurve2"
</t>
  </si>
  <si>
    <t>Mon Jul  6 2020 10:35:43</t>
  </si>
  <si>
    <t xml:space="preserve">"12:05:40 Flow: Fixed -&gt; 300 umol/s"
</t>
  </si>
  <si>
    <t xml:space="preserve">"12:05:40 Coolers: Off"
</t>
  </si>
  <si>
    <t xml:space="preserve">"12:05:40 CO2 Mixer: CO2R -&gt; 400 uml"
</t>
  </si>
  <si>
    <t xml:space="preserve">"12:05:40 Lamp: ParIn -&gt;  2000 uml"
</t>
  </si>
  <si>
    <t>12:05:19</t>
  </si>
  <si>
    <t xml:space="preserve">"12:02:18 Lamp: ParIn -&gt;  2000 uml"
</t>
  </si>
  <si>
    <t>12:01:57</t>
  </si>
  <si>
    <t xml:space="preserve">"12:02:18 Flow: Fixed -&gt; 300 umol/s"
</t>
  </si>
  <si>
    <t xml:space="preserve">"11:58:56 Lamp: ParIn -&gt;  1600 uml"
</t>
  </si>
  <si>
    <t>11:58:34</t>
  </si>
  <si>
    <t xml:space="preserve">"11:58:55 Flow: Fixed -&gt; 300 umol/s"
</t>
  </si>
  <si>
    <t xml:space="preserve">"11:55:33 Lamp: ParIn -&gt;  1250 uml"
</t>
  </si>
  <si>
    <t>11:55:11</t>
  </si>
  <si>
    <t xml:space="preserve">"11:55:33 Flow: Fixed -&gt; 300 umol/s"
</t>
  </si>
  <si>
    <t xml:space="preserve">"11:52:10 Lamp: ParIn -&gt;  1000 uml"
</t>
  </si>
  <si>
    <t>11:51:48</t>
  </si>
  <si>
    <t xml:space="preserve">"11:52:10 Flow: Fixed -&gt; 300 umol/s"
</t>
  </si>
  <si>
    <t xml:space="preserve">"11:48:47 Lamp: ParIn -&gt;  750 uml"
</t>
  </si>
  <si>
    <t>11:48:25</t>
  </si>
  <si>
    <t xml:space="preserve">"11:48:46 Flow: Fixed -&gt; 300 umol/s"
</t>
  </si>
  <si>
    <t xml:space="preserve">"11:45:24 Lamp: ParIn -&gt;  500 uml"
</t>
  </si>
  <si>
    <t>11:45:02</t>
  </si>
  <si>
    <t xml:space="preserve">"11:45:24 Flow: Fixed -&gt; 300 umol/s"
</t>
  </si>
  <si>
    <t xml:space="preserve">"11:42:01 Lamp: ParIn -&gt;  300 uml"
</t>
  </si>
  <si>
    <t>11:41:39</t>
  </si>
  <si>
    <t xml:space="preserve">"11:42:01 Flow: Fixed -&gt; 300 umol/s"
</t>
  </si>
  <si>
    <t xml:space="preserve">"11:38:38 Lamp: ParIn -&gt;  150 uml"
</t>
  </si>
  <si>
    <t>11:38:16</t>
  </si>
  <si>
    <t xml:space="preserve">"11:38:38 Flow: Fixed -&gt; 300 umol/s"
</t>
  </si>
  <si>
    <t xml:space="preserve">"11:35:15 Lamp: ParIn -&gt;  100 uml"
</t>
  </si>
  <si>
    <t>11:34:53</t>
  </si>
  <si>
    <t xml:space="preserve">"11:35:15 Flow: Fixed -&gt; 300 umol/s"
</t>
  </si>
  <si>
    <t xml:space="preserve">"11:31:52 Lamp: ParIn -&gt;  50 uml"
</t>
  </si>
  <si>
    <t>11:31:30</t>
  </si>
  <si>
    <t xml:space="preserve">"11:31:52 Flow: Fixed -&gt; 300 umol/s"
</t>
  </si>
  <si>
    <t xml:space="preserve">"11:28:29 Lamp: ParIn -&gt;  25 uml"
</t>
  </si>
  <si>
    <t>11:28:06</t>
  </si>
  <si>
    <t xml:space="preserve">"11:28:29 Flow: Fixed -&gt; 300 umol/s"
</t>
  </si>
  <si>
    <t xml:space="preserve">"11:25:05 Lamp: ParIn -&gt;  0 uml"
</t>
  </si>
  <si>
    <t xml:space="preserve">"11:25:05 Flow: Fixed -&gt; 300 umol/s"
</t>
  </si>
  <si>
    <t xml:space="preserve">"11:25:05 Coolers: Off"
</t>
  </si>
  <si>
    <t xml:space="preserve">"11:25:05 CO2 Mixer: CO2R -&gt; 400 uml"
</t>
  </si>
  <si>
    <t xml:space="preserve">"11:25:05 Lamp: Off"
</t>
  </si>
  <si>
    <t xml:space="preserve">"11:21:26 Launched AutoProg /User/Configs/AutoProgs/LightCurve2"
</t>
  </si>
  <si>
    <t>Mon Jul  6 2020 11:21:26</t>
  </si>
  <si>
    <t xml:space="preserve">"12:52:05 Flow: Fixed -&gt; 300 umol/s"
</t>
  </si>
  <si>
    <t xml:space="preserve">"12:52:05 Coolers: Off"
</t>
  </si>
  <si>
    <t xml:space="preserve">"12:52:05 CO2 Mixer: CO2R -&gt; 400 uml"
</t>
  </si>
  <si>
    <t xml:space="preserve">"12:52:05 Lamp: ParIn -&gt;  2000 uml"
</t>
  </si>
  <si>
    <t>12:51:43</t>
  </si>
  <si>
    <t xml:space="preserve">"12:48:42 Lamp: ParIn -&gt;  2000 uml"
</t>
  </si>
  <si>
    <t>12:48:20</t>
  </si>
  <si>
    <t xml:space="preserve">"12:48:42 Flow: Fixed -&gt; 300 umol/s"
</t>
  </si>
  <si>
    <t xml:space="preserve">"12:45:19 Lamp: ParIn -&gt;  1600 uml"
</t>
  </si>
  <si>
    <t>12:44:57</t>
  </si>
  <si>
    <t xml:space="preserve">"12:45:19 Flow: Fixed -&gt; 300 umol/s"
</t>
  </si>
  <si>
    <t xml:space="preserve">"12:41:56 Lamp: ParIn -&gt;  1250 uml"
</t>
  </si>
  <si>
    <t>12:41:34</t>
  </si>
  <si>
    <t xml:space="preserve">"12:41:56 Flow: Fixed -&gt; 300 umol/s"
</t>
  </si>
  <si>
    <t xml:space="preserve">"12:38:33 Lamp: ParIn -&gt;  1000 uml"
</t>
  </si>
  <si>
    <t>12:38:11</t>
  </si>
  <si>
    <t xml:space="preserve">"12:38:33 Flow: Fixed -&gt; 300 umol/s"
</t>
  </si>
  <si>
    <t xml:space="preserve">"12:35:10 Lamp: ParIn -&gt;  750 uml"
</t>
  </si>
  <si>
    <t>12:34:48</t>
  </si>
  <si>
    <t xml:space="preserve">"12:35:10 Flow: Fixed -&gt; 300 umol/s"
</t>
  </si>
  <si>
    <t xml:space="preserve">"12:31:47 Lamp: ParIn -&gt;  500 uml"
</t>
  </si>
  <si>
    <t>12:31:25</t>
  </si>
  <si>
    <t xml:space="preserve">"12:31:47 Flow: Fixed -&gt; 300 umol/s"
</t>
  </si>
  <si>
    <t xml:space="preserve">"12:28:24 Lamp: ParIn -&gt;  300 uml"
</t>
  </si>
  <si>
    <t>12:28:02</t>
  </si>
  <si>
    <t xml:space="preserve">"12:28:24 Flow: Fixed -&gt; 300 umol/s"
</t>
  </si>
  <si>
    <t xml:space="preserve">"12:25:01 Lamp: ParIn -&gt;  150 uml"
</t>
  </si>
  <si>
    <t>12:24:39</t>
  </si>
  <si>
    <t xml:space="preserve">"12:25:01 Flow: Fixed -&gt; 300 umol/s"
</t>
  </si>
  <si>
    <t xml:space="preserve">"12:21:38 Lamp: ParIn -&gt;  100 uml"
</t>
  </si>
  <si>
    <t>12:21:16</t>
  </si>
  <si>
    <t xml:space="preserve">"12:21:38 Flow: Fixed -&gt; 300 umol/s"
</t>
  </si>
  <si>
    <t xml:space="preserve">"12:18:15 Lamp: ParIn -&gt;  50 uml"
</t>
  </si>
  <si>
    <t>12:17:53</t>
  </si>
  <si>
    <t xml:space="preserve">"12:18:15 Flow: Fixed -&gt; 300 umol/s"
</t>
  </si>
  <si>
    <t xml:space="preserve">"12:14:52 Lamp: ParIn -&gt;  25 uml"
</t>
  </si>
  <si>
    <t>12:14:29</t>
  </si>
  <si>
    <t xml:space="preserve">"12:14:52 Flow: Fixed -&gt; 300 umol/s"
</t>
  </si>
  <si>
    <t xml:space="preserve">"12:11:28 Lamp: ParIn -&gt;  0 uml"
</t>
  </si>
  <si>
    <t xml:space="preserve">"12:11:27 Flow: Fixed -&gt; 300 umol/s"
</t>
  </si>
  <si>
    <t xml:space="preserve">"12:11:27 Coolers: Off"
</t>
  </si>
  <si>
    <t xml:space="preserve">"12:11:27 CO2 Mixer: CO2R -&gt; 400 uml"
</t>
  </si>
  <si>
    <t xml:space="preserve">"12:11:27 Lamp: Off"
</t>
  </si>
  <si>
    <t xml:space="preserve">"12:08:26 Launched AutoProg /User/Configs/AutoProgs/LightCurve2"
</t>
  </si>
  <si>
    <t>Mon Jul  6 2020 12:08:26</t>
  </si>
  <si>
    <t xml:space="preserve">"13:40:20 Flow: Fixed -&gt; 300 umol/s"
</t>
  </si>
  <si>
    <t xml:space="preserve">"13:40:20 Coolers: Off"
</t>
  </si>
  <si>
    <t xml:space="preserve">"13:40:20 CO2 Mixer: CO2R -&gt; 400 uml"
</t>
  </si>
  <si>
    <t xml:space="preserve">"13:40:20 Lamp: ParIn -&gt;  2000 uml"
</t>
  </si>
  <si>
    <t>13:39:57</t>
  </si>
  <si>
    <t xml:space="preserve">"13:36:56 Lamp: ParIn -&gt;  2000 uml"
</t>
  </si>
  <si>
    <t>13:36:31</t>
  </si>
  <si>
    <t xml:space="preserve">"13:36:55 Flow: Fixed -&gt; 300 umol/s"
</t>
  </si>
  <si>
    <t xml:space="preserve">"13:33:30 Lamp: ParIn -&gt;  1600 uml"
</t>
  </si>
  <si>
    <t>13:33:08</t>
  </si>
  <si>
    <t xml:space="preserve">"13:33:30 Flow: Fixed -&gt; 300 umol/s"
</t>
  </si>
  <si>
    <t xml:space="preserve">"13:30:07 Lamp: ParIn -&gt;  1250 uml"
</t>
  </si>
  <si>
    <t>13:29:44</t>
  </si>
  <si>
    <t xml:space="preserve">"13:30:07 Flow: Fixed -&gt; 300 umol/s"
</t>
  </si>
  <si>
    <t xml:space="preserve">"13:26:43 Lamp: ParIn -&gt;  1000 uml"
</t>
  </si>
  <si>
    <t>13:26:20</t>
  </si>
  <si>
    <t xml:space="preserve">"13:26:42 Flow: Fixed -&gt; 300 umol/s"
</t>
  </si>
  <si>
    <t xml:space="preserve">"13:23:19 Lamp: ParIn -&gt;  750 uml"
</t>
  </si>
  <si>
    <t>13:22:57</t>
  </si>
  <si>
    <t xml:space="preserve">"13:23:19 Flow: Fixed -&gt; 300 umol/s"
</t>
  </si>
  <si>
    <t xml:space="preserve">"13:19:56 Lamp: ParIn -&gt;  500 uml"
</t>
  </si>
  <si>
    <t>13:19:33</t>
  </si>
  <si>
    <t xml:space="preserve">"13:19:56 Flow: Fixed -&gt; 300 umol/s"
</t>
  </si>
  <si>
    <t xml:space="preserve">"13:16:32 Lamp: ParIn -&gt;  300 uml"
</t>
  </si>
  <si>
    <t>13:16:09</t>
  </si>
  <si>
    <t xml:space="preserve">"13:16:31 Flow: Fixed -&gt; 300 umol/s"
</t>
  </si>
  <si>
    <t xml:space="preserve">"13:13:08 Lamp: ParIn -&gt;  150 uml"
</t>
  </si>
  <si>
    <t>13:12:46</t>
  </si>
  <si>
    <t xml:space="preserve">"13:13:08 Flow: Fixed -&gt; 300 umol/s"
</t>
  </si>
  <si>
    <t xml:space="preserve">"13:09:45 Lamp: ParIn -&gt;  100 uml"
</t>
  </si>
  <si>
    <t>13:09:23</t>
  </si>
  <si>
    <t xml:space="preserve">"13:09:45 Flow: Fixed -&gt; 300 umol/s"
</t>
  </si>
  <si>
    <t xml:space="preserve">"13:06:22 Lamp: ParIn -&gt;  50 uml"
</t>
  </si>
  <si>
    <t>13:06:00</t>
  </si>
  <si>
    <t xml:space="preserve">"13:06:22 Flow: Fixed -&gt; 300 umol/s"
</t>
  </si>
  <si>
    <t xml:space="preserve">"13:02:59 Lamp: ParIn -&gt;  25 uml"
</t>
  </si>
  <si>
    <t>13:02:36</t>
  </si>
  <si>
    <t xml:space="preserve">"13:02:59 Flow: Fixed -&gt; 300 umol/s"
</t>
  </si>
  <si>
    <t xml:space="preserve">"12:59:35 Lamp: ParIn -&gt;  0 uml"
</t>
  </si>
  <si>
    <t xml:space="preserve">"12:59:35 Flow: Fixed -&gt; 300 umol/s"
</t>
  </si>
  <si>
    <t xml:space="preserve">"12:59:35 Coolers: Off"
</t>
  </si>
  <si>
    <t xml:space="preserve">"12:59:35 CO2 Mixer: CO2R -&gt; 400 uml"
</t>
  </si>
  <si>
    <t xml:space="preserve">"12:59:35 Lamp: Off"
</t>
  </si>
  <si>
    <t xml:space="preserve">"12:55:19 Launched AutoProg /User/Configs/AutoProgs/LightCurve2"
</t>
  </si>
  <si>
    <t>Mon Jul  6 2020 12:55:19</t>
  </si>
  <si>
    <t xml:space="preserve">"14:27:25 Flow: Fixed -&gt; 300 umol/s"
</t>
  </si>
  <si>
    <t xml:space="preserve">"14:27:25 Coolers: Off"
</t>
  </si>
  <si>
    <t xml:space="preserve">"14:27:25 CO2 Mixer: CO2R -&gt; 400 uml"
</t>
  </si>
  <si>
    <t xml:space="preserve">"14:27:25 Lamp: ParIn -&gt;  2000 uml"
</t>
  </si>
  <si>
    <t>14:27:02</t>
  </si>
  <si>
    <t xml:space="preserve">"14:24:01 Lamp: ParIn -&gt;  2000 uml"
</t>
  </si>
  <si>
    <t>14:23:38</t>
  </si>
  <si>
    <t xml:space="preserve">"14:24:01 Flow: Fixed -&gt; 300 umol/s"
</t>
  </si>
  <si>
    <t xml:space="preserve">"14:20:37 Lamp: ParIn -&gt;  1600 uml"
</t>
  </si>
  <si>
    <t>14:20:14</t>
  </si>
  <si>
    <t xml:space="preserve">"14:20:37 Flow: Fixed -&gt; 300 umol/s"
</t>
  </si>
  <si>
    <t xml:space="preserve">"14:17:13 Lamp: ParIn -&gt;  1250 uml"
</t>
  </si>
  <si>
    <t>14:16:50</t>
  </si>
  <si>
    <t xml:space="preserve">"14:17:13 Flow: Fixed -&gt; 300 umol/s"
</t>
  </si>
  <si>
    <t xml:space="preserve">"14:13:49 Lamp: ParIn -&gt;  1000 uml"
</t>
  </si>
  <si>
    <t>14:13:26</t>
  </si>
  <si>
    <t xml:space="preserve">"14:13:49 Flow: Fixed -&gt; 300 umol/s"
</t>
  </si>
  <si>
    <t xml:space="preserve">"14:10:25 Lamp: ParIn -&gt;  750 uml"
</t>
  </si>
  <si>
    <t>14:10:02</t>
  </si>
  <si>
    <t xml:space="preserve">"14:10:25 Flow: Fixed -&gt; 300 umol/s"
</t>
  </si>
  <si>
    <t xml:space="preserve">"14:07:01 Lamp: ParIn -&gt;  500 uml"
</t>
  </si>
  <si>
    <t>14:06:39</t>
  </si>
  <si>
    <t xml:space="preserve">"14:07:01 Flow: Fixed -&gt; 300 umol/s"
</t>
  </si>
  <si>
    <t xml:space="preserve">"14:03:38 Lamp: ParIn -&gt;  300 uml"
</t>
  </si>
  <si>
    <t>14:03:15</t>
  </si>
  <si>
    <t xml:space="preserve">"14:03:38 Flow: Fixed -&gt; 300 umol/s"
</t>
  </si>
  <si>
    <t xml:space="preserve">"14:00:14 Lamp: ParIn -&gt;  150 uml"
</t>
  </si>
  <si>
    <t xml:space="preserve">"14:00:14 Flow: Fixed -&gt; 300 umol/s"
</t>
  </si>
  <si>
    <t xml:space="preserve">"13:56:50 Lamp: ParIn -&gt;  100 uml"
</t>
  </si>
  <si>
    <t>13:56:27</t>
  </si>
  <si>
    <t xml:space="preserve">"13:56:49 Flow: Fixed -&gt; 300 umol/s"
</t>
  </si>
  <si>
    <t xml:space="preserve">"13:53:26 Lamp: ParIn -&gt;  50 uml"
</t>
  </si>
  <si>
    <t>13:53:04</t>
  </si>
  <si>
    <t xml:space="preserve">"13:53:26 Flow: Fixed -&gt; 300 umol/s"
</t>
  </si>
  <si>
    <t xml:space="preserve">"13:50:03 Lamp: ParIn -&gt;  25 uml"
</t>
  </si>
  <si>
    <t>13:49:40</t>
  </si>
  <si>
    <t xml:space="preserve">"13:50:03 Flow: Fixed -&gt; 300 umol/s"
</t>
  </si>
  <si>
    <t xml:space="preserve">"13:46:39 Lamp: ParIn -&gt;  0 uml"
</t>
  </si>
  <si>
    <t xml:space="preserve">"13:46:39 Flow: Fixed -&gt; 300 umol/s"
</t>
  </si>
  <si>
    <t xml:space="preserve">"13:46:39 Coolers: Off"
</t>
  </si>
  <si>
    <t xml:space="preserve">"13:46:39 CO2 Mixer: CO2R -&gt; 400 uml"
</t>
  </si>
  <si>
    <t xml:space="preserve">"13:46:39 Lamp: Off"
</t>
  </si>
  <si>
    <t xml:space="preserve">"13:42:58 Launched AutoProg /User/Configs/AutoProgs/LightCurve2"
</t>
  </si>
  <si>
    <t>Mon Jul  6 2020 13:42:58</t>
  </si>
  <si>
    <t xml:space="preserve">"15:12:40 Flow: Fixed -&gt; 300 umol/s"
</t>
  </si>
  <si>
    <t xml:space="preserve">"15:12:40 Coolers: Off"
</t>
  </si>
  <si>
    <t xml:space="preserve">"15:12:40 CO2 Mixer: CO2R -&gt; 400 uml"
</t>
  </si>
  <si>
    <t xml:space="preserve">"15:12:40 Lamp: ParIn -&gt;  2000 uml"
</t>
  </si>
  <si>
    <t>15:12:16</t>
  </si>
  <si>
    <t xml:space="preserve">"15:09:15 Lamp: ParIn -&gt;  2000 uml"
</t>
  </si>
  <si>
    <t>15:08:51</t>
  </si>
  <si>
    <t xml:space="preserve">"15:09:15 Flow: Fixed -&gt; 300 umol/s"
</t>
  </si>
  <si>
    <t xml:space="preserve">"15:05:50 Lamp: ParIn -&gt;  1600 uml"
</t>
  </si>
  <si>
    <t>15:05:26</t>
  </si>
  <si>
    <t xml:space="preserve">"15:05:50 Flow: Fixed -&gt; 300 umol/s"
</t>
  </si>
  <si>
    <t xml:space="preserve">"15:02:25 Lamp: ParIn -&gt;  1250 uml"
</t>
  </si>
  <si>
    <t>15:02:01</t>
  </si>
  <si>
    <t xml:space="preserve">"15:02:24 Flow: Fixed -&gt; 300 umol/s"
</t>
  </si>
  <si>
    <t xml:space="preserve">"14:59:00 Lamp: ParIn -&gt;  1000 uml"
</t>
  </si>
  <si>
    <t>14:58:37</t>
  </si>
  <si>
    <t xml:space="preserve">"14:59:00 Flow: Fixed -&gt; 300 umol/s"
</t>
  </si>
  <si>
    <t xml:space="preserve">"14:55:36 Lamp: ParIn -&gt;  750 uml"
</t>
  </si>
  <si>
    <t>14:55:12</t>
  </si>
  <si>
    <t xml:space="preserve">"14:55:36 Flow: Fixed -&gt; 300 umol/s"
</t>
  </si>
  <si>
    <t xml:space="preserve">"14:52:11 Lamp: ParIn -&gt;  500 uml"
</t>
  </si>
  <si>
    <t>14:51:48</t>
  </si>
  <si>
    <t xml:space="preserve">"14:52:11 Flow: Fixed -&gt; 300 umol/s"
</t>
  </si>
  <si>
    <t xml:space="preserve">"14:48:47 Lamp: ParIn -&gt;  300 uml"
</t>
  </si>
  <si>
    <t>14:48:24</t>
  </si>
  <si>
    <t xml:space="preserve">"14:48:47 Flow: Fixed -&gt; 300 umol/s"
</t>
  </si>
  <si>
    <t xml:space="preserve">"14:45:23 Lamp: ParIn -&gt;  150 uml"
</t>
  </si>
  <si>
    <t>14:45:00</t>
  </si>
  <si>
    <t xml:space="preserve">"14:45:23 Flow: Fixed -&gt; 300 umol/s"
</t>
  </si>
  <si>
    <t xml:space="preserve">"14:41:59 Lamp: ParIn -&gt;  100 uml"
</t>
  </si>
  <si>
    <t>14:41:36</t>
  </si>
  <si>
    <t xml:space="preserve">"14:41:59 Flow: Fixed -&gt; 300 umol/s"
</t>
  </si>
  <si>
    <t xml:space="preserve">"14:38:35 Lamp: ParIn -&gt;  50 uml"
</t>
  </si>
  <si>
    <t>14:38:12</t>
  </si>
  <si>
    <t xml:space="preserve">"14:38:35 Flow: Fixed -&gt; 300 umol/s"
</t>
  </si>
  <si>
    <t xml:space="preserve">"14:35:11 Lamp: ParIn -&gt;  25 uml"
</t>
  </si>
  <si>
    <t>14:34:48</t>
  </si>
  <si>
    <t xml:space="preserve">"14:35:11 Flow: Fixed -&gt; 300 umol/s"
</t>
  </si>
  <si>
    <t xml:space="preserve">"14:31:47 Lamp: ParIn -&gt;  0 uml"
</t>
  </si>
  <si>
    <t xml:space="preserve">"14:31:47 Flow: Fixed -&gt; 300 umol/s"
</t>
  </si>
  <si>
    <t xml:space="preserve">"14:31:46 Coolers: Off"
</t>
  </si>
  <si>
    <t xml:space="preserve">"14:31:46 CO2 Mixer: CO2R -&gt; 400 uml"
</t>
  </si>
  <si>
    <t xml:space="preserve">"14:31:46 Lamp: Off"
</t>
  </si>
  <si>
    <t xml:space="preserve">"14:29:53 Launched AutoProg /User/Configs/AutoProgs/LightCurve2"
</t>
  </si>
  <si>
    <t>Mon Jul  6 2020 14:29:53</t>
  </si>
  <si>
    <t xml:space="preserve">"16:44:12 Flow: Fixed -&gt; 300 umol/s"
</t>
  </si>
  <si>
    <t xml:space="preserve">"16:44:12 Coolers: Off"
</t>
  </si>
  <si>
    <t xml:space="preserve">"16:44:12 CO2 Mixer: CO2R -&gt; 400 uml"
</t>
  </si>
  <si>
    <t xml:space="preserve">"16:44:12 Lamp: ParIn -&gt;  2000 uml"
</t>
  </si>
  <si>
    <t>16:43:47</t>
  </si>
  <si>
    <t xml:space="preserve">"16:40:46 Lamp: ParIn -&gt;  2000 uml"
</t>
  </si>
  <si>
    <t>16:40:22</t>
  </si>
  <si>
    <t xml:space="preserve">"16:40:46 Flow: Fixed -&gt; 300 umol/s"
</t>
  </si>
  <si>
    <t xml:space="preserve">"16:37:21 Lamp: ParIn -&gt;  1600 uml"
</t>
  </si>
  <si>
    <t>16:36:57</t>
  </si>
  <si>
    <t xml:space="preserve">"16:37:21 Flow: Fixed -&gt; 300 umol/s"
</t>
  </si>
  <si>
    <t xml:space="preserve">"16:33:56 Lamp: ParIn -&gt;  1250 uml"
</t>
  </si>
  <si>
    <t>16:33:32</t>
  </si>
  <si>
    <t xml:space="preserve">"16:33:56 Flow: Fixed -&gt; 300 umol/s"
</t>
  </si>
  <si>
    <t xml:space="preserve">"16:30:31 Lamp: ParIn -&gt;  1000 uml"
</t>
  </si>
  <si>
    <t>16:30:07</t>
  </si>
  <si>
    <t xml:space="preserve">"16:30:30 Flow: Fixed -&gt; 300 umol/s"
</t>
  </si>
  <si>
    <t xml:space="preserve">"16:27:06 Lamp: ParIn -&gt;  750 uml"
</t>
  </si>
  <si>
    <t>16:26:43</t>
  </si>
  <si>
    <t xml:space="preserve">"16:27:06 Flow: Fixed -&gt; 300 umol/s"
</t>
  </si>
  <si>
    <t xml:space="preserve">"16:23:42 Lamp: ParIn -&gt;  500 uml"
</t>
  </si>
  <si>
    <t>16:23:18</t>
  </si>
  <si>
    <t xml:space="preserve">"16:23:42 Flow: Fixed -&gt; 300 umol/s"
</t>
  </si>
  <si>
    <t xml:space="preserve">"16:20:17 Lamp: ParIn -&gt;  300 uml"
</t>
  </si>
  <si>
    <t>16:19:54</t>
  </si>
  <si>
    <t xml:space="preserve">"16:20:17 Flow: Fixed -&gt; 300 umol/s"
</t>
  </si>
  <si>
    <t xml:space="preserve">"16:16:53 Lamp: ParIn -&gt;  150 uml"
</t>
  </si>
  <si>
    <t>16:16:30</t>
  </si>
  <si>
    <t xml:space="preserve">"16:16:53 Flow: Fixed -&gt; 300 umol/s"
</t>
  </si>
  <si>
    <t xml:space="preserve">"16:13:29 Lamp: ParIn -&gt;  100 uml"
</t>
  </si>
  <si>
    <t>16:13:06</t>
  </si>
  <si>
    <t xml:space="preserve">"16:13:29 Flow: Fixed -&gt; 300 umol/s"
</t>
  </si>
  <si>
    <t xml:space="preserve">"16:10:05 Lamp: ParIn -&gt;  50 uml"
</t>
  </si>
  <si>
    <t>16:09:42</t>
  </si>
  <si>
    <t xml:space="preserve">"16:10:05 Flow: Fixed -&gt; 300 umol/s"
</t>
  </si>
  <si>
    <t xml:space="preserve">"16:06:41 Lamp: ParIn -&gt;  25 uml"
</t>
  </si>
  <si>
    <t>16:06:17</t>
  </si>
  <si>
    <t xml:space="preserve">"16:03:16 Lamp: ParIn -&gt;  0 uml"
</t>
  </si>
  <si>
    <t xml:space="preserve">"16:03:16 Flow: Fixed -&gt; 300 umol/s"
</t>
  </si>
  <si>
    <t xml:space="preserve">"16:03:16 Coolers: Off"
</t>
  </si>
  <si>
    <t xml:space="preserve">"16:03:16 CO2 Mixer: CO2R -&gt; 400 uml"
</t>
  </si>
  <si>
    <t xml:space="preserve">"16:03:16 Lamp: Off"
</t>
  </si>
  <si>
    <t xml:space="preserve">"16:02:38 Launched AutoProg /User/Configs/AutoProgs/LightCurve2"
</t>
  </si>
  <si>
    <t>Thr Jul  9 2020 16:02:38</t>
  </si>
  <si>
    <t xml:space="preserve">"14:21:35 Flow: Fixed -&gt; 300 umol/s"
</t>
  </si>
  <si>
    <t xml:space="preserve">"14:21:35 Coolers: Off"
</t>
  </si>
  <si>
    <t xml:space="preserve">"14:21:35 CO2 Mixer: CO2R -&gt; 400 uml"
</t>
  </si>
  <si>
    <t xml:space="preserve">"14:21:35 Lamp: ParIn -&gt;  2000 uml"
</t>
  </si>
  <si>
    <t>14:21:12</t>
  </si>
  <si>
    <t xml:space="preserve">"14:21:34 Flow: Fixed -&gt; 300 umol/s"
</t>
  </si>
  <si>
    <t xml:space="preserve">"14:18:11 Lamp: ParIn -&gt;  2000 uml"
</t>
  </si>
  <si>
    <t>14:17:49</t>
  </si>
  <si>
    <t xml:space="preserve">"14:18:11 Flow: Fixed -&gt; 300 umol/s"
</t>
  </si>
  <si>
    <t xml:space="preserve">"14:14:48 Lamp: ParIn -&gt;  1600 uml"
</t>
  </si>
  <si>
    <t>14:14:25</t>
  </si>
  <si>
    <t xml:space="preserve">"14:14:48 Flow: Fixed -&gt; 300 umol/s"
</t>
  </si>
  <si>
    <t xml:space="preserve">"14:11:24 Lamp: ParIn -&gt;  1250 uml"
</t>
  </si>
  <si>
    <t>14:11:01</t>
  </si>
  <si>
    <t xml:space="preserve">"14:11:24 Flow: Fixed -&gt; 300 umol/s"
</t>
  </si>
  <si>
    <t xml:space="preserve">"14:08:00 Lamp: ParIn -&gt;  1000 uml"
</t>
  </si>
  <si>
    <t>14:07:37</t>
  </si>
  <si>
    <t xml:space="preserve">"14:07:59 Flow: Fixed -&gt; 300 umol/s"
</t>
  </si>
  <si>
    <t xml:space="preserve">"14:04:36 Lamp: ParIn -&gt;  750 uml"
</t>
  </si>
  <si>
    <t>14:04:14</t>
  </si>
  <si>
    <t xml:space="preserve">"14:04:36 Flow: Fixed -&gt; 300 umol/s"
</t>
  </si>
  <si>
    <t xml:space="preserve">"14:01:13 Lamp: ParIn -&gt;  500 uml"
</t>
  </si>
  <si>
    <t>14:00:50</t>
  </si>
  <si>
    <t xml:space="preserve">"14:01:13 Flow: Fixed -&gt; 300 umol/s"
</t>
  </si>
  <si>
    <t xml:space="preserve">"13:57:49 Lamp: ParIn -&gt;  300 uml"
</t>
  </si>
  <si>
    <t>13:57:26</t>
  </si>
  <si>
    <t xml:space="preserve">"13:57:48 Flow: Fixed -&gt; 300 umol/s"
</t>
  </si>
  <si>
    <t xml:space="preserve">"13:54:25 Lamp: ParIn -&gt;  150 uml"
</t>
  </si>
  <si>
    <t>13:54:03</t>
  </si>
  <si>
    <t xml:space="preserve">"13:54:25 Flow: Fixed -&gt; 300 umol/s"
</t>
  </si>
  <si>
    <t xml:space="preserve">"13:51:02 Lamp: ParIn -&gt;  100 uml"
</t>
  </si>
  <si>
    <t>13:50:39</t>
  </si>
  <si>
    <t xml:space="preserve">"13:51:02 Flow: Fixed -&gt; 300 umol/s"
</t>
  </si>
  <si>
    <t xml:space="preserve">"13:47:38 Lamp: ParIn -&gt;  50 uml"
</t>
  </si>
  <si>
    <t>13:47:15</t>
  </si>
  <si>
    <t xml:space="preserve">"13:47:37 Flow: Fixed -&gt; 300 umol/s"
</t>
  </si>
  <si>
    <t xml:space="preserve">"13:44:14 Lamp: ParIn -&gt;  25 uml"
</t>
  </si>
  <si>
    <t>13:43:51</t>
  </si>
  <si>
    <t xml:space="preserve">"13:44:14 Flow: Fixed -&gt; 300 umol/s"
</t>
  </si>
  <si>
    <t xml:space="preserve">"13:40:50 Lamp: ParIn -&gt;  0 uml"
</t>
  </si>
  <si>
    <t xml:space="preserve">"13:40:50 Flow: Fixed -&gt; 300 umol/s"
</t>
  </si>
  <si>
    <t xml:space="preserve">"13:40:50 Coolers: Off"
</t>
  </si>
  <si>
    <t xml:space="preserve">"13:40:50 CO2 Mixer: CO2R -&gt; 400 uml"
</t>
  </si>
  <si>
    <t xml:space="preserve">"13:40:50 Lamp: Off"
</t>
  </si>
  <si>
    <t xml:space="preserve">"13:36:25 Launched AutoProg /User/Configs/AutoProgs/LightCurve2"
</t>
  </si>
  <si>
    <t>Thr Jul  9 2020 13:36:25</t>
  </si>
  <si>
    <t xml:space="preserve">"15:08:31 Flow: Fixed -&gt; 300 umol/s"
</t>
  </si>
  <si>
    <t xml:space="preserve">"15:08:31 Coolers: Off"
</t>
  </si>
  <si>
    <t xml:space="preserve">"15:08:31 CO2 Mixer: CO2R -&gt; 400 uml"
</t>
  </si>
  <si>
    <t xml:space="preserve">"15:08:31 Lamp: ParIn -&gt;  2000 uml"
</t>
  </si>
  <si>
    <t>15:08:05</t>
  </si>
  <si>
    <t xml:space="preserve">"15:08:30 Flow: Fixed -&gt; 300 umol/s"
</t>
  </si>
  <si>
    <t xml:space="preserve">"15:05:04 Lamp: ParIn -&gt;  2000 uml"
</t>
  </si>
  <si>
    <t>15:04:39</t>
  </si>
  <si>
    <t xml:space="preserve">"15:05:04 Flow: Fixed -&gt; 300 umol/s"
</t>
  </si>
  <si>
    <t xml:space="preserve">"15:01:38 Lamp: ParIn -&gt;  1600 uml"
</t>
  </si>
  <si>
    <t>15:01:14</t>
  </si>
  <si>
    <t xml:space="preserve">"15:01:38 Flow: Fixed -&gt; 300 umol/s"
</t>
  </si>
  <si>
    <t xml:space="preserve">"14:58:13 Lamp: ParIn -&gt;  1250 uml"
</t>
  </si>
  <si>
    <t>14:57:49</t>
  </si>
  <si>
    <t xml:space="preserve">"14:58:13 Flow: Fixed -&gt; 300 umol/s"
</t>
  </si>
  <si>
    <t xml:space="preserve">"14:54:48 Lamp: ParIn -&gt;  1000 uml"
</t>
  </si>
  <si>
    <t>14:54:24</t>
  </si>
  <si>
    <t xml:space="preserve">"14:54:48 Flow: Fixed -&gt; 300 umol/s"
</t>
  </si>
  <si>
    <t xml:space="preserve">"14:51:23 Lamp: ParIn -&gt;  750 uml"
</t>
  </si>
  <si>
    <t>14:50:59</t>
  </si>
  <si>
    <t xml:space="preserve">"14:51:23 Flow: Fixed -&gt; 300 umol/s"
</t>
  </si>
  <si>
    <t xml:space="preserve">"14:47:58 Lamp: ParIn -&gt;  500 uml"
</t>
  </si>
  <si>
    <t>14:47:35</t>
  </si>
  <si>
    <t xml:space="preserve">"14:47:58 Flow: Fixed -&gt; 300 umol/s"
</t>
  </si>
  <si>
    <t xml:space="preserve">"14:44:34 Lamp: ParIn -&gt;  300 uml"
</t>
  </si>
  <si>
    <t>14:44:10</t>
  </si>
  <si>
    <t xml:space="preserve">"14:44:34 Flow: Fixed -&gt; 300 umol/s"
</t>
  </si>
  <si>
    <t xml:space="preserve">"14:41:09 Lamp: ParIn -&gt;  150 uml"
</t>
  </si>
  <si>
    <t>14:40:45</t>
  </si>
  <si>
    <t xml:space="preserve">"14:41:09 Flow: Fixed -&gt; 300 umol/s"
</t>
  </si>
  <si>
    <t xml:space="preserve">"14:37:44 Lamp: ParIn -&gt;  100 uml"
</t>
  </si>
  <si>
    <t>14:37:20</t>
  </si>
  <si>
    <t xml:space="preserve">"14:37:43 Flow: Fixed -&gt; 300 umol/s"
</t>
  </si>
  <si>
    <t xml:space="preserve">"14:34:19 Lamp: ParIn -&gt;  50 uml"
</t>
  </si>
  <si>
    <t>14:33:56</t>
  </si>
  <si>
    <t xml:space="preserve">"14:34:19 Flow: Fixed -&gt; 300 umol/s"
</t>
  </si>
  <si>
    <t xml:space="preserve">"14:30:55 Lamp: ParIn -&gt;  25 uml"
</t>
  </si>
  <si>
    <t>14:30:31</t>
  </si>
  <si>
    <t xml:space="preserve">"14:30:55 Flow: Fixed -&gt; 300 umol/s"
</t>
  </si>
  <si>
    <t xml:space="preserve">"14:27:30 Lamp: ParIn -&gt;  0 uml"
</t>
  </si>
  <si>
    <t xml:space="preserve">"14:27:30 Flow: Fixed -&gt; 300 umol/s"
</t>
  </si>
  <si>
    <t xml:space="preserve">"14:27:30 Coolers: Off"
</t>
  </si>
  <si>
    <t xml:space="preserve">"14:27:30 CO2 Mixer: CO2R -&gt; 400 uml"
</t>
  </si>
  <si>
    <t xml:space="preserve">"14:27:30 Lamp: Off"
</t>
  </si>
  <si>
    <t xml:space="preserve">"14:24:02 Launched AutoProg /User/Configs/AutoProgs/LightCurve2"
</t>
  </si>
  <si>
    <t>Thr Jul  9 2020 14:24:02</t>
  </si>
  <si>
    <t xml:space="preserve">"14:34:37 Flow: Fixed -&gt; 300 umol/s"
</t>
  </si>
  <si>
    <t xml:space="preserve">"14:34:37 Coolers: Off"
</t>
  </si>
  <si>
    <t xml:space="preserve">"14:34:37 CO2 Mixer: CO2R -&gt; 400 uml"
</t>
  </si>
  <si>
    <t xml:space="preserve">"14:34:37 Lamp: ParIn -&gt;  2000 uml"
</t>
  </si>
  <si>
    <t>14:34:15</t>
  </si>
  <si>
    <t xml:space="preserve">"14:34:36 Flow: Fixed -&gt; 300 umol/s"
</t>
  </si>
  <si>
    <t xml:space="preserve">"14:31:14 Lamp: ParIn -&gt;  2000 uml"
</t>
  </si>
  <si>
    <t>14:30:52</t>
  </si>
  <si>
    <t xml:space="preserve">"14:31:13 Flow: Fixed -&gt; 300 umol/s"
</t>
  </si>
  <si>
    <t xml:space="preserve">"14:27:51 Lamp: ParIn -&gt;  1600 uml"
</t>
  </si>
  <si>
    <t>14:27:30</t>
  </si>
  <si>
    <t xml:space="preserve">"14:27:51 Flow: Fixed -&gt; 300 umol/s"
</t>
  </si>
  <si>
    <t xml:space="preserve">"14:24:29 Lamp: ParIn -&gt;  1250 uml"
</t>
  </si>
  <si>
    <t>14:24:07</t>
  </si>
  <si>
    <t xml:space="preserve">"14:24:29 Flow: Fixed -&gt; 300 umol/s"
</t>
  </si>
  <si>
    <t xml:space="preserve">"14:21:06 Lamp: ParIn -&gt;  1000 uml"
</t>
  </si>
  <si>
    <t>14:20:44</t>
  </si>
  <si>
    <t xml:space="preserve">"14:21:06 Flow: Fixed -&gt; 300 umol/s"
</t>
  </si>
  <si>
    <t xml:space="preserve">"14:17:43 Lamp: ParIn -&gt;  750 uml"
</t>
  </si>
  <si>
    <t>14:17:21</t>
  </si>
  <si>
    <t xml:space="preserve">"14:17:42 Flow: Fixed -&gt; 300 umol/s"
</t>
  </si>
  <si>
    <t xml:space="preserve">"14:14:20 Lamp: ParIn -&gt;  500 uml"
</t>
  </si>
  <si>
    <t>14:13:59</t>
  </si>
  <si>
    <t xml:space="preserve">"14:14:20 Flow: Fixed -&gt; 300 umol/s"
</t>
  </si>
  <si>
    <t xml:space="preserve">"14:10:58 Lamp: ParIn -&gt;  300 uml"
</t>
  </si>
  <si>
    <t>14:10:37</t>
  </si>
  <si>
    <t xml:space="preserve">"14:10:58 Flow: Fixed -&gt; 300 umol/s"
</t>
  </si>
  <si>
    <t xml:space="preserve">"14:07:36 Lamp: ParIn -&gt;  150 uml"
</t>
  </si>
  <si>
    <t>14:07:14</t>
  </si>
  <si>
    <t xml:space="preserve">"14:07:36 Flow: Fixed -&gt; 300 umol/s"
</t>
  </si>
  <si>
    <t xml:space="preserve">"14:04:13 Lamp: ParIn -&gt;  100 uml"
</t>
  </si>
  <si>
    <t>14:03:52</t>
  </si>
  <si>
    <t xml:space="preserve">"14:04:13 Flow: Fixed -&gt; 300 umol/s"
</t>
  </si>
  <si>
    <t xml:space="preserve">"14:00:51 Lamp: ParIn -&gt;  50 uml"
</t>
  </si>
  <si>
    <t>14:00:30</t>
  </si>
  <si>
    <t xml:space="preserve">"14:00:51 Flow: Fixed -&gt; 300 umol/s"
</t>
  </si>
  <si>
    <t xml:space="preserve">"13:57:29 Lamp: ParIn -&gt;  25 uml"
</t>
  </si>
  <si>
    <t>13:57:07</t>
  </si>
  <si>
    <t xml:space="preserve">"13:57:29 Flow: Fixed -&gt; 300 umol/s"
</t>
  </si>
  <si>
    <t xml:space="preserve">"13:54:06 Lamp: ParIn -&gt;  0 uml"
</t>
  </si>
  <si>
    <t xml:space="preserve">"13:54:06 Flow: Fixed -&gt; 300 umol/s"
</t>
  </si>
  <si>
    <t xml:space="preserve">"13:54:06 Coolers: Off"
</t>
  </si>
  <si>
    <t xml:space="preserve">"13:54:06 CO2 Mixer: CO2R -&gt; 400 uml"
</t>
  </si>
  <si>
    <t xml:space="preserve">"13:54:06 Lamp: Off"
</t>
  </si>
  <si>
    <t xml:space="preserve">"13:51:21 Launched AutoProg /User/Configs/AutoProgs/LightCurve2"
</t>
  </si>
  <si>
    <t>Sun Jul  5 2020 13:51:21</t>
  </si>
  <si>
    <t xml:space="preserve">"15:19:42 Flow: Fixed -&gt; 300 umol/s"
</t>
  </si>
  <si>
    <t xml:space="preserve">"15:19:42 Coolers: Off"
</t>
  </si>
  <si>
    <t xml:space="preserve">"15:19:42 CO2 Mixer: CO2R -&gt; 400 uml"
</t>
  </si>
  <si>
    <t xml:space="preserve">"15:19:42 Lamp: ParIn -&gt;  2000 uml"
</t>
  </si>
  <si>
    <t>15:19:20</t>
  </si>
  <si>
    <t xml:space="preserve">"15:16:19 Lamp: ParIn -&gt;  2000 uml"
</t>
  </si>
  <si>
    <t>15:15:57</t>
  </si>
  <si>
    <t xml:space="preserve">"15:16:19 Flow: Fixed -&gt; 300 umol/s"
</t>
  </si>
  <si>
    <t xml:space="preserve">"15:12:56 Lamp: ParIn -&gt;  1600 uml"
</t>
  </si>
  <si>
    <t>15:12:34</t>
  </si>
  <si>
    <t xml:space="preserve">"15:12:56 Flow: Fixed -&gt; 300 umol/s"
</t>
  </si>
  <si>
    <t xml:space="preserve">"15:09:33 Lamp: ParIn -&gt;  1250 uml"
</t>
  </si>
  <si>
    <t>15:09:11</t>
  </si>
  <si>
    <t xml:space="preserve">"15:09:33 Flow: Fixed -&gt; 300 umol/s"
</t>
  </si>
  <si>
    <t xml:space="preserve">"15:06:10 Lamp: ParIn -&gt;  1000 uml"
</t>
  </si>
  <si>
    <t>15:05:48</t>
  </si>
  <si>
    <t xml:space="preserve">"15:06:10 Flow: Fixed -&gt; 300 umol/s"
</t>
  </si>
  <si>
    <t xml:space="preserve">"15:02:47 Lamp: ParIn -&gt;  750 uml"
</t>
  </si>
  <si>
    <t>15:02:25</t>
  </si>
  <si>
    <t xml:space="preserve">"15:02:47 Flow: Fixed -&gt; 300 umol/s"
</t>
  </si>
  <si>
    <t xml:space="preserve">"14:59:24 Lamp: ParIn -&gt;  500 uml"
</t>
  </si>
  <si>
    <t>14:59:02</t>
  </si>
  <si>
    <t xml:space="preserve">"14:59:24 Flow: Fixed -&gt; 300 umol/s"
</t>
  </si>
  <si>
    <t xml:space="preserve">"14:56:01 Lamp: ParIn -&gt;  300 uml"
</t>
  </si>
  <si>
    <t>14:55:39</t>
  </si>
  <si>
    <t xml:space="preserve">"14:56:01 Flow: Fixed -&gt; 300 umol/s"
</t>
  </si>
  <si>
    <t xml:space="preserve">"14:52:38 Lamp: ParIn -&gt;  150 uml"
</t>
  </si>
  <si>
    <t>14:52:16</t>
  </si>
  <si>
    <t xml:space="preserve">"14:52:38 Flow: Fixed -&gt; 300 umol/s"
</t>
  </si>
  <si>
    <t xml:space="preserve">"14:49:15 Lamp: ParIn -&gt;  100 uml"
</t>
  </si>
  <si>
    <t>14:48:53</t>
  </si>
  <si>
    <t xml:space="preserve">"14:49:15 Flow: Fixed -&gt; 300 umol/s"
</t>
  </si>
  <si>
    <t xml:space="preserve">"14:45:52 Lamp: ParIn -&gt;  50 uml"
</t>
  </si>
  <si>
    <t>14:45:30</t>
  </si>
  <si>
    <t xml:space="preserve">"14:45:52 Flow: Fixed -&gt; 300 umol/s"
</t>
  </si>
  <si>
    <t xml:space="preserve">"14:42:29 Lamp: ParIn -&gt;  25 uml"
</t>
  </si>
  <si>
    <t>14:42:07</t>
  </si>
  <si>
    <t xml:space="preserve">"14:42:29 Flow: Fixed -&gt; 300 umol/s"
</t>
  </si>
  <si>
    <t xml:space="preserve">"14:39:06 Lamp: ParIn -&gt;  0 uml"
</t>
  </si>
  <si>
    <t xml:space="preserve">"14:39:06 Flow: Fixed -&gt; 300 umol/s"
</t>
  </si>
  <si>
    <t xml:space="preserve">"14:39:06 Coolers: Off"
</t>
  </si>
  <si>
    <t xml:space="preserve">"14:39:06 CO2 Mixer: CO2R -&gt; 400 uml"
</t>
  </si>
  <si>
    <t xml:space="preserve">"14:39:05 Lamp: Off"
</t>
  </si>
  <si>
    <t xml:space="preserve">"14:37:18 Launched AutoProg /User/Configs/AutoProgs/LightCurve2"
</t>
  </si>
  <si>
    <t>Sun Jul  5 2020 14:37:18</t>
  </si>
  <si>
    <t xml:space="preserve">"18:26:25 Flow: Fixed -&gt; 300 umol/s"
</t>
  </si>
  <si>
    <t xml:space="preserve">"18:26:25 Coolers: Off"
</t>
  </si>
  <si>
    <t xml:space="preserve">"18:26:25 CO2 Mixer: CO2R -&gt; 400 uml"
</t>
  </si>
  <si>
    <t xml:space="preserve">"18:26:25 Lamp: ParIn -&gt;  2000 uml"
</t>
  </si>
  <si>
    <t>18:26:03</t>
  </si>
  <si>
    <t xml:space="preserve">"18:23:02 Lamp: ParIn -&gt;  2000 uml"
</t>
  </si>
  <si>
    <t>18:22:40</t>
  </si>
  <si>
    <t xml:space="preserve">"18:23:02 Flow: Fixed -&gt; 300 umol/s"
</t>
  </si>
  <si>
    <t xml:space="preserve">"18:19:39 Lamp: ParIn -&gt;  1600 uml"
</t>
  </si>
  <si>
    <t>18:19:17</t>
  </si>
  <si>
    <t xml:space="preserve">"18:19:39 Flow: Fixed -&gt; 300 umol/s"
</t>
  </si>
  <si>
    <t xml:space="preserve">"18:16:16 Lamp: ParIn -&gt;  1250 uml"
</t>
  </si>
  <si>
    <t>18:15:54</t>
  </si>
  <si>
    <t xml:space="preserve">"18:16:16 Flow: Fixed -&gt; 300 umol/s"
</t>
  </si>
  <si>
    <t xml:space="preserve">"18:12:53 Lamp: ParIn -&gt;  1000 uml"
</t>
  </si>
  <si>
    <t>18:12:31</t>
  </si>
  <si>
    <t xml:space="preserve">"18:12:53 Flow: Fixed -&gt; 300 umol/s"
</t>
  </si>
  <si>
    <t xml:space="preserve">"18:09:30 Lamp: ParIn -&gt;  750 uml"
</t>
  </si>
  <si>
    <t>18:09:08</t>
  </si>
  <si>
    <t xml:space="preserve">"18:09:30 Flow: Fixed -&gt; 300 umol/s"
</t>
  </si>
  <si>
    <t xml:space="preserve">"18:06:07 Lamp: ParIn -&gt;  500 uml"
</t>
  </si>
  <si>
    <t>18:05:45</t>
  </si>
  <si>
    <t xml:space="preserve">"18:06:07 Flow: Fixed -&gt; 300 umol/s"
</t>
  </si>
  <si>
    <t xml:space="preserve">"18:02:44 Lamp: ParIn -&gt;  300 uml"
</t>
  </si>
  <si>
    <t>18:02:22</t>
  </si>
  <si>
    <t xml:space="preserve">"18:02:44 Flow: Fixed -&gt; 300 umol/s"
</t>
  </si>
  <si>
    <t xml:space="preserve">"17:59:21 Lamp: ParIn -&gt;  150 uml"
</t>
  </si>
  <si>
    <t>17:58:59</t>
  </si>
  <si>
    <t xml:space="preserve">"17:59:21 Flow: Fixed -&gt; 300 umol/s"
</t>
  </si>
  <si>
    <t xml:space="preserve">"17:55:58 Lamp: ParIn -&gt;  100 uml"
</t>
  </si>
  <si>
    <t>17:55:36</t>
  </si>
  <si>
    <t xml:space="preserve">"17:55:58 Flow: Fixed -&gt; 300 umol/s"
</t>
  </si>
  <si>
    <t xml:space="preserve">"17:52:35 Lamp: ParIn -&gt;  50 uml"
</t>
  </si>
  <si>
    <t>17:52:13</t>
  </si>
  <si>
    <t xml:space="preserve">"17:52:35 Flow: Fixed -&gt; 300 umol/s"
</t>
  </si>
  <si>
    <t xml:space="preserve">"17:49:12 Lamp: ParIn -&gt;  25 uml"
</t>
  </si>
  <si>
    <t>17:48:50</t>
  </si>
  <si>
    <t xml:space="preserve">"17:49:12 Flow: Fixed -&gt; 300 umol/s"
</t>
  </si>
  <si>
    <t xml:space="preserve">"17:45:49 Lamp: ParIn -&gt;  0 uml"
</t>
  </si>
  <si>
    <t xml:space="preserve">"17:45:49 Flow: Fixed -&gt; 300 umol/s"
</t>
  </si>
  <si>
    <t xml:space="preserve">"17:45:49 Coolers: Off"
</t>
  </si>
  <si>
    <t xml:space="preserve">"17:45:49 CO2 Mixer: CO2R -&gt; 400 uml"
</t>
  </si>
  <si>
    <t xml:space="preserve">"17:45:49 Lamp: Off"
</t>
  </si>
  <si>
    <t xml:space="preserve">"17:42:00 Launched AutoProg /User/Configs/AutoProgs/LightCurve2"
</t>
  </si>
  <si>
    <t>Sun Jul  5 2020 17:42:00</t>
  </si>
  <si>
    <t xml:space="preserve">"17:39:02 Flow: Fixed -&gt; 300 umol/s"
</t>
  </si>
  <si>
    <t xml:space="preserve">"17:39:02 Coolers: Off"
</t>
  </si>
  <si>
    <t xml:space="preserve">"17:39:02 CO2 Mixer: CO2R -&gt; 400 uml"
</t>
  </si>
  <si>
    <t xml:space="preserve">"17:39:02 Lamp: ParIn -&gt;  2000 uml"
</t>
  </si>
  <si>
    <t>17:38:39</t>
  </si>
  <si>
    <t xml:space="preserve">"17:39:01 Flow: Fixed -&gt; 300 umol/s"
</t>
  </si>
  <si>
    <t xml:space="preserve">"17:35:38 Lamp: ParIn -&gt;  2000 uml"
</t>
  </si>
  <si>
    <t>17:35:16</t>
  </si>
  <si>
    <t xml:space="preserve">"17:35:38 Flow: Fixed -&gt; 300 umol/s"
</t>
  </si>
  <si>
    <t xml:space="preserve">"17:32:15 Lamp: ParIn -&gt;  1600 uml"
</t>
  </si>
  <si>
    <t>17:31:53</t>
  </si>
  <si>
    <t xml:space="preserve">"17:32:15 Flow: Fixed -&gt; 300 umol/s"
</t>
  </si>
  <si>
    <t xml:space="preserve">"17:28:52 Lamp: ParIn -&gt;  1250 uml"
</t>
  </si>
  <si>
    <t>17:28:30</t>
  </si>
  <si>
    <t xml:space="preserve">"17:28:52 Flow: Fixed -&gt; 300 umol/s"
</t>
  </si>
  <si>
    <t xml:space="preserve">"17:25:29 Lamp: ParIn -&gt;  1000 uml"
</t>
  </si>
  <si>
    <t>17:25:07</t>
  </si>
  <si>
    <t xml:space="preserve">"17:25:29 Flow: Fixed -&gt; 300 umol/s"
</t>
  </si>
  <si>
    <t xml:space="preserve">"17:22:06 Lamp: ParIn -&gt;  750 uml"
</t>
  </si>
  <si>
    <t>17:21:44</t>
  </si>
  <si>
    <t xml:space="preserve">"17:22:06 Flow: Fixed -&gt; 300 umol/s"
</t>
  </si>
  <si>
    <t xml:space="preserve">"17:18:43 Lamp: ParIn -&gt;  500 uml"
</t>
  </si>
  <si>
    <t>17:18:21</t>
  </si>
  <si>
    <t xml:space="preserve">"17:18:43 Flow: Fixed -&gt; 300 umol/s"
</t>
  </si>
  <si>
    <t xml:space="preserve">"17:15:20 Lamp: ParIn -&gt;  300 uml"
</t>
  </si>
  <si>
    <t>17:14:58</t>
  </si>
  <si>
    <t xml:space="preserve">"17:15:20 Flow: Fixed -&gt; 300 umol/s"
</t>
  </si>
  <si>
    <t xml:space="preserve">"17:11:57 Lamp: ParIn -&gt;  150 uml"
</t>
  </si>
  <si>
    <t>17:11:35</t>
  </si>
  <si>
    <t xml:space="preserve">"17:11:57 Flow: Fixed -&gt; 300 umol/s"
</t>
  </si>
  <si>
    <t xml:space="preserve">"17:08:34 Lamp: ParIn -&gt;  100 uml"
</t>
  </si>
  <si>
    <t>17:08:12</t>
  </si>
  <si>
    <t xml:space="preserve">"17:08:34 Flow: Fixed -&gt; 300 umol/s"
</t>
  </si>
  <si>
    <t xml:space="preserve">"17:05:11 Lamp: ParIn -&gt;  50 uml"
</t>
  </si>
  <si>
    <t>17:04:49</t>
  </si>
  <si>
    <t xml:space="preserve">"17:05:11 Flow: Fixed -&gt; 300 umol/s"
</t>
  </si>
  <si>
    <t xml:space="preserve">"17:01:48 Lamp: ParIn -&gt;  25 uml"
</t>
  </si>
  <si>
    <t>17:01:25</t>
  </si>
  <si>
    <t xml:space="preserve">"17:01:47 Flow: Fixed -&gt; 300 umol/s"
</t>
  </si>
  <si>
    <t xml:space="preserve">"16:58:24 Lamp: ParIn -&gt;  0 uml"
</t>
  </si>
  <si>
    <t xml:space="preserve">"16:58:24 Flow: Fixed -&gt; 300 umol/s"
</t>
  </si>
  <si>
    <t xml:space="preserve">"16:58:24 Coolers: Off"
</t>
  </si>
  <si>
    <t xml:space="preserve">"16:58:24 CO2 Mixer: CO2R -&gt; 400 uml"
</t>
  </si>
  <si>
    <t xml:space="preserve">"16:58:24 Lamp: Off"
</t>
  </si>
  <si>
    <t xml:space="preserve">"16:55:34 Launched AutoProg /User/Configs/AutoProgs/LightCurve2"
</t>
  </si>
  <si>
    <t>Sun Jul  5 2020 16:55:34</t>
  </si>
  <si>
    <t xml:space="preserve">"16:07:21 Flow: Fixed -&gt; 300 umol/s"
</t>
  </si>
  <si>
    <t xml:space="preserve">"16:07:21 Coolers: Off"
</t>
  </si>
  <si>
    <t xml:space="preserve">"16:07:21 CO2 Mixer: CO2R -&gt; 400 uml"
</t>
  </si>
  <si>
    <t xml:space="preserve">"16:07:21 Lamp: ParIn -&gt;  2000 uml"
</t>
  </si>
  <si>
    <t>16:06:59</t>
  </si>
  <si>
    <t xml:space="preserve">"16:07:20 Flow: Fixed -&gt; 300 umol/s"
</t>
  </si>
  <si>
    <t xml:space="preserve">"16:03:58 Lamp: ParIn -&gt;  2000 uml"
</t>
  </si>
  <si>
    <t>16:03:36</t>
  </si>
  <si>
    <t xml:space="preserve">"16:03:58 Flow: Fixed -&gt; 300 umol/s"
</t>
  </si>
  <si>
    <t xml:space="preserve">"16:00:35 Lamp: ParIn -&gt;  1600 uml"
</t>
  </si>
  <si>
    <t>16:00:13</t>
  </si>
  <si>
    <t xml:space="preserve">"16:00:34 Flow: Fixed -&gt; 300 umol/s"
</t>
  </si>
  <si>
    <t xml:space="preserve">"15:57:12 Lamp: ParIn -&gt;  1250 uml"
</t>
  </si>
  <si>
    <t>15:56:51</t>
  </si>
  <si>
    <t xml:space="preserve">"15:57:12 Flow: Fixed -&gt; 300 umol/s"
</t>
  </si>
  <si>
    <t xml:space="preserve">"15:53:50 Lamp: ParIn -&gt;  1000 uml"
</t>
  </si>
  <si>
    <t>15:53:28</t>
  </si>
  <si>
    <t xml:space="preserve">"15:53:50 Flow: Fixed -&gt; 300 umol/s"
</t>
  </si>
  <si>
    <t xml:space="preserve">"15:50:27 Lamp: ParIn -&gt;  750 uml"
</t>
  </si>
  <si>
    <t>15:50:05</t>
  </si>
  <si>
    <t xml:space="preserve">"15:50:27 Flow: Fixed -&gt; 300 umol/s"
</t>
  </si>
  <si>
    <t xml:space="preserve">"15:47:04 Lamp: ParIn -&gt;  500 uml"
</t>
  </si>
  <si>
    <t>15:46:42</t>
  </si>
  <si>
    <t xml:space="preserve">"15:47:03 Flow: Fixed -&gt; 300 umol/s"
</t>
  </si>
  <si>
    <t xml:space="preserve">"15:43:41 Lamp: ParIn -&gt;  300 uml"
</t>
  </si>
  <si>
    <t>15:43:20</t>
  </si>
  <si>
    <t xml:space="preserve">"15:43:41 Flow: Fixed -&gt; 300 umol/s"
</t>
  </si>
  <si>
    <t xml:space="preserve">"15:40:19 Lamp: ParIn -&gt;  150 uml"
</t>
  </si>
  <si>
    <t>15:39:57</t>
  </si>
  <si>
    <t xml:space="preserve">"15:40:19 Flow: Fixed -&gt; 300 umol/s"
</t>
  </si>
  <si>
    <t xml:space="preserve">"15:36:56 Lamp: ParIn -&gt;  100 uml"
</t>
  </si>
  <si>
    <t>15:36:34</t>
  </si>
  <si>
    <t xml:space="preserve">"15:36:55 Flow: Fixed -&gt; 300 umol/s"
</t>
  </si>
  <si>
    <t xml:space="preserve">"15:33:33 Lamp: ParIn -&gt;  50 uml"
</t>
  </si>
  <si>
    <t>15:33:12</t>
  </si>
  <si>
    <t xml:space="preserve">"15:33:33 Flow: Fixed -&gt; 300 umol/s"
</t>
  </si>
  <si>
    <t xml:space="preserve">"15:30:11 Lamp: ParIn -&gt;  25 uml"
</t>
  </si>
  <si>
    <t>15:29:49</t>
  </si>
  <si>
    <t xml:space="preserve">"15:30:11 Flow: Fixed -&gt; 300 umol/s"
</t>
  </si>
  <si>
    <t xml:space="preserve">"15:26:48 Lamp: ParIn -&gt;  0 uml"
</t>
  </si>
  <si>
    <t xml:space="preserve">"15:26:48 Flow: Fixed -&gt; 300 umol/s"
</t>
  </si>
  <si>
    <t xml:space="preserve">"15:26:48 Coolers: Off"
</t>
  </si>
  <si>
    <t xml:space="preserve">"15:26:48 CO2 Mixer: CO2R -&gt; 400 uml"
</t>
  </si>
  <si>
    <t xml:space="preserve">"15:26:48 Lamp: Off"
</t>
  </si>
  <si>
    <t xml:space="preserve">"15:23:28 Launched AutoProg /User/Configs/AutoProgs/LightCurve2"
</t>
  </si>
  <si>
    <t>Sun Jul  5 2020 15:23:28</t>
  </si>
  <si>
    <t xml:space="preserve">"16:52:37 Flow: Fixed -&gt; 300 umol/s"
</t>
  </si>
  <si>
    <t xml:space="preserve">"16:52:37 Coolers: Off"
</t>
  </si>
  <si>
    <t xml:space="preserve">"16:52:37 CO2 Mixer: CO2R -&gt; 400 uml"
</t>
  </si>
  <si>
    <t xml:space="preserve">"16:52:37 Lamp: ParIn -&gt;  2000 uml"
</t>
  </si>
  <si>
    <t>16:52:15</t>
  </si>
  <si>
    <t xml:space="preserve">"16:49:14 Lamp: ParIn -&gt;  2000 uml"
</t>
  </si>
  <si>
    <t>16:48:52</t>
  </si>
  <si>
    <t xml:space="preserve">"16:49:14 Flow: Fixed -&gt; 300 umol/s"
</t>
  </si>
  <si>
    <t xml:space="preserve">"16:45:51 Lamp: ParIn -&gt;  1600 uml"
</t>
  </si>
  <si>
    <t>16:45:30</t>
  </si>
  <si>
    <t xml:space="preserve">"16:45:51 Flow: Fixed -&gt; 300 umol/s"
</t>
  </si>
  <si>
    <t xml:space="preserve">"16:42:29 Lamp: ParIn -&gt;  1250 uml"
</t>
  </si>
  <si>
    <t>16:42:07</t>
  </si>
  <si>
    <t xml:space="preserve">"16:42:29 Flow: Fixed -&gt; 300 umol/s"
</t>
  </si>
  <si>
    <t xml:space="preserve">"16:39:06 Lamp: ParIn -&gt;  1000 uml"
</t>
  </si>
  <si>
    <t>16:38:44</t>
  </si>
  <si>
    <t xml:space="preserve">"16:39:05 Flow: Fixed -&gt; 300 umol/s"
</t>
  </si>
  <si>
    <t xml:space="preserve">"16:35:43 Lamp: ParIn -&gt;  750 uml"
</t>
  </si>
  <si>
    <t>16:35:21</t>
  </si>
  <si>
    <t xml:space="preserve">"16:35:42 Flow: Fixed -&gt; 300 umol/s"
</t>
  </si>
  <si>
    <t xml:space="preserve">"16:32:20 Lamp: ParIn -&gt;  500 uml"
</t>
  </si>
  <si>
    <t>16:31:59</t>
  </si>
  <si>
    <t xml:space="preserve">"16:32:20 Flow: Fixed -&gt; 300 umol/s"
</t>
  </si>
  <si>
    <t xml:space="preserve">"16:28:58 Lamp: ParIn -&gt;  300 uml"
</t>
  </si>
  <si>
    <t>16:28:36</t>
  </si>
  <si>
    <t xml:space="preserve">"16:28:58 Flow: Fixed -&gt; 300 umol/s"
</t>
  </si>
  <si>
    <t xml:space="preserve">"16:25:35 Lamp: ParIn -&gt;  150 uml"
</t>
  </si>
  <si>
    <t>16:25:13</t>
  </si>
  <si>
    <t xml:space="preserve">"16:25:35 Flow: Fixed -&gt; 300 umol/s"
</t>
  </si>
  <si>
    <t xml:space="preserve">"16:22:12 Lamp: ParIn -&gt;  100 uml"
</t>
  </si>
  <si>
    <t>16:21:50</t>
  </si>
  <si>
    <t xml:space="preserve">"16:22:12 Flow: Fixed -&gt; 300 umol/s"
</t>
  </si>
  <si>
    <t xml:space="preserve">"16:18:49 Lamp: ParIn -&gt;  50 uml"
</t>
  </si>
  <si>
    <t>16:18:27</t>
  </si>
  <si>
    <t xml:space="preserve">"16:18:49 Flow: Fixed -&gt; 300 umol/s"
</t>
  </si>
  <si>
    <t xml:space="preserve">"16:15:26 Lamp: ParIn -&gt;  25 uml"
</t>
  </si>
  <si>
    <t>16:15:04</t>
  </si>
  <si>
    <t xml:space="preserve">"16:15:26 Flow: Fixed -&gt; 300 umol/s"
</t>
  </si>
  <si>
    <t xml:space="preserve">"16:12:03 Lamp: ParIn -&gt;  0 uml"
</t>
  </si>
  <si>
    <t xml:space="preserve">"16:12:03 Flow: Fixed -&gt; 300 umol/s"
</t>
  </si>
  <si>
    <t xml:space="preserve">"16:12:03 Coolers: Off"
</t>
  </si>
  <si>
    <t xml:space="preserve">"16:12:03 CO2 Mixer: CO2R -&gt; 400 uml"
</t>
  </si>
  <si>
    <t xml:space="preserve">"16:12:02 Lamp: Off"
</t>
  </si>
  <si>
    <t xml:space="preserve">"16:09:47 Launched AutoProg /User/Configs/AutoProgs/LightCurve2"
</t>
  </si>
  <si>
    <t>Sun Jul  5 2020 16:09:47</t>
  </si>
  <si>
    <t xml:space="preserve">"17:49:54 Flow: Fixed -&gt; 300 umol/s"
</t>
  </si>
  <si>
    <t xml:space="preserve">"17:49:54 Coolers: Off"
</t>
  </si>
  <si>
    <t xml:space="preserve">"17:49:54 CO2 Mixer: CO2R -&gt; 400 uml"
</t>
  </si>
  <si>
    <t xml:space="preserve">"17:49:54 Lamp: ParIn -&gt;  2000 uml"
</t>
  </si>
  <si>
    <t>17:49:32</t>
  </si>
  <si>
    <t xml:space="preserve">"17:46:31 Lamp: ParIn -&gt;  2000 uml"
</t>
  </si>
  <si>
    <t>17:46:09</t>
  </si>
  <si>
    <t xml:space="preserve">"17:46:31 Flow: Fixed -&gt; 300 umol/s"
</t>
  </si>
  <si>
    <t xml:space="preserve">"17:43:08 Lamp: ParIn -&gt;  1600 uml"
</t>
  </si>
  <si>
    <t>17:42:46</t>
  </si>
  <si>
    <t xml:space="preserve">"17:43:08 Flow: Fixed -&gt; 300 umol/s"
</t>
  </si>
  <si>
    <t xml:space="preserve">"17:39:45 Lamp: ParIn -&gt;  1250 uml"
</t>
  </si>
  <si>
    <t>17:39:23</t>
  </si>
  <si>
    <t xml:space="preserve">"17:39:45 Flow: Fixed -&gt; 300 umol/s"
</t>
  </si>
  <si>
    <t xml:space="preserve">"17:36:22 Lamp: ParIn -&gt;  1000 uml"
</t>
  </si>
  <si>
    <t>17:36:00</t>
  </si>
  <si>
    <t xml:space="preserve">"17:36:22 Flow: Fixed -&gt; 300 umol/s"
</t>
  </si>
  <si>
    <t xml:space="preserve">"17:32:59 Lamp: ParIn -&gt;  750 uml"
</t>
  </si>
  <si>
    <t>17:32:37</t>
  </si>
  <si>
    <t xml:space="preserve">"17:32:59 Flow: Fixed -&gt; 300 umol/s"
</t>
  </si>
  <si>
    <t xml:space="preserve">"17:29:36 Lamp: ParIn -&gt;  500 uml"
</t>
  </si>
  <si>
    <t>17:29:14</t>
  </si>
  <si>
    <t xml:space="preserve">"17:29:36 Flow: Fixed -&gt; 300 umol/s"
</t>
  </si>
  <si>
    <t xml:space="preserve">"17:26:13 Lamp: ParIn -&gt;  300 uml"
</t>
  </si>
  <si>
    <t>17:25:51</t>
  </si>
  <si>
    <t xml:space="preserve">"17:26:13 Flow: Fixed -&gt; 300 umol/s"
</t>
  </si>
  <si>
    <t xml:space="preserve">"17:22:50 Lamp: ParIn -&gt;  150 uml"
</t>
  </si>
  <si>
    <t>17:22:28</t>
  </si>
  <si>
    <t xml:space="preserve">"17:22:50 Flow: Fixed -&gt; 300 umol/s"
</t>
  </si>
  <si>
    <t xml:space="preserve">"17:19:27 Lamp: ParIn -&gt;  100 uml"
</t>
  </si>
  <si>
    <t>17:19:05</t>
  </si>
  <si>
    <t xml:space="preserve">"17:19:27 Flow: Fixed -&gt; 300 umol/s"
</t>
  </si>
  <si>
    <t xml:space="preserve">"17:16:04 Lamp: ParIn -&gt;  50 uml"
</t>
  </si>
  <si>
    <t>17:15:42</t>
  </si>
  <si>
    <t xml:space="preserve">"17:16:04 Flow: Fixed -&gt; 300 umol/s"
</t>
  </si>
  <si>
    <t xml:space="preserve">"17:12:41 Lamp: ParIn -&gt;  25 uml"
</t>
  </si>
  <si>
    <t>17:12:19</t>
  </si>
  <si>
    <t xml:space="preserve">"17:12:41 Flow: Fixed -&gt; 300 umol/s"
</t>
  </si>
  <si>
    <t xml:space="preserve">"17:09:18 Lamp: ParIn -&gt;  0 uml"
</t>
  </si>
  <si>
    <t xml:space="preserve">"17:09:18 Flow: Fixed -&gt; 300 umol/s"
</t>
  </si>
  <si>
    <t xml:space="preserve">"17:09:18 Coolers: Off"
</t>
  </si>
  <si>
    <t xml:space="preserve">"17:09:18 CO2 Mixer: CO2R -&gt; 400 uml"
</t>
  </si>
  <si>
    <t xml:space="preserve">"17:09:18 Lamp: Off"
</t>
  </si>
  <si>
    <t xml:space="preserve">"17:06:56 Launched AutoProg /User/Configs/AutoProgs/LightCurve2"
</t>
  </si>
  <si>
    <t>Wed Jul  8 2020 17:06:56</t>
  </si>
  <si>
    <t xml:space="preserve">"18:35:31 Flow: Fixed -&gt; 300 umol/s"
</t>
  </si>
  <si>
    <t xml:space="preserve">"18:35:31 Coolers: Off"
</t>
  </si>
  <si>
    <t xml:space="preserve">"18:35:31 CO2 Mixer: CO2R -&gt; 400 uml"
</t>
  </si>
  <si>
    <t xml:space="preserve">"18:35:30 Lamp: ParIn -&gt;  2000 uml"
</t>
  </si>
  <si>
    <t>18:35:09</t>
  </si>
  <si>
    <t xml:space="preserve">"18:35:30 Flow: Fixed -&gt; 300 umol/s"
</t>
  </si>
  <si>
    <t xml:space="preserve">"18:32:08 Lamp: ParIn -&gt;  2000 uml"
</t>
  </si>
  <si>
    <t>18:31:46</t>
  </si>
  <si>
    <t xml:space="preserve">"18:32:08 Flow: Fixed -&gt; 300 umol/s"
</t>
  </si>
  <si>
    <t xml:space="preserve">"18:28:45 Lamp: ParIn -&gt;  1600 uml"
</t>
  </si>
  <si>
    <t>18:28:23</t>
  </si>
  <si>
    <t xml:space="preserve">"18:28:44 Flow: Fixed -&gt; 300 umol/s"
</t>
  </si>
  <si>
    <t xml:space="preserve">"18:25:21 Lamp: ParIn -&gt;  1250 uml"
</t>
  </si>
  <si>
    <t>18:25:00</t>
  </si>
  <si>
    <t xml:space="preserve">"18:25:21 Flow: Fixed -&gt; 300 umol/s"
</t>
  </si>
  <si>
    <t xml:space="preserve">"18:21:59 Lamp: ParIn -&gt;  1000 uml"
</t>
  </si>
  <si>
    <t>18:21:38</t>
  </si>
  <si>
    <t xml:space="preserve">"18:21:59 Flow: Fixed -&gt; 300 umol/s"
</t>
  </si>
  <si>
    <t xml:space="preserve">"18:18:37 Lamp: ParIn -&gt;  750 uml"
</t>
  </si>
  <si>
    <t>18:18:15</t>
  </si>
  <si>
    <t xml:space="preserve">"18:18:37 Flow: Fixed -&gt; 300 umol/s"
</t>
  </si>
  <si>
    <t xml:space="preserve">"18:15:14 Lamp: ParIn -&gt;  500 uml"
</t>
  </si>
  <si>
    <t>18:14:52</t>
  </si>
  <si>
    <t xml:space="preserve">"18:15:14 Flow: Fixed -&gt; 300 umol/s"
</t>
  </si>
  <si>
    <t xml:space="preserve">"18:11:51 Lamp: ParIn -&gt;  300 uml"
</t>
  </si>
  <si>
    <t>18:11:29</t>
  </si>
  <si>
    <t xml:space="preserve">"18:11:51 Flow: Fixed -&gt; 300 umol/s"
</t>
  </si>
  <si>
    <t xml:space="preserve">"18:08:28 Lamp: ParIn -&gt;  150 uml"
</t>
  </si>
  <si>
    <t>18:08:06</t>
  </si>
  <si>
    <t xml:space="preserve">"18:08:28 Flow: Fixed -&gt; 300 umol/s"
</t>
  </si>
  <si>
    <t xml:space="preserve">"18:05:05 Lamp: ParIn -&gt;  100 uml"
</t>
  </si>
  <si>
    <t>18:04:43</t>
  </si>
  <si>
    <t xml:space="preserve">"18:05:05 Flow: Fixed -&gt; 300 umol/s"
</t>
  </si>
  <si>
    <t xml:space="preserve">"18:01:42 Lamp: ParIn -&gt;  50 uml"
</t>
  </si>
  <si>
    <t>18:01:20</t>
  </si>
  <si>
    <t xml:space="preserve">"18:01:42 Flow: Fixed -&gt; 300 umol/s"
</t>
  </si>
  <si>
    <t xml:space="preserve">"17:58:19 Lamp: ParIn -&gt;  25 uml"
</t>
  </si>
  <si>
    <t>17:57:57</t>
  </si>
  <si>
    <t xml:space="preserve">"17:58:19 Flow: Fixed -&gt; 300 umol/s"
</t>
  </si>
  <si>
    <t xml:space="preserve">"17:54:56 Lamp: ParIn -&gt;  0 uml"
</t>
  </si>
  <si>
    <t xml:space="preserve">"17:54:56 Flow: Fixed -&gt; 300 umol/s"
</t>
  </si>
  <si>
    <t xml:space="preserve">"17:54:56 Coolers: Off"
</t>
  </si>
  <si>
    <t xml:space="preserve">"17:54:56 CO2 Mixer: CO2R -&gt; 400 uml"
</t>
  </si>
  <si>
    <t xml:space="preserve">"17:54:56 Lamp: Off"
</t>
  </si>
  <si>
    <t xml:space="preserve">"17:52:28 Launched AutoProg /User/Configs/AutoProgs/LightCurve2"
</t>
  </si>
  <si>
    <t>Wed Jul  8 2020 17:52:28</t>
  </si>
  <si>
    <t xml:space="preserve">"20:08:54 Flow: Fixed -&gt; 300 umol/s"
</t>
  </si>
  <si>
    <t xml:space="preserve">"20:08:54 Coolers: Off"
</t>
  </si>
  <si>
    <t xml:space="preserve">"20:08:54 CO2 Mixer: CO2R -&gt; 400 uml"
</t>
  </si>
  <si>
    <t xml:space="preserve">"20:08:53 Lamp: ParIn -&gt;  2000 uml"
</t>
  </si>
  <si>
    <t>20:08:30</t>
  </si>
  <si>
    <t xml:space="preserve">"20:08:53 Flow: Fixed -&gt; 300 umol/s"
</t>
  </si>
  <si>
    <t xml:space="preserve">"20:05:29 Lamp: ParIn -&gt;  2000 uml"
</t>
  </si>
  <si>
    <t>20:05:06</t>
  </si>
  <si>
    <t xml:space="preserve">"20:05:29 Flow: Fixed -&gt; 300 umol/s"
</t>
  </si>
  <si>
    <t xml:space="preserve">"20:02:05 Lamp: ParIn -&gt;  1600 uml"
</t>
  </si>
  <si>
    <t>20:01:42</t>
  </si>
  <si>
    <t xml:space="preserve">"20:02:05 Flow: Fixed -&gt; 300 umol/s"
</t>
  </si>
  <si>
    <t xml:space="preserve">"19:58:41 Lamp: ParIn -&gt;  1250 uml"
</t>
  </si>
  <si>
    <t>19:58:19</t>
  </si>
  <si>
    <t xml:space="preserve">"19:58:41 Flow: Fixed -&gt; 300 umol/s"
</t>
  </si>
  <si>
    <t xml:space="preserve">"19:55:18 Lamp: ParIn -&gt;  1000 uml"
</t>
  </si>
  <si>
    <t>19:54:56</t>
  </si>
  <si>
    <t xml:space="preserve">"19:55:18 Flow: Fixed -&gt; 300 umol/s"
</t>
  </si>
  <si>
    <t xml:space="preserve">"19:51:55 Lamp: ParIn -&gt;  750 uml"
</t>
  </si>
  <si>
    <t>19:51:32</t>
  </si>
  <si>
    <t xml:space="preserve">"19:51:55 Flow: Fixed -&gt; 300 umol/s"
</t>
  </si>
  <si>
    <t xml:space="preserve">"19:48:31 Lamp: ParIn -&gt;  500 uml"
</t>
  </si>
  <si>
    <t>19:48:08</t>
  </si>
  <si>
    <t xml:space="preserve">"19:48:30 Flow: Fixed -&gt; 300 umol/s"
</t>
  </si>
  <si>
    <t xml:space="preserve">"19:45:07 Lamp: ParIn -&gt;  300 uml"
</t>
  </si>
  <si>
    <t>19:44:45</t>
  </si>
  <si>
    <t xml:space="preserve">"19:45:07 Flow: Fixed -&gt; 300 umol/s"
</t>
  </si>
  <si>
    <t xml:space="preserve">"19:41:44 Lamp: ParIn -&gt;  150 uml"
</t>
  </si>
  <si>
    <t>19:41:21</t>
  </si>
  <si>
    <t xml:space="preserve">"19:41:44 Flow: Fixed -&gt; 300 umol/s"
</t>
  </si>
  <si>
    <t xml:space="preserve">"19:38:20 Lamp: ParIn -&gt;  100 uml"
</t>
  </si>
  <si>
    <t>19:37:58</t>
  </si>
  <si>
    <t xml:space="preserve">"19:38:20 Flow: Fixed -&gt; 300 umol/s"
</t>
  </si>
  <si>
    <t xml:space="preserve">"19:34:57 Lamp: ParIn -&gt;  50 uml"
</t>
  </si>
  <si>
    <t>19:34:35</t>
  </si>
  <si>
    <t xml:space="preserve">"19:34:57 Flow: Fixed -&gt; 300 umol/s"
</t>
  </si>
  <si>
    <t xml:space="preserve">"19:31:34 Lamp: ParIn -&gt;  25 uml"
</t>
  </si>
  <si>
    <t>19:31:12</t>
  </si>
  <si>
    <t xml:space="preserve">"19:31:34 Flow: Fixed -&gt; 300 umol/s"
</t>
  </si>
  <si>
    <t xml:space="preserve">"19:28:11 Lamp: ParIn -&gt;  0 uml"
</t>
  </si>
  <si>
    <t xml:space="preserve">"19:28:11 Flow: Fixed -&gt; 300 umol/s"
</t>
  </si>
  <si>
    <t xml:space="preserve">"19:28:11 Coolers: Off"
</t>
  </si>
  <si>
    <t xml:space="preserve">"19:28:11 CO2 Mixer: CO2R -&gt; 400 uml"
</t>
  </si>
  <si>
    <t xml:space="preserve">"19:28:11 Lamp: Off"
</t>
  </si>
  <si>
    <t xml:space="preserve">"19:24:42 Launched AutoProg /User/Configs/AutoProgs/LightCurve2"
</t>
  </si>
  <si>
    <t>Wed Jul  8 2020 19:24:42</t>
  </si>
  <si>
    <t xml:space="preserve">"19:21:17 Flow: Fixed -&gt; 300 umol/s"
</t>
  </si>
  <si>
    <t xml:space="preserve">"19:21:17 Coolers: Off"
</t>
  </si>
  <si>
    <t xml:space="preserve">"19:21:17 CO2 Mixer: CO2R -&gt; 400 uml"
</t>
  </si>
  <si>
    <t xml:space="preserve">"19:21:17 Lamp: ParIn -&gt;  2000 uml"
</t>
  </si>
  <si>
    <t>19:20:55</t>
  </si>
  <si>
    <t xml:space="preserve">"19:17:54 Lamp: ParIn -&gt;  2000 uml"
</t>
  </si>
  <si>
    <t>19:17:32</t>
  </si>
  <si>
    <t xml:space="preserve">"19:17:54 Flow: Fixed -&gt; 300 umol/s"
</t>
  </si>
  <si>
    <t xml:space="preserve">"19:14:31 Lamp: ParIn -&gt;  1600 uml"
</t>
  </si>
  <si>
    <t>19:14:09</t>
  </si>
  <si>
    <t xml:space="preserve">"19:14:31 Flow: Fixed -&gt; 300 umol/s"
</t>
  </si>
  <si>
    <t xml:space="preserve">"19:11:08 Lamp: ParIn -&gt;  1250 uml"
</t>
  </si>
  <si>
    <t>19:10:46</t>
  </si>
  <si>
    <t xml:space="preserve">"19:11:08 Flow: Fixed -&gt; 300 umol/s"
</t>
  </si>
  <si>
    <t xml:space="preserve">"19:07:45 Lamp: ParIn -&gt;  1000 uml"
</t>
  </si>
  <si>
    <t>19:07:23</t>
  </si>
  <si>
    <t xml:space="preserve">"19:07:45 Flow: Fixed -&gt; 300 umol/s"
</t>
  </si>
  <si>
    <t xml:space="preserve">"19:04:22 Lamp: ParIn -&gt;  750 uml"
</t>
  </si>
  <si>
    <t>19:04:00</t>
  </si>
  <si>
    <t xml:space="preserve">"19:04:22 Flow: Fixed -&gt; 300 umol/s"
</t>
  </si>
  <si>
    <t xml:space="preserve">"19:00:59 Lamp: ParIn -&gt;  500 uml"
</t>
  </si>
  <si>
    <t>19:00:37</t>
  </si>
  <si>
    <t xml:space="preserve">"19:00:59 Flow: Fixed -&gt; 300 umol/s"
</t>
  </si>
  <si>
    <t xml:space="preserve">"18:57:36 Lamp: ParIn -&gt;  300 uml"
</t>
  </si>
  <si>
    <t>18:57:14</t>
  </si>
  <si>
    <t xml:space="preserve">"18:57:36 Flow: Fixed -&gt; 300 umol/s"
</t>
  </si>
  <si>
    <t xml:space="preserve">"18:54:13 Lamp: ParIn -&gt;  150 uml"
</t>
  </si>
  <si>
    <t>18:53:51</t>
  </si>
  <si>
    <t xml:space="preserve">"18:54:13 Flow: Fixed -&gt; 300 umol/s"
</t>
  </si>
  <si>
    <t xml:space="preserve">"18:50:50 Lamp: ParIn -&gt;  100 uml"
</t>
  </si>
  <si>
    <t>18:50:28</t>
  </si>
  <si>
    <t xml:space="preserve">"18:50:50 Flow: Fixed -&gt; 300 umol/s"
</t>
  </si>
  <si>
    <t xml:space="preserve">"18:47:27 Lamp: ParIn -&gt;  50 uml"
</t>
  </si>
  <si>
    <t>18:47:05</t>
  </si>
  <si>
    <t xml:space="preserve">"18:47:27 Flow: Fixed -&gt; 300 umol/s"
</t>
  </si>
  <si>
    <t xml:space="preserve">"18:44:04 Lamp: ParIn -&gt;  25 uml"
</t>
  </si>
  <si>
    <t>18:43:42</t>
  </si>
  <si>
    <t xml:space="preserve">"18:44:04 Flow: Fixed -&gt; 300 umol/s"
</t>
  </si>
  <si>
    <t xml:space="preserve">"18:40:41 Lamp: ParIn -&gt;  0 uml"
</t>
  </si>
  <si>
    <t xml:space="preserve">"18:40:41 Flow: Fixed -&gt; 300 umol/s"
</t>
  </si>
  <si>
    <t xml:space="preserve">"18:40:41 Coolers: Off"
</t>
  </si>
  <si>
    <t xml:space="preserve">"18:40:41 CO2 Mixer: CO2R -&gt; 400 uml"
</t>
  </si>
  <si>
    <t xml:space="preserve">"18:40:41 Lamp: Off"
</t>
  </si>
  <si>
    <t xml:space="preserve">"18:38:13 Launched AutoProg /User/Configs/AutoProgs/LightCurve2"
</t>
  </si>
  <si>
    <t>Wed Jul  8 2020 18:38:12</t>
  </si>
  <si>
    <t xml:space="preserve">"21:41:41 Flow: Fixed -&gt; 300 umol/s"
</t>
  </si>
  <si>
    <t xml:space="preserve">"21:41:41 Coolers: Off"
</t>
  </si>
  <si>
    <t xml:space="preserve">"21:41:41 CO2 Mixer: CO2R -&gt; 400 uml"
</t>
  </si>
  <si>
    <t xml:space="preserve">"21:41:41 Lamp: ParIn -&gt;  2000 uml"
</t>
  </si>
  <si>
    <t>21:41:18</t>
  </si>
  <si>
    <t xml:space="preserve">"21:38:17 Lamp: ParIn -&gt;  2000 uml"
</t>
  </si>
  <si>
    <t>21:37:54</t>
  </si>
  <si>
    <t xml:space="preserve">"21:38:17 Flow: Fixed -&gt; 300 umol/s"
</t>
  </si>
  <si>
    <t xml:space="preserve">"21:34:53 Lamp: ParIn -&gt;  1600 uml"
</t>
  </si>
  <si>
    <t>21:34:31</t>
  </si>
  <si>
    <t xml:space="preserve">"21:34:53 Flow: Fixed -&gt; 300 umol/s"
</t>
  </si>
  <si>
    <t xml:space="preserve">"21:31:30 Lamp: ParIn -&gt;  1250 uml"
</t>
  </si>
  <si>
    <t>21:31:07</t>
  </si>
  <si>
    <t xml:space="preserve">"21:31:30 Flow: Fixed -&gt; 300 umol/s"
</t>
  </si>
  <si>
    <t xml:space="preserve">"21:28:06 Lamp: ParIn -&gt;  1000 uml"
</t>
  </si>
  <si>
    <t>21:27:43</t>
  </si>
  <si>
    <t xml:space="preserve">"21:28:05 Flow: Fixed -&gt; 300 umol/s"
</t>
  </si>
  <si>
    <t xml:space="preserve">"21:24:41 Lamp: ParIn -&gt;  750 uml"
</t>
  </si>
  <si>
    <t>21:24:19</t>
  </si>
  <si>
    <t xml:space="preserve">"21:24:41 Flow: Fixed -&gt; 300 umol/s"
</t>
  </si>
  <si>
    <t xml:space="preserve">"21:21:18 Lamp: ParIn -&gt;  500 uml"
</t>
  </si>
  <si>
    <t>21:20:56</t>
  </si>
  <si>
    <t xml:space="preserve">"21:21:18 Flow: Fixed -&gt; 300 umol/s"
</t>
  </si>
  <si>
    <t xml:space="preserve">"21:17:55 Lamp: ParIn -&gt;  300 uml"
</t>
  </si>
  <si>
    <t>21:17:33</t>
  </si>
  <si>
    <t xml:space="preserve">"21:17:55 Flow: Fixed -&gt; 300 umol/s"
</t>
  </si>
  <si>
    <t xml:space="preserve">"21:14:32 Lamp: ParIn -&gt;  150 uml"
</t>
  </si>
  <si>
    <t>21:14:10</t>
  </si>
  <si>
    <t xml:space="preserve">"21:14:32 Flow: Fixed -&gt; 300 umol/s"
</t>
  </si>
  <si>
    <t xml:space="preserve">"21:11:09 Lamp: ParIn -&gt;  100 uml"
</t>
  </si>
  <si>
    <t>21:10:47</t>
  </si>
  <si>
    <t xml:space="preserve">"21:11:09 Flow: Fixed -&gt; 300 umol/s"
</t>
  </si>
  <si>
    <t xml:space="preserve">"21:07:46 Lamp: ParIn -&gt;  50 uml"
</t>
  </si>
  <si>
    <t>21:07:24</t>
  </si>
  <si>
    <t xml:space="preserve">"21:07:46 Flow: Fixed -&gt; 300 umol/s"
</t>
  </si>
  <si>
    <t xml:space="preserve">"21:04:23 Lamp: ParIn -&gt;  25 uml"
</t>
  </si>
  <si>
    <t>21:04:00</t>
  </si>
  <si>
    <t xml:space="preserve">"21:04:23 Flow: Fixed -&gt; 300 umol/s"
</t>
  </si>
  <si>
    <t xml:space="preserve">"21:00:59 Lamp: ParIn -&gt;  0 uml"
</t>
  </si>
  <si>
    <t xml:space="preserve">"21:00:59 Flow: Fixed -&gt; 300 umol/s"
</t>
  </si>
  <si>
    <t xml:space="preserve">"21:00:59 Coolers: Off"
</t>
  </si>
  <si>
    <t xml:space="preserve">"21:00:59 CO2 Mixer: CO2R -&gt; 400 uml"
</t>
  </si>
  <si>
    <t xml:space="preserve">"21:00:59 Lamp: Off"
</t>
  </si>
  <si>
    <t xml:space="preserve">"20:58:03 Launched AutoProg /User/Configs/AutoProgs/LightCurve2"
</t>
  </si>
  <si>
    <t>Wed Jul  8 2020 20:58:03</t>
  </si>
  <si>
    <t xml:space="preserve">"20:55:54 Flow: Fixed -&gt; 300 umol/s"
</t>
  </si>
  <si>
    <t xml:space="preserve">"20:55:54 Coolers: Off"
</t>
  </si>
  <si>
    <t xml:space="preserve">"20:55:54 CO2 Mixer: CO2R -&gt; 400 uml"
</t>
  </si>
  <si>
    <t xml:space="preserve">"20:55:54 Lamp: ParIn -&gt;  2000 uml"
</t>
  </si>
  <si>
    <t>20:55:32</t>
  </si>
  <si>
    <t xml:space="preserve">"20:52:31 Lamp: ParIn -&gt;  2000 uml"
</t>
  </si>
  <si>
    <t>20:52:09</t>
  </si>
  <si>
    <t xml:space="preserve">"20:52:31 Flow: Fixed -&gt; 300 umol/s"
</t>
  </si>
  <si>
    <t xml:space="preserve">"20:49:08 Lamp: ParIn -&gt;  1600 uml"
</t>
  </si>
  <si>
    <t>20:48:46</t>
  </si>
  <si>
    <t xml:space="preserve">"20:49:08 Flow: Fixed -&gt; 300 umol/s"
</t>
  </si>
  <si>
    <t xml:space="preserve">"20:45:45 Lamp: ParIn -&gt;  1250 uml"
</t>
  </si>
  <si>
    <t>20:45:23</t>
  </si>
  <si>
    <t xml:space="preserve">"20:45:45 Flow: Fixed -&gt; 300 umol/s"
</t>
  </si>
  <si>
    <t xml:space="preserve">"20:42:22 Lamp: ParIn -&gt;  1000 uml"
</t>
  </si>
  <si>
    <t>20:42:00</t>
  </si>
  <si>
    <t xml:space="preserve">"20:42:22 Flow: Fixed -&gt; 300 umol/s"
</t>
  </si>
  <si>
    <t xml:space="preserve">"20:38:59 Lamp: ParIn -&gt;  750 uml"
</t>
  </si>
  <si>
    <t>20:38:37</t>
  </si>
  <si>
    <t xml:space="preserve">"20:38:59 Flow: Fixed -&gt; 300 umol/s"
</t>
  </si>
  <si>
    <t xml:space="preserve">"20:35:36 Lamp: ParIn -&gt;  500 uml"
</t>
  </si>
  <si>
    <t>20:35:14</t>
  </si>
  <si>
    <t xml:space="preserve">"20:35:36 Flow: Fixed -&gt; 300 umol/s"
</t>
  </si>
  <si>
    <t xml:space="preserve">"20:32:13 Lamp: ParIn -&gt;  300 uml"
</t>
  </si>
  <si>
    <t>20:31:51</t>
  </si>
  <si>
    <t xml:space="preserve">"20:32:13 Flow: Fixed -&gt; 300 umol/s"
</t>
  </si>
  <si>
    <t xml:space="preserve">"20:28:50 Lamp: ParIn -&gt;  150 uml"
</t>
  </si>
  <si>
    <t>20:28:28</t>
  </si>
  <si>
    <t xml:space="preserve">"20:28:50 Flow: Fixed -&gt; 300 umol/s"
</t>
  </si>
  <si>
    <t xml:space="preserve">"20:25:27 Lamp: ParIn -&gt;  100 uml"
</t>
  </si>
  <si>
    <t>20:25:05</t>
  </si>
  <si>
    <t xml:space="preserve">"20:25:27 Flow: Fixed -&gt; 300 umol/s"
</t>
  </si>
  <si>
    <t xml:space="preserve">"20:22:04 Lamp: ParIn -&gt;  50 uml"
</t>
  </si>
  <si>
    <t>20:21:42</t>
  </si>
  <si>
    <t xml:space="preserve">"20:22:04 Flow: Fixed -&gt; 300 umol/s"
</t>
  </si>
  <si>
    <t xml:space="preserve">"20:18:41 Lamp: ParIn -&gt;  25 uml"
</t>
  </si>
  <si>
    <t>20:18:19</t>
  </si>
  <si>
    <t xml:space="preserve">"20:18:41 Flow: Fixed -&gt; 300 umol/s"
</t>
  </si>
  <si>
    <t xml:space="preserve">"20:15:18 Lamp: ParIn -&gt;  0 uml"
</t>
  </si>
  <si>
    <t xml:space="preserve">"20:15:17 Flow: Fixed -&gt; 300 umol/s"
</t>
  </si>
  <si>
    <t xml:space="preserve">"20:15:17 Coolers: Off"
</t>
  </si>
  <si>
    <t xml:space="preserve">"20:15:17 CO2 Mixer: CO2R -&gt; 400 uml"
</t>
  </si>
  <si>
    <t xml:space="preserve">"20:15:17 Lamp: Off"
</t>
  </si>
  <si>
    <t xml:space="preserve">"20:11:34 Launched AutoProg /User/Configs/AutoProgs/LightCurve2"
</t>
  </si>
  <si>
    <t>Wed Jul  8 2020 20:11:34</t>
  </si>
  <si>
    <t xml:space="preserve">"10:28:11 Flow: Fixed -&gt; 300 umol/s"
</t>
  </si>
  <si>
    <t xml:space="preserve">"10:28:11 Coolers: Off"
</t>
  </si>
  <si>
    <t xml:space="preserve">"10:28:11 CO2 Mixer: CO2R -&gt; 400 uml"
</t>
  </si>
  <si>
    <t xml:space="preserve">"10:28:11 Lamp: ParIn -&gt;  2000 uml"
</t>
  </si>
  <si>
    <t>10:27:49</t>
  </si>
  <si>
    <t xml:space="preserve">"10:24:48 Lamp: ParIn -&gt;  2000 uml"
</t>
  </si>
  <si>
    <t>10:24:25</t>
  </si>
  <si>
    <t xml:space="preserve">"10:24:48 Flow: Fixed -&gt; 300 umol/s"
</t>
  </si>
  <si>
    <t xml:space="preserve">"10:21:24 Lamp: ParIn -&gt;  1600 uml"
</t>
  </si>
  <si>
    <t>10:21:02</t>
  </si>
  <si>
    <t xml:space="preserve">"10:21:24 Flow: Fixed -&gt; 300 umol/s"
</t>
  </si>
  <si>
    <t xml:space="preserve">"10:18:01 Lamp: ParIn -&gt;  1250 uml"
</t>
  </si>
  <si>
    <t>10:17:38</t>
  </si>
  <si>
    <t xml:space="preserve">"10:18:01 Flow: Fixed -&gt; 300 umol/s"
</t>
  </si>
  <si>
    <t xml:space="preserve">"10:14:37 Lamp: ParIn -&gt;  1000 uml"
</t>
  </si>
  <si>
    <t>10:14:14</t>
  </si>
  <si>
    <t xml:space="preserve">"10:14:36 Flow: Fixed -&gt; 300 umol/s"
</t>
  </si>
  <si>
    <t xml:space="preserve">"10:11:13 Lamp: ParIn -&gt;  750 uml"
</t>
  </si>
  <si>
    <t>10:10:51</t>
  </si>
  <si>
    <t xml:space="preserve">"10:11:13 Flow: Fixed -&gt; 300 umol/s"
</t>
  </si>
  <si>
    <t xml:space="preserve">"10:07:50 Lamp: ParIn -&gt;  500 uml"
</t>
  </si>
  <si>
    <t>10:07:27</t>
  </si>
  <si>
    <t xml:space="preserve">"10:07:50 Flow: Fixed -&gt; 300 umol/s"
</t>
  </si>
  <si>
    <t xml:space="preserve">"10:04:26 Lamp: ParIn -&gt;  300 uml"
</t>
  </si>
  <si>
    <t>10:04:03</t>
  </si>
  <si>
    <t xml:space="preserve">"10:04:26 Flow: Fixed -&gt; 300 umol/s"
</t>
  </si>
  <si>
    <t xml:space="preserve">"10:01:02 Lamp: ParIn -&gt;  150 uml"
</t>
  </si>
  <si>
    <t>10:00:39</t>
  </si>
  <si>
    <t xml:space="preserve">"10:01:02 Flow: Fixed -&gt; 300 umol/s"
</t>
  </si>
  <si>
    <t xml:space="preserve">"09:57:38 Lamp: ParIn -&gt;  100 uml"
</t>
  </si>
  <si>
    <t>09:57:15</t>
  </si>
  <si>
    <t xml:space="preserve">"09:57:38 Flow: Fixed -&gt; 300 umol/s"
</t>
  </si>
  <si>
    <t xml:space="preserve">"09:54:14 Lamp: ParIn -&gt;  50 uml"
</t>
  </si>
  <si>
    <t>09:53:51</t>
  </si>
  <si>
    <t xml:space="preserve">"09:54:14 Flow: Fixed -&gt; 300 umol/s"
</t>
  </si>
  <si>
    <t xml:space="preserve">"09:50:50 Lamp: ParIn -&gt;  25 uml"
</t>
  </si>
  <si>
    <t>09:50:26</t>
  </si>
  <si>
    <t xml:space="preserve">"09:50:50 Flow: Fixed -&gt; 300 umol/s"
</t>
  </si>
  <si>
    <t xml:space="preserve">"09:47:25 Lamp: ParIn -&gt;  0 uml"
</t>
  </si>
  <si>
    <t xml:space="preserve">"09:47:25 Flow: Fixed -&gt; 300 umol/s"
</t>
  </si>
  <si>
    <t xml:space="preserve">"09:47:25 Coolers: Off"
</t>
  </si>
  <si>
    <t xml:space="preserve">"09:47:25 CO2 Mixer: CO2R -&gt; 400 uml"
</t>
  </si>
  <si>
    <t xml:space="preserve">"09:47:25 Lamp: Off"
</t>
  </si>
  <si>
    <t xml:space="preserve">"09:44:25 Launched AutoProg /User/Configs/AutoProgs/LightCurve2"
</t>
  </si>
  <si>
    <t>Tue Jun 30 2020 09:44:25</t>
  </si>
  <si>
    <t xml:space="preserve">"14:56:16 Flow: Fixed -&gt; 300 umol/s"
</t>
  </si>
  <si>
    <t xml:space="preserve">"14:56:16 Coolers: Off"
</t>
  </si>
  <si>
    <t xml:space="preserve">"14:56:16 CO2 Mixer: CO2R -&gt; 400 uml"
</t>
  </si>
  <si>
    <t xml:space="preserve">"14:56:16 Lamp: ParIn -&gt;  2000 uml"
</t>
  </si>
  <si>
    <t>14:55:54</t>
  </si>
  <si>
    <t xml:space="preserve">"14:56:15 Flow: Fixed -&gt; 300 umol/s"
</t>
  </si>
  <si>
    <t xml:space="preserve">"14:52:53 Lamp: ParIn -&gt;  2000 uml"
</t>
  </si>
  <si>
    <t>14:52:32</t>
  </si>
  <si>
    <t xml:space="preserve">"14:52:53 Flow: Fixed -&gt; 300 umol/s"
</t>
  </si>
  <si>
    <t xml:space="preserve">"14:49:31 Lamp: ParIn -&gt;  1600 uml"
</t>
  </si>
  <si>
    <t>14:49:09</t>
  </si>
  <si>
    <t xml:space="preserve">"14:49:31 Flow: Fixed -&gt; 300 umol/s"
</t>
  </si>
  <si>
    <t xml:space="preserve">"14:46:08 Lamp: ParIn -&gt;  1250 uml"
</t>
  </si>
  <si>
    <t>14:45:46</t>
  </si>
  <si>
    <t xml:space="preserve">"14:46:08 Flow: Fixed -&gt; 300 umol/s"
</t>
  </si>
  <si>
    <t xml:space="preserve">"14:42:45 Lamp: ParIn -&gt;  1000 uml"
</t>
  </si>
  <si>
    <t>14:42:23</t>
  </si>
  <si>
    <t xml:space="preserve">"14:42:45 Flow: Fixed -&gt; 300 umol/s"
</t>
  </si>
  <si>
    <t xml:space="preserve">"14:39:22 Lamp: ParIn -&gt;  750 uml"
</t>
  </si>
  <si>
    <t>14:38:59</t>
  </si>
  <si>
    <t xml:space="preserve">"14:39:22 Flow: Fixed -&gt; 300 umol/s"
</t>
  </si>
  <si>
    <t xml:space="preserve">"14:35:58 Lamp: ParIn -&gt;  500 uml"
</t>
  </si>
  <si>
    <t>14:35:35</t>
  </si>
  <si>
    <t xml:space="preserve">"14:35:58 Flow: Fixed -&gt; 300 umol/s"
</t>
  </si>
  <si>
    <t xml:space="preserve">"14:32:34 Lamp: ParIn -&gt;  300 uml"
</t>
  </si>
  <si>
    <t>14:32:11</t>
  </si>
  <si>
    <t xml:space="preserve">"14:32:34 Flow: Fixed -&gt; 300 umol/s"
</t>
  </si>
  <si>
    <t xml:space="preserve">"14:29:10 Lamp: ParIn -&gt;  150 uml"
</t>
  </si>
  <si>
    <t>14:28:47</t>
  </si>
  <si>
    <t xml:space="preserve">"14:29:10 Flow: Fixed -&gt; 300 umol/s"
</t>
  </si>
  <si>
    <t xml:space="preserve">"14:25:46 Lamp: ParIn -&gt;  100 uml"
</t>
  </si>
  <si>
    <t>14:25:22</t>
  </si>
  <si>
    <t xml:space="preserve">"14:25:45 Flow: Fixed -&gt; 300 umol/s"
</t>
  </si>
  <si>
    <t xml:space="preserve">"14:22:21 Lamp: ParIn -&gt;  50 uml"
</t>
  </si>
  <si>
    <t>14:21:58</t>
  </si>
  <si>
    <t xml:space="preserve">"14:22:21 Flow: Fixed -&gt; 300 umol/s"
</t>
  </si>
  <si>
    <t xml:space="preserve">"14:18:57 Lamp: ParIn -&gt;  25 uml"
</t>
  </si>
  <si>
    <t>14:18:33</t>
  </si>
  <si>
    <t xml:space="preserve">"14:18:57 Flow: Fixed -&gt; 300 umol/s"
</t>
  </si>
  <si>
    <t xml:space="preserve">"14:15:32 Lamp: ParIn -&gt;  0 uml"
</t>
  </si>
  <si>
    <t xml:space="preserve">"14:15:32 Flow: Fixed -&gt; 300 umol/s"
</t>
  </si>
  <si>
    <t xml:space="preserve">"14:15:32 Coolers: Off"
</t>
  </si>
  <si>
    <t xml:space="preserve">"14:15:32 CO2 Mixer: CO2R -&gt; 400 uml"
</t>
  </si>
  <si>
    <t xml:space="preserve">"14:15:32 Lamp: Off"
</t>
  </si>
  <si>
    <t xml:space="preserve">"14:13:13 Launched AutoProg /User/Configs/AutoProgs/LightCurve2"
</t>
  </si>
  <si>
    <t>Tue Jul  7 2020 14:13:13</t>
  </si>
  <si>
    <t xml:space="preserve">"17:18:17 Flow: Fixed -&gt; 300 umol/s"
</t>
  </si>
  <si>
    <t xml:space="preserve">"17:18:17 Coolers: Off"
</t>
  </si>
  <si>
    <t xml:space="preserve">"17:18:17 CO2 Mixer: CO2R -&gt; 400 uml"
</t>
  </si>
  <si>
    <t xml:space="preserve">"17:18:17 Lamp: ParIn -&gt;  2000 uml"
</t>
  </si>
  <si>
    <t>17:17:54</t>
  </si>
  <si>
    <t xml:space="preserve">"17:18:16 Flow: Fixed -&gt; 300 umol/s"
</t>
  </si>
  <si>
    <t xml:space="preserve">"17:14:53 Lamp: ParIn -&gt;  2000 uml"
</t>
  </si>
  <si>
    <t>17:14:31</t>
  </si>
  <si>
    <t xml:space="preserve">"17:14:53 Flow: Fixed -&gt; 300 umol/s"
</t>
  </si>
  <si>
    <t xml:space="preserve">"17:11:30 Lamp: ParIn -&gt;  1600 uml"
</t>
  </si>
  <si>
    <t>17:11:07</t>
  </si>
  <si>
    <t xml:space="preserve">"17:11:30 Flow: Fixed -&gt; 300 umol/s"
</t>
  </si>
  <si>
    <t xml:space="preserve">"17:08:06 Lamp: ParIn -&gt;  1250 uml"
</t>
  </si>
  <si>
    <t>17:07:43</t>
  </si>
  <si>
    <t xml:space="preserve">"17:08:05 Flow: Fixed -&gt; 300 umol/s"
</t>
  </si>
  <si>
    <t xml:space="preserve">"17:04:42 Lamp: ParIn -&gt;  1000 uml"
</t>
  </si>
  <si>
    <t>17:04:20</t>
  </si>
  <si>
    <t xml:space="preserve">"17:04:42 Flow: Fixed -&gt; 300 umol/s"
</t>
  </si>
  <si>
    <t xml:space="preserve">"17:01:19 Lamp: ParIn -&gt;  750 uml"
</t>
  </si>
  <si>
    <t>17:00:56</t>
  </si>
  <si>
    <t xml:space="preserve">"17:01:19 Flow: Fixed -&gt; 300 umol/s"
</t>
  </si>
  <si>
    <t xml:space="preserve">"16:57:55 Lamp: ParIn -&gt;  500 uml"
</t>
  </si>
  <si>
    <t>16:57:32</t>
  </si>
  <si>
    <t xml:space="preserve">"16:57:54 Flow: Fixed -&gt; 300 umol/s"
</t>
  </si>
  <si>
    <t xml:space="preserve">"16:54:31 Lamp: ParIn -&gt;  300 uml"
</t>
  </si>
  <si>
    <t>16:54:09</t>
  </si>
  <si>
    <t xml:space="preserve">"16:54:31 Flow: Fixed -&gt; 300 umol/s"
</t>
  </si>
  <si>
    <t xml:space="preserve">"16:51:08 Lamp: ParIn -&gt;  150 uml"
</t>
  </si>
  <si>
    <t>16:50:45</t>
  </si>
  <si>
    <t xml:space="preserve">"16:51:08 Flow: Fixed -&gt; 300 umol/s"
</t>
  </si>
  <si>
    <t xml:space="preserve">"16:47:44 Lamp: ParIn -&gt;  100 uml"
</t>
  </si>
  <si>
    <t>16:47:21</t>
  </si>
  <si>
    <t xml:space="preserve">"16:47:43 Flow: Fixed -&gt; 300 umol/s"
</t>
  </si>
  <si>
    <t xml:space="preserve">"16:44:20 Lamp: ParIn -&gt;  50 uml"
</t>
  </si>
  <si>
    <t>16:43:57</t>
  </si>
  <si>
    <t xml:space="preserve">"16:44:20 Flow: Fixed -&gt; 300 umol/s"
</t>
  </si>
  <si>
    <t xml:space="preserve">"16:40:56 Lamp: ParIn -&gt;  25 uml"
</t>
  </si>
  <si>
    <t>16:40:32</t>
  </si>
  <si>
    <t xml:space="preserve">"16:40:56 Flow: Fixed -&gt; 300 umol/s"
</t>
  </si>
  <si>
    <t xml:space="preserve">"16:37:31 Lamp: ParIn -&gt;  0 uml"
</t>
  </si>
  <si>
    <t xml:space="preserve">"16:37:31 Flow: Fixed -&gt; 300 umol/s"
</t>
  </si>
  <si>
    <t xml:space="preserve">"16:37:31 Coolers: Off"
</t>
  </si>
  <si>
    <t xml:space="preserve">"16:37:31 CO2 Mixer: CO2R -&gt; 400 uml"
</t>
  </si>
  <si>
    <t xml:space="preserve">"16:37:31 Lamp: Off"
</t>
  </si>
  <si>
    <t xml:space="preserve">"16:32:56 Launched AutoProg /User/Configs/AutoProgs/LightCurve2"
</t>
  </si>
  <si>
    <t>Tue Jul  7 2020 16:32:56</t>
  </si>
  <si>
    <t xml:space="preserve">"18:06:51 Flow: Fixed -&gt; 300 umol/s"
</t>
  </si>
  <si>
    <t xml:space="preserve">"18:06:51 Coolers: Off"
</t>
  </si>
  <si>
    <t xml:space="preserve">"18:06:51 CO2 Mixer: CO2R -&gt; 400 uml"
</t>
  </si>
  <si>
    <t xml:space="preserve">"18:06:51 Lamp: ParIn -&gt;  2000 uml"
</t>
  </si>
  <si>
    <t>18:06:28</t>
  </si>
  <si>
    <t xml:space="preserve">"18:03:27 Lamp: ParIn -&gt;  2000 uml"
</t>
  </si>
  <si>
    <t>18:03:04</t>
  </si>
  <si>
    <t xml:space="preserve">"18:03:27 Flow: Fixed -&gt; 300 umol/s"
</t>
  </si>
  <si>
    <t xml:space="preserve">"18:00:03 Lamp: ParIn -&gt;  1600 uml"
</t>
  </si>
  <si>
    <t>17:59:40</t>
  </si>
  <si>
    <t xml:space="preserve">"18:00:02 Flow: Fixed -&gt; 300 umol/s"
</t>
  </si>
  <si>
    <t xml:space="preserve">"17:56:39 Lamp: ParIn -&gt;  1250 uml"
</t>
  </si>
  <si>
    <t>17:56:17</t>
  </si>
  <si>
    <t xml:space="preserve">"17:56:39 Flow: Fixed -&gt; 300 umol/s"
</t>
  </si>
  <si>
    <t xml:space="preserve">"17:53:16 Lamp: ParIn -&gt;  1000 uml"
</t>
  </si>
  <si>
    <t>17:52:53</t>
  </si>
  <si>
    <t xml:space="preserve">"17:53:16 Flow: Fixed -&gt; 300 umol/s"
</t>
  </si>
  <si>
    <t xml:space="preserve">"17:49:52 Lamp: ParIn -&gt;  750 uml"
</t>
  </si>
  <si>
    <t>17:49:29</t>
  </si>
  <si>
    <t xml:space="preserve">"17:49:52 Flow: Fixed -&gt; 300 umol/s"
</t>
  </si>
  <si>
    <t xml:space="preserve">"17:46:28 Lamp: ParIn -&gt;  500 uml"
</t>
  </si>
  <si>
    <t>17:46:05</t>
  </si>
  <si>
    <t xml:space="preserve">"17:46:28 Flow: Fixed -&gt; 300 umol/s"
</t>
  </si>
  <si>
    <t xml:space="preserve">"17:43:04 Lamp: ParIn -&gt;  300 uml"
</t>
  </si>
  <si>
    <t>17:42:41</t>
  </si>
  <si>
    <t xml:space="preserve">"17:43:04 Flow: Fixed -&gt; 300 umol/s"
</t>
  </si>
  <si>
    <t xml:space="preserve">"17:39:40 Lamp: ParIn -&gt;  150 uml"
</t>
  </si>
  <si>
    <t>17:39:17</t>
  </si>
  <si>
    <t xml:space="preserve">"17:39:40 Flow: Fixed -&gt; 300 umol/s"
</t>
  </si>
  <si>
    <t xml:space="preserve">"17:36:16 Lamp: ParIn -&gt;  100 uml"
</t>
  </si>
  <si>
    <t>17:35:53</t>
  </si>
  <si>
    <t xml:space="preserve">"17:36:16 Flow: Fixed -&gt; 300 umol/s"
</t>
  </si>
  <si>
    <t xml:space="preserve">"17:32:52 Lamp: ParIn -&gt;  50 uml"
</t>
  </si>
  <si>
    <t>17:32:29</t>
  </si>
  <si>
    <t xml:space="preserve">"17:32:52 Flow: Fixed -&gt; 300 umol/s"
</t>
  </si>
  <si>
    <t xml:space="preserve">"17:29:28 Lamp: ParIn -&gt;  25 uml"
</t>
  </si>
  <si>
    <t>17:29:05</t>
  </si>
  <si>
    <t xml:space="preserve">"17:29:28 Flow: Fixed -&gt; 300 umol/s"
</t>
  </si>
  <si>
    <t xml:space="preserve">"17:26:04 Lamp: ParIn -&gt;  0 uml"
</t>
  </si>
  <si>
    <t xml:space="preserve">"17:26:04 Flow: Fixed -&gt; 300 umol/s"
</t>
  </si>
  <si>
    <t xml:space="preserve">"17:26:04 Coolers: Off"
</t>
  </si>
  <si>
    <t xml:space="preserve">"17:26:04 CO2 Mixer: CO2R -&gt; 400 uml"
</t>
  </si>
  <si>
    <t xml:space="preserve">"17:26:04 Lamp: Off"
</t>
  </si>
  <si>
    <t xml:space="preserve">"17:25:55 Launched AutoProg /User/Configs/AutoProgs/LightCurve2"
</t>
  </si>
  <si>
    <t>Tue Jul  7 2020 17:25:55</t>
  </si>
  <si>
    <t xml:space="preserve">"16:30:31 Flow: Fixed -&gt; 300 umol/s"
</t>
  </si>
  <si>
    <t xml:space="preserve">"16:30:31 Coolers: Off"
</t>
  </si>
  <si>
    <t xml:space="preserve">"16:30:31 CO2 Mixer: CO2R -&gt; 400 uml"
</t>
  </si>
  <si>
    <t xml:space="preserve">"16:30:31 Lamp: ParIn -&gt;  2000 uml"
</t>
  </si>
  <si>
    <t>16:30:08</t>
  </si>
  <si>
    <t xml:space="preserve">"16:27:07 Lamp: ParIn -&gt;  2000 uml"
</t>
  </si>
  <si>
    <t>16:26:44</t>
  </si>
  <si>
    <t xml:space="preserve">"16:27:07 Flow: Fixed -&gt; 300 umol/s"
</t>
  </si>
  <si>
    <t xml:space="preserve">"16:23:43 Lamp: ParIn -&gt;  1600 uml"
</t>
  </si>
  <si>
    <t>16:23:20</t>
  </si>
  <si>
    <t xml:space="preserve">"16:23:43 Flow: Fixed -&gt; 300 umol/s"
</t>
  </si>
  <si>
    <t xml:space="preserve">"16:20:19 Lamp: ParIn -&gt;  1250 uml"
</t>
  </si>
  <si>
    <t>16:19:55</t>
  </si>
  <si>
    <t xml:space="preserve">"16:20:19 Flow: Fixed -&gt; 300 umol/s"
</t>
  </si>
  <si>
    <t xml:space="preserve">"16:16:54 Lamp: ParIn -&gt;  1000 uml"
</t>
  </si>
  <si>
    <t>16:16:31</t>
  </si>
  <si>
    <t xml:space="preserve">"16:16:54 Flow: Fixed -&gt; 300 umol/s"
</t>
  </si>
  <si>
    <t xml:space="preserve">"16:13:30 Lamp: ParIn -&gt;  750 uml"
</t>
  </si>
  <si>
    <t>16:13:07</t>
  </si>
  <si>
    <t xml:space="preserve">"16:13:30 Flow: Fixed -&gt; 300 umol/s"
</t>
  </si>
  <si>
    <t xml:space="preserve">"16:10:06 Lamp: ParIn -&gt;  500 uml"
</t>
  </si>
  <si>
    <t>16:09:43</t>
  </si>
  <si>
    <t xml:space="preserve">"16:10:06 Flow: Fixed -&gt; 300 umol/s"
</t>
  </si>
  <si>
    <t xml:space="preserve">"16:06:42 Lamp: ParIn -&gt;  300 uml"
</t>
  </si>
  <si>
    <t>16:06:19</t>
  </si>
  <si>
    <t xml:space="preserve">"16:06:42 Flow: Fixed -&gt; 300 umol/s"
</t>
  </si>
  <si>
    <t xml:space="preserve">"16:03:18 Lamp: ParIn -&gt;  150 uml"
</t>
  </si>
  <si>
    <t xml:space="preserve">"16:03:18 Flow: Fixed -&gt; 300 umol/s"
</t>
  </si>
  <si>
    <t xml:space="preserve">"15:59:54 Lamp: ParIn -&gt;  100 uml"
</t>
  </si>
  <si>
    <t>15:59:30</t>
  </si>
  <si>
    <t xml:space="preserve">"15:56:29 Lamp: ParIn -&gt;  50 uml"
</t>
  </si>
  <si>
    <t>15:56:05</t>
  </si>
  <si>
    <t xml:space="preserve">"15:56:29 Flow: Fixed -&gt; 300 umol/s"
</t>
  </si>
  <si>
    <t xml:space="preserve">"15:53:03 Lamp: ParIn -&gt;  25 uml"
</t>
  </si>
  <si>
    <t>15:52:40</t>
  </si>
  <si>
    <t xml:space="preserve">"15:53:03 Flow: Fixed -&gt; 300 umol/s"
</t>
  </si>
  <si>
    <t xml:space="preserve">"15:49:39 Lamp: ParIn -&gt;  0 uml"
</t>
  </si>
  <si>
    <t xml:space="preserve">"15:49:39 Flow: Fixed -&gt; 300 umol/s"
</t>
  </si>
  <si>
    <t xml:space="preserve">"15:49:39 Coolers: Off"
</t>
  </si>
  <si>
    <t xml:space="preserve">"15:49:39 CO2 Mixer: CO2R -&gt; 400 uml"
</t>
  </si>
  <si>
    <t xml:space="preserve">"15:49:39 Lamp: Off"
</t>
  </si>
  <si>
    <t xml:space="preserve">"15:46:10 Launched AutoProg /User/Configs/AutoProgs/LightCurve2"
</t>
  </si>
  <si>
    <t>Tue Jul  7 2020 15:46:10</t>
  </si>
  <si>
    <t xml:space="preserve">"15:43:26 Flow: Fixed -&gt; 300 umol/s"
</t>
  </si>
  <si>
    <t xml:space="preserve">"15:43:26 Coolers: Off"
</t>
  </si>
  <si>
    <t xml:space="preserve">"15:43:26 CO2 Mixer: CO2R -&gt; 400 uml"
</t>
  </si>
  <si>
    <t xml:space="preserve">"15:43:25 Lamp: ParIn -&gt;  2000 uml"
</t>
  </si>
  <si>
    <t>15:43:03</t>
  </si>
  <si>
    <t xml:space="preserve">"15:43:25 Flow: Fixed -&gt; 300 umol/s"
</t>
  </si>
  <si>
    <t xml:space="preserve">"15:40:02 Lamp: ParIn -&gt;  2000 uml"
</t>
  </si>
  <si>
    <t>15:39:39</t>
  </si>
  <si>
    <t xml:space="preserve">"15:40:02 Flow: Fixed -&gt; 300 umol/s"
</t>
  </si>
  <si>
    <t xml:space="preserve">"15:36:38 Lamp: ParIn -&gt;  1600 uml"
</t>
  </si>
  <si>
    <t>15:36:15</t>
  </si>
  <si>
    <t xml:space="preserve">"15:36:38 Flow: Fixed -&gt; 300 umol/s"
</t>
  </si>
  <si>
    <t xml:space="preserve">"15:33:14 Lamp: ParIn -&gt;  1250 uml"
</t>
  </si>
  <si>
    <t>15:32:51</t>
  </si>
  <si>
    <t xml:space="preserve">"15:33:14 Flow: Fixed -&gt; 300 umol/s"
</t>
  </si>
  <si>
    <t xml:space="preserve">"15:29:50 Lamp: ParIn -&gt;  1000 uml"
</t>
  </si>
  <si>
    <t>15:29:27</t>
  </si>
  <si>
    <t xml:space="preserve">"15:29:50 Flow: Fixed -&gt; 300 umol/s"
</t>
  </si>
  <si>
    <t xml:space="preserve">"15:26:26 Lamp: ParIn -&gt;  750 uml"
</t>
  </si>
  <si>
    <t>15:26:03</t>
  </si>
  <si>
    <t xml:space="preserve">"15:26:26 Flow: Fixed -&gt; 300 umol/s"
</t>
  </si>
  <si>
    <t xml:space="preserve">"15:23:02 Lamp: ParIn -&gt;  500 uml"
</t>
  </si>
  <si>
    <t>15:22:39</t>
  </si>
  <si>
    <t xml:space="preserve">"15:23:02 Flow: Fixed -&gt; 300 umol/s"
</t>
  </si>
  <si>
    <t xml:space="preserve">"15:19:38 Lamp: ParIn -&gt;  300 uml"
</t>
  </si>
  <si>
    <t>15:19:14</t>
  </si>
  <si>
    <t xml:space="preserve">"15:19:38 Flow: Fixed -&gt; 300 umol/s"
</t>
  </si>
  <si>
    <t xml:space="preserve">"15:16:13 Lamp: ParIn -&gt;  150 uml"
</t>
  </si>
  <si>
    <t>15:15:49</t>
  </si>
  <si>
    <t xml:space="preserve">"15:16:13 Flow: Fixed -&gt; 300 umol/s"
</t>
  </si>
  <si>
    <t xml:space="preserve">"15:12:48 Lamp: ParIn -&gt;  100 uml"
</t>
  </si>
  <si>
    <t>15:12:24</t>
  </si>
  <si>
    <t xml:space="preserve">"15:12:47 Flow: Fixed -&gt; 300 umol/s"
</t>
  </si>
  <si>
    <t xml:space="preserve">"15:09:23 Lamp: ParIn -&gt;  50 uml"
</t>
  </si>
  <si>
    <t>15:09:00</t>
  </si>
  <si>
    <t xml:space="preserve">"15:09:23 Flow: Fixed -&gt; 300 umol/s"
</t>
  </si>
  <si>
    <t xml:space="preserve">"15:05:59 Lamp: ParIn -&gt;  25 uml"
</t>
  </si>
  <si>
    <t>15:05:35</t>
  </si>
  <si>
    <t xml:space="preserve">"15:05:59 Flow: Fixed -&gt; 300 umol/s"
</t>
  </si>
  <si>
    <t xml:space="preserve">"15:02:34 Lamp: ParIn -&gt;  0 uml"
</t>
  </si>
  <si>
    <t xml:space="preserve">"15:02:34 Flow: Fixed -&gt; 300 umol/s"
</t>
  </si>
  <si>
    <t xml:space="preserve">"15:02:34 Coolers: Off"
</t>
  </si>
  <si>
    <t xml:space="preserve">"15:02:34 CO2 Mixer: CO2R -&gt; 400 uml"
</t>
  </si>
  <si>
    <t xml:space="preserve">"15:02:34 Lamp: Off"
</t>
  </si>
  <si>
    <t xml:space="preserve">"14:59:17 Launched AutoProg /User/Configs/AutoProgs/LightCurve2"
</t>
  </si>
  <si>
    <t>Tue Jul  7 2020 14:59:16</t>
  </si>
  <si>
    <t xml:space="preserve">"17:41:54 Flow: Fixed -&gt; 300 umol/s"
</t>
  </si>
  <si>
    <t xml:space="preserve">"17:41:54 Coolers: Off"
</t>
  </si>
  <si>
    <t xml:space="preserve">"17:41:54 CO2 Mixer: CO2R -&gt; 400 uml"
</t>
  </si>
  <si>
    <t xml:space="preserve">"17:41:54 Lamp: ParIn -&gt;  2000 uml"
</t>
  </si>
  <si>
    <t>17:41:27</t>
  </si>
  <si>
    <t xml:space="preserve">"17:41:53 Flow: Fixed -&gt; 300 umol/s"
</t>
  </si>
  <si>
    <t xml:space="preserve">"17:38:26 Lamp: ParIn -&gt;  2000 uml"
</t>
  </si>
  <si>
    <t>17:38:02</t>
  </si>
  <si>
    <t xml:space="preserve">"17:38:26 Flow: Fixed -&gt; 300 umol/s"
</t>
  </si>
  <si>
    <t xml:space="preserve">"17:35:01 Lamp: ParIn -&gt;  1600 uml"
</t>
  </si>
  <si>
    <t>17:34:36</t>
  </si>
  <si>
    <t xml:space="preserve">"17:35:01 Flow: Fixed -&gt; 300 umol/s"
</t>
  </si>
  <si>
    <t xml:space="preserve">"17:31:35 Lamp: ParIn -&gt;  1250 uml"
</t>
  </si>
  <si>
    <t>17:31:11</t>
  </si>
  <si>
    <t xml:space="preserve">"17:31:35 Flow: Fixed -&gt; 300 umol/s"
</t>
  </si>
  <si>
    <t xml:space="preserve">"17:28:10 Lamp: ParIn -&gt;  1000 uml"
</t>
  </si>
  <si>
    <t>17:27:46</t>
  </si>
  <si>
    <t xml:space="preserve">"17:28:10 Flow: Fixed -&gt; 300 umol/s"
</t>
  </si>
  <si>
    <t xml:space="preserve">"17:24:45 Lamp: ParIn -&gt;  750 uml"
</t>
  </si>
  <si>
    <t>17:24:21</t>
  </si>
  <si>
    <t xml:space="preserve">"17:24:45 Flow: Fixed -&gt; 300 umol/s"
</t>
  </si>
  <si>
    <t xml:space="preserve">"17:21:20 Lamp: ParIn -&gt;  500 uml"
</t>
  </si>
  <si>
    <t>17:20:57</t>
  </si>
  <si>
    <t xml:space="preserve">"17:21:20 Flow: Fixed -&gt; 300 umol/s"
</t>
  </si>
  <si>
    <t xml:space="preserve">"17:17:56 Lamp: ParIn -&gt;  300 uml"
</t>
  </si>
  <si>
    <t>17:17:32</t>
  </si>
  <si>
    <t xml:space="preserve">"17:17:56 Flow: Fixed -&gt; 300 umol/s"
</t>
  </si>
  <si>
    <t xml:space="preserve">"17:14:31 Lamp: ParIn -&gt;  150 uml"
</t>
  </si>
  <si>
    <t>17:14:07</t>
  </si>
  <si>
    <t xml:space="preserve">"17:14:31 Flow: Fixed -&gt; 300 umol/s"
</t>
  </si>
  <si>
    <t xml:space="preserve">"17:11:06 Lamp: ParIn -&gt;  100 uml"
</t>
  </si>
  <si>
    <t>17:10:42</t>
  </si>
  <si>
    <t xml:space="preserve">"17:11:06 Flow: Fixed -&gt; 300 umol/s"
</t>
  </si>
  <si>
    <t xml:space="preserve">"17:07:41 Lamp: ParIn -&gt;  50 uml"
</t>
  </si>
  <si>
    <t>17:07:17</t>
  </si>
  <si>
    <t xml:space="preserve">"17:07:41 Flow: Fixed -&gt; 300 umol/s"
</t>
  </si>
  <si>
    <t xml:space="preserve">"17:04:16 Lamp: ParIn -&gt;  25 uml"
</t>
  </si>
  <si>
    <t>17:03:52</t>
  </si>
  <si>
    <t xml:space="preserve">"17:04:16 Flow: Fixed -&gt; 300 umol/s"
</t>
  </si>
  <si>
    <t xml:space="preserve">"17:00:51 Lamp: ParIn -&gt;  0 uml"
</t>
  </si>
  <si>
    <t xml:space="preserve">"17:00:51 Flow: Fixed -&gt; 300 umol/s"
</t>
  </si>
  <si>
    <t xml:space="preserve">"17:00:51 Coolers: Off"
</t>
  </si>
  <si>
    <t xml:space="preserve">"17:00:51 CO2 Mixer: CO2R -&gt; 400 uml"
</t>
  </si>
  <si>
    <t xml:space="preserve">"17:00:51 Lamp: Off"
</t>
  </si>
  <si>
    <t xml:space="preserve">"17:00:45 Launched AutoProg /User/Configs/AutoProgs/LightCurve2"
</t>
  </si>
  <si>
    <t>Fri Jul 10 2020 17:00:45</t>
  </si>
  <si>
    <t xml:space="preserve">"14:31:43 Flow: Fixed -&gt; 300 umol/s"
</t>
  </si>
  <si>
    <t xml:space="preserve">"14:31:43 Coolers: Off"
</t>
  </si>
  <si>
    <t xml:space="preserve">"14:31:43 CO2 Mixer: CO2R -&gt; 400 uml"
</t>
  </si>
  <si>
    <t xml:space="preserve">"14:31:43 Lamp: ParIn -&gt;  2000 uml"
</t>
  </si>
  <si>
    <t>14:31:20</t>
  </si>
  <si>
    <t xml:space="preserve">"14:28:19 Lamp: ParIn -&gt;  2000 uml"
</t>
  </si>
  <si>
    <t>14:27:56</t>
  </si>
  <si>
    <t xml:space="preserve">"14:28:19 Flow: Fixed -&gt; 300 umol/s"
</t>
  </si>
  <si>
    <t xml:space="preserve">"14:24:55 Lamp: ParIn -&gt;  1600 uml"
</t>
  </si>
  <si>
    <t>14:24:32</t>
  </si>
  <si>
    <t xml:space="preserve">"14:24:55 Flow: Fixed -&gt; 300 umol/s"
</t>
  </si>
  <si>
    <t xml:space="preserve">"14:21:31 Lamp: ParIn -&gt;  1250 uml"
</t>
  </si>
  <si>
    <t>14:21:08</t>
  </si>
  <si>
    <t xml:space="preserve">"14:21:31 Flow: Fixed -&gt; 300 umol/s"
</t>
  </si>
  <si>
    <t xml:space="preserve">"14:18:07 Lamp: ParIn -&gt;  1000 uml"
</t>
  </si>
  <si>
    <t>14:17:44</t>
  </si>
  <si>
    <t xml:space="preserve">"14:18:06 Flow: Fixed -&gt; 300 umol/s"
</t>
  </si>
  <si>
    <t xml:space="preserve">"14:14:43 Lamp: ParIn -&gt;  750 uml"
</t>
  </si>
  <si>
    <t>14:14:21</t>
  </si>
  <si>
    <t xml:space="preserve">"14:14:43 Flow: Fixed -&gt; 300 umol/s"
</t>
  </si>
  <si>
    <t xml:space="preserve">"14:11:20 Lamp: ParIn -&gt;  500 uml"
</t>
  </si>
  <si>
    <t>14:10:57</t>
  </si>
  <si>
    <t xml:space="preserve">"14:11:20 Flow: Fixed -&gt; 300 umol/s"
</t>
  </si>
  <si>
    <t xml:space="preserve">"14:07:56 Lamp: ParIn -&gt;  300 uml"
</t>
  </si>
  <si>
    <t>14:07:33</t>
  </si>
  <si>
    <t xml:space="preserve">"14:07:55 Flow: Fixed -&gt; 300 umol/s"
</t>
  </si>
  <si>
    <t xml:space="preserve">"14:04:32 Lamp: ParIn -&gt;  150 uml"
</t>
  </si>
  <si>
    <t>14:04:10</t>
  </si>
  <si>
    <t xml:space="preserve">"14:04:32 Flow: Fixed -&gt; 300 umol/s"
</t>
  </si>
  <si>
    <t xml:space="preserve">"14:01:09 Lamp: ParIn -&gt;  100 uml"
</t>
  </si>
  <si>
    <t>14:00:46</t>
  </si>
  <si>
    <t xml:space="preserve">"14:01:09 Flow: Fixed -&gt; 300 umol/s"
</t>
  </si>
  <si>
    <t xml:space="preserve">"13:57:45 Lamp: ParIn -&gt;  50 uml"
</t>
  </si>
  <si>
    <t>13:57:22</t>
  </si>
  <si>
    <t xml:space="preserve">"13:57:44 Flow: Fixed -&gt; 300 umol/s"
</t>
  </si>
  <si>
    <t xml:space="preserve">"13:54:21 Lamp: ParIn -&gt;  25 uml"
</t>
  </si>
  <si>
    <t>13:53:58</t>
  </si>
  <si>
    <t xml:space="preserve">"13:54:21 Flow: Fixed -&gt; 300 umol/s"
</t>
  </si>
  <si>
    <t xml:space="preserve">"13:50:57 Lamp: ParIn -&gt;  0 uml"
</t>
  </si>
  <si>
    <t xml:space="preserve">"13:50:56 Flow: Fixed -&gt; 300 umol/s"
</t>
  </si>
  <si>
    <t xml:space="preserve">"13:50:56 Coolers: Off"
</t>
  </si>
  <si>
    <t xml:space="preserve">"13:50:56 CO2 Mixer: CO2R -&gt; 400 uml"
</t>
  </si>
  <si>
    <t xml:space="preserve">"13:50:56 Lamp: Off"
</t>
  </si>
  <si>
    <t xml:space="preserve">"13:48:14 Launched AutoProg /User/Configs/AutoProgs/LightCurve2"
</t>
  </si>
  <si>
    <t>Fri Jul 10 2020 13:48:14</t>
  </si>
  <si>
    <t xml:space="preserve">"15:17:03 Flow: Fixed -&gt; 300 umol/s"
</t>
  </si>
  <si>
    <t xml:space="preserve">"15:17:03 Coolers: Off"
</t>
  </si>
  <si>
    <t xml:space="preserve">"15:17:03 CO2 Mixer: CO2R -&gt; 400 uml"
</t>
  </si>
  <si>
    <t xml:space="preserve">"15:17:03 Lamp: ParIn -&gt;  2000 uml"
</t>
  </si>
  <si>
    <t>15:16:39</t>
  </si>
  <si>
    <t xml:space="preserve">"15:17:02 Flow: Fixed -&gt; 300 umol/s"
</t>
  </si>
  <si>
    <t xml:space="preserve">"15:13:38 Lamp: ParIn -&gt;  2000 uml"
</t>
  </si>
  <si>
    <t>15:13:15</t>
  </si>
  <si>
    <t xml:space="preserve">"15:13:38 Flow: Fixed -&gt; 300 umol/s"
</t>
  </si>
  <si>
    <t xml:space="preserve">"15:10:14 Lamp: ParIn -&gt;  1600 uml"
</t>
  </si>
  <si>
    <t>15:09:51</t>
  </si>
  <si>
    <t xml:space="preserve">"15:10:14 Flow: Fixed -&gt; 300 umol/s"
</t>
  </si>
  <si>
    <t xml:space="preserve">"15:06:50 Lamp: ParIn -&gt;  1250 uml"
</t>
  </si>
  <si>
    <t>15:06:27</t>
  </si>
  <si>
    <t xml:space="preserve">"15:06:50 Flow: Fixed -&gt; 300 umol/s"
</t>
  </si>
  <si>
    <t xml:space="preserve">"15:03:26 Lamp: ParIn -&gt;  1000 uml"
</t>
  </si>
  <si>
    <t>15:03:03</t>
  </si>
  <si>
    <t xml:space="preserve">"15:03:26 Flow: Fixed -&gt; 300 umol/s"
</t>
  </si>
  <si>
    <t xml:space="preserve">"15:00:02 Lamp: ParIn -&gt;  750 uml"
</t>
  </si>
  <si>
    <t>14:59:39</t>
  </si>
  <si>
    <t xml:space="preserve">"15:00:02 Flow: Fixed -&gt; 300 umol/s"
</t>
  </si>
  <si>
    <t xml:space="preserve">"14:56:38 Lamp: ParIn -&gt;  500 uml"
</t>
  </si>
  <si>
    <t>14:56:15</t>
  </si>
  <si>
    <t xml:space="preserve">"14:56:38 Flow: Fixed -&gt; 300 umol/s"
</t>
  </si>
  <si>
    <t xml:space="preserve">"14:53:14 Lamp: ParIn -&gt;  300 uml"
</t>
  </si>
  <si>
    <t>14:52:51</t>
  </si>
  <si>
    <t xml:space="preserve">"14:53:14 Flow: Fixed -&gt; 300 umol/s"
</t>
  </si>
  <si>
    <t xml:space="preserve">"14:49:50 Lamp: ParIn -&gt;  150 uml"
</t>
  </si>
  <si>
    <t>14:49:27</t>
  </si>
  <si>
    <t xml:space="preserve">"14:49:50 Flow: Fixed -&gt; 300 umol/s"
</t>
  </si>
  <si>
    <t xml:space="preserve">"14:46:26 Lamp: ParIn -&gt;  100 uml"
</t>
  </si>
  <si>
    <t>14:46:03</t>
  </si>
  <si>
    <t xml:space="preserve">"14:46:26 Flow: Fixed -&gt; 300 umol/s"
</t>
  </si>
  <si>
    <t xml:space="preserve">"14:43:02 Lamp: ParIn -&gt;  50 uml"
</t>
  </si>
  <si>
    <t>14:42:39</t>
  </si>
  <si>
    <t xml:space="preserve">"14:43:02 Flow: Fixed -&gt; 300 umol/s"
</t>
  </si>
  <si>
    <t xml:space="preserve">"14:39:38 Lamp: ParIn -&gt;  25 uml"
</t>
  </si>
  <si>
    <t>14:39:15</t>
  </si>
  <si>
    <t xml:space="preserve">"14:39:38 Flow: Fixed -&gt; 300 umol/s"
</t>
  </si>
  <si>
    <t xml:space="preserve">"14:36:14 Lamp: ParIn -&gt;  0 uml"
</t>
  </si>
  <si>
    <t xml:space="preserve">"14:36:14 Flow: Fixed -&gt; 300 umol/s"
</t>
  </si>
  <si>
    <t xml:space="preserve">"14:36:14 Coolers: Off"
</t>
  </si>
  <si>
    <t xml:space="preserve">"14:36:14 CO2 Mixer: CO2R -&gt; 400 uml"
</t>
  </si>
  <si>
    <t xml:space="preserve">"14:36:14 Lamp: Off"
</t>
  </si>
  <si>
    <t xml:space="preserve">"14:34:13 Launched AutoProg /User/Configs/AutoProgs/LightCurve2"
</t>
  </si>
  <si>
    <t>Fri Jul 10 2020 14:34:13</t>
  </si>
  <si>
    <t xml:space="preserve">"16:03:32 Flow: Fixed -&gt; 300 umol/s"
</t>
  </si>
  <si>
    <t xml:space="preserve">"16:03:32 Coolers: Off"
</t>
  </si>
  <si>
    <t xml:space="preserve">"16:03:32 CO2 Mixer: CO2R -&gt; 400 uml"
</t>
  </si>
  <si>
    <t xml:space="preserve">"16:03:32 Lamp: ParIn -&gt;  2000 uml"
</t>
  </si>
  <si>
    <t>16:03:08</t>
  </si>
  <si>
    <t xml:space="preserve">"16:00:07 Lamp: ParIn -&gt;  2000 uml"
</t>
  </si>
  <si>
    <t>15:59:43</t>
  </si>
  <si>
    <t xml:space="preserve">"16:00:06 Flow: Fixed -&gt; 300 umol/s"
</t>
  </si>
  <si>
    <t xml:space="preserve">"15:56:42 Lamp: ParIn -&gt;  1600 uml"
</t>
  </si>
  <si>
    <t>15:56:19</t>
  </si>
  <si>
    <t xml:space="preserve">"15:56:42 Flow: Fixed -&gt; 300 umol/s"
</t>
  </si>
  <si>
    <t xml:space="preserve">"15:53:18 Lamp: ParIn -&gt;  1250 uml"
</t>
  </si>
  <si>
    <t>15:52:55</t>
  </si>
  <si>
    <t xml:space="preserve">"15:53:18 Flow: Fixed -&gt; 300 umol/s"
</t>
  </si>
  <si>
    <t xml:space="preserve">"15:49:54 Lamp: ParIn -&gt;  1000 uml"
</t>
  </si>
  <si>
    <t>15:49:31</t>
  </si>
  <si>
    <t xml:space="preserve">"15:49:53 Flow: Fixed -&gt; 300 umol/s"
</t>
  </si>
  <si>
    <t xml:space="preserve">"15:46:30 Lamp: ParIn -&gt;  750 uml"
</t>
  </si>
  <si>
    <t>15:46:08</t>
  </si>
  <si>
    <t xml:space="preserve">"15:46:30 Flow: Fixed -&gt; 300 umol/s"
</t>
  </si>
  <si>
    <t xml:space="preserve">"15:43:07 Lamp: ParIn -&gt;  500 uml"
</t>
  </si>
  <si>
    <t>15:42:44</t>
  </si>
  <si>
    <t xml:space="preserve">"15:43:07 Flow: Fixed -&gt; 300 umol/s"
</t>
  </si>
  <si>
    <t xml:space="preserve">"15:39:43 Lamp: ParIn -&gt;  300 uml"
</t>
  </si>
  <si>
    <t>15:39:20</t>
  </si>
  <si>
    <t xml:space="preserve">"15:39:42 Flow: Fixed -&gt; 300 umol/s"
</t>
  </si>
  <si>
    <t xml:space="preserve">"15:36:19 Lamp: ParIn -&gt;  150 uml"
</t>
  </si>
  <si>
    <t>15:35:57</t>
  </si>
  <si>
    <t xml:space="preserve">"15:36:19 Flow: Fixed -&gt; 300 umol/s"
</t>
  </si>
  <si>
    <t xml:space="preserve">"15:32:56 Lamp: ParIn -&gt;  100 uml"
</t>
  </si>
  <si>
    <t>15:32:33</t>
  </si>
  <si>
    <t xml:space="preserve">"15:32:56 Flow: Fixed -&gt; 300 umol/s"
</t>
  </si>
  <si>
    <t xml:space="preserve">"15:29:32 Lamp: ParIn -&gt;  50 uml"
</t>
  </si>
  <si>
    <t>15:29:09</t>
  </si>
  <si>
    <t xml:space="preserve">"15:29:31 Flow: Fixed -&gt; 300 umol/s"
</t>
  </si>
  <si>
    <t xml:space="preserve">"15:26:08 Lamp: ParIn -&gt;  25 uml"
</t>
  </si>
  <si>
    <t>15:25:45</t>
  </si>
  <si>
    <t xml:space="preserve">"15:26:08 Flow: Fixed -&gt; 300 umol/s"
</t>
  </si>
  <si>
    <t xml:space="preserve">"15:22:44 Lamp: ParIn -&gt;  0 uml"
</t>
  </si>
  <si>
    <t xml:space="preserve">"15:22:43 Flow: Fixed -&gt; 300 umol/s"
</t>
  </si>
  <si>
    <t xml:space="preserve">"15:22:43 Coolers: Off"
</t>
  </si>
  <si>
    <t xml:space="preserve">"15:22:43 CO2 Mixer: CO2R -&gt; 400 uml"
</t>
  </si>
  <si>
    <t xml:space="preserve">"15:22:43 Lamp: Off"
</t>
  </si>
  <si>
    <t xml:space="preserve">"15:19:36 Launched AutoProg /User/Configs/AutoProgs/LightCurve2"
</t>
  </si>
  <si>
    <t>Fri Jul 10 2020 15:19:36</t>
  </si>
  <si>
    <t xml:space="preserve">"15:58:53 Flow: Fixed -&gt; 300 umol/s"
</t>
  </si>
  <si>
    <t xml:space="preserve">"15:58:53 Coolers: Off"
</t>
  </si>
  <si>
    <t xml:space="preserve">"15:58:53 CO2 Mixer: CO2R -&gt; 400 uml"
</t>
  </si>
  <si>
    <t xml:space="preserve">"15:58:53 Lamp: ParIn -&gt;  2000 uml"
</t>
  </si>
  <si>
    <t>15:58:30</t>
  </si>
  <si>
    <t xml:space="preserve">"15:55:29 Lamp: ParIn -&gt;  2000 uml"
</t>
  </si>
  <si>
    <t>15:55:06</t>
  </si>
  <si>
    <t xml:space="preserve">"15:55:29 Flow: Fixed -&gt; 300 umol/s"
</t>
  </si>
  <si>
    <t xml:space="preserve">"15:52:05 Lamp: ParIn -&gt;  1600 uml"
</t>
  </si>
  <si>
    <t>15:51:42</t>
  </si>
  <si>
    <t xml:space="preserve">"15:52:05 Flow: Fixed -&gt; 300 umol/s"
</t>
  </si>
  <si>
    <t xml:space="preserve">"15:48:41 Lamp: ParIn -&gt;  1250 uml"
</t>
  </si>
  <si>
    <t>15:48:18</t>
  </si>
  <si>
    <t xml:space="preserve">"15:48:41 Flow: Fixed -&gt; 300 umol/s"
</t>
  </si>
  <si>
    <t xml:space="preserve">"15:45:17 Lamp: ParIn -&gt;  1000 uml"
</t>
  </si>
  <si>
    <t>15:44:54</t>
  </si>
  <si>
    <t xml:space="preserve">"15:45:17 Flow: Fixed -&gt; 300 umol/s"
</t>
  </si>
  <si>
    <t xml:space="preserve">"15:41:53 Lamp: ParIn -&gt;  750 uml"
</t>
  </si>
  <si>
    <t>15:41:30</t>
  </si>
  <si>
    <t xml:space="preserve">"15:41:53 Flow: Fixed -&gt; 300 umol/s"
</t>
  </si>
  <si>
    <t xml:space="preserve">"15:38:29 Lamp: ParIn -&gt;  500 uml"
</t>
  </si>
  <si>
    <t>15:38:06</t>
  </si>
  <si>
    <t xml:space="preserve">"15:38:29 Flow: Fixed -&gt; 300 umol/s"
</t>
  </si>
  <si>
    <t xml:space="preserve">"15:35:05 Lamp: ParIn -&gt;  300 uml"
</t>
  </si>
  <si>
    <t>15:34:42</t>
  </si>
  <si>
    <t xml:space="preserve">"15:35:05 Flow: Fixed -&gt; 300 umol/s"
</t>
  </si>
  <si>
    <t xml:space="preserve">"15:31:41 Lamp: ParIn -&gt;  150 uml"
</t>
  </si>
  <si>
    <t>15:31:18</t>
  </si>
  <si>
    <t xml:space="preserve">"15:31:41 Flow: Fixed -&gt; 300 umol/s"
</t>
  </si>
  <si>
    <t xml:space="preserve">"15:28:17 Lamp: ParIn -&gt;  100 uml"
</t>
  </si>
  <si>
    <t>15:27:54</t>
  </si>
  <si>
    <t xml:space="preserve">"15:28:17 Flow: Fixed -&gt; 300 umol/s"
</t>
  </si>
  <si>
    <t xml:space="preserve">"15:24:53 Lamp: ParIn -&gt;  50 uml"
</t>
  </si>
  <si>
    <t>15:24:29</t>
  </si>
  <si>
    <t xml:space="preserve">"15:24:52 Flow: Fixed -&gt; 300 umol/s"
</t>
  </si>
  <si>
    <t xml:space="preserve">"15:21:28 Lamp: ParIn -&gt;  25 uml"
</t>
  </si>
  <si>
    <t>15:21:04</t>
  </si>
  <si>
    <t xml:space="preserve">"15:21:28 Flow: Fixed -&gt; 300 umol/s"
</t>
  </si>
  <si>
    <t xml:space="preserve">"15:18:03 Lamp: ParIn -&gt;  0 uml"
</t>
  </si>
  <si>
    <t xml:space="preserve">"15:18:02 Flow: Fixed -&gt; 300 umol/s"
</t>
  </si>
  <si>
    <t xml:space="preserve">"15:18:02 Coolers: Off"
</t>
  </si>
  <si>
    <t xml:space="preserve">"15:18:02 CO2 Mixer: CO2R -&gt; 400 uml"
</t>
  </si>
  <si>
    <t xml:space="preserve">"15:18:02 Lamp: Off"
</t>
  </si>
  <si>
    <t xml:space="preserve">"15:18:00 Launched AutoProg /User/Configs/AutoProgs/LightCurve2"
</t>
  </si>
  <si>
    <t>Thr Jul  9 2020 15:18:00</t>
  </si>
  <si>
    <t xml:space="preserve">"16:45:45 Flow: Fixed -&gt; 300 umol/s"
</t>
  </si>
  <si>
    <t xml:space="preserve">"16:45:45 Coolers: Off"
</t>
  </si>
  <si>
    <t xml:space="preserve">"16:45:44 CO2 Mixer: CO2R -&gt; 400 uml"
</t>
  </si>
  <si>
    <t xml:space="preserve">"16:45:44 Lamp: ParIn -&gt;  2000 uml"
</t>
  </si>
  <si>
    <t>16:45:20</t>
  </si>
  <si>
    <t xml:space="preserve">"16:45:44 Flow: Fixed -&gt; 300 umol/s"
</t>
  </si>
  <si>
    <t xml:space="preserve">"16:42:19 Lamp: ParIn -&gt;  2000 uml"
</t>
  </si>
  <si>
    <t>16:41:54</t>
  </si>
  <si>
    <t xml:space="preserve">"16:42:19 Flow: Fixed -&gt; 300 umol/s"
</t>
  </si>
  <si>
    <t xml:space="preserve">"16:38:53 Lamp: ParIn -&gt;  1600 uml"
</t>
  </si>
  <si>
    <t>16:38:29</t>
  </si>
  <si>
    <t xml:space="preserve">"16:38:53 Flow: Fixed -&gt; 300 umol/s"
</t>
  </si>
  <si>
    <t xml:space="preserve">"16:35:28 Lamp: ParIn -&gt;  1250 uml"
</t>
  </si>
  <si>
    <t>16:35:03</t>
  </si>
  <si>
    <t xml:space="preserve">"16:35:28 Flow: Fixed -&gt; 300 umol/s"
</t>
  </si>
  <si>
    <t xml:space="preserve">"16:32:02 Lamp: ParIn -&gt;  1000 uml"
</t>
  </si>
  <si>
    <t>16:31:38</t>
  </si>
  <si>
    <t xml:space="preserve">"16:32:02 Flow: Fixed -&gt; 300 umol/s"
</t>
  </si>
  <si>
    <t xml:space="preserve">"16:28:37 Lamp: ParIn -&gt;  750 uml"
</t>
  </si>
  <si>
    <t>16:28:13</t>
  </si>
  <si>
    <t xml:space="preserve">"16:28:37 Flow: Fixed -&gt; 300 umol/s"
</t>
  </si>
  <si>
    <t xml:space="preserve">"16:25:12 Lamp: ParIn -&gt;  500 uml"
</t>
  </si>
  <si>
    <t>16:24:49</t>
  </si>
  <si>
    <t xml:space="preserve">"16:25:12 Flow: Fixed -&gt; 300 umol/s"
</t>
  </si>
  <si>
    <t xml:space="preserve">"16:21:48 Lamp: ParIn -&gt;  300 uml"
</t>
  </si>
  <si>
    <t>16:21:24</t>
  </si>
  <si>
    <t xml:space="preserve">"16:21:48 Flow: Fixed -&gt; 300 umol/s"
</t>
  </si>
  <si>
    <t xml:space="preserve">"16:18:23 Lamp: ParIn -&gt;  150 uml"
</t>
  </si>
  <si>
    <t>16:17:59</t>
  </si>
  <si>
    <t xml:space="preserve">"16:18:23 Flow: Fixed -&gt; 300 umol/s"
</t>
  </si>
  <si>
    <t xml:space="preserve">"16:14:58 Lamp: ParIn -&gt;  100 uml"
</t>
  </si>
  <si>
    <t>16:14:34</t>
  </si>
  <si>
    <t xml:space="preserve">"16:14:58 Flow: Fixed -&gt; 300 umol/s"
</t>
  </si>
  <si>
    <t xml:space="preserve">"16:11:33 Lamp: ParIn -&gt;  50 uml"
</t>
  </si>
  <si>
    <t>16:11:09</t>
  </si>
  <si>
    <t xml:space="preserve">"16:11:33 Flow: Fixed -&gt; 300 umol/s"
</t>
  </si>
  <si>
    <t xml:space="preserve">"16:08:08 Lamp: ParIn -&gt;  25 uml"
</t>
  </si>
  <si>
    <t>16:07:43</t>
  </si>
  <si>
    <t xml:space="preserve">"16:08:07 Flow: Fixed -&gt; 300 umol/s"
</t>
  </si>
  <si>
    <t xml:space="preserve">"16:04:42 Lamp: ParIn -&gt;  0 uml"
</t>
  </si>
  <si>
    <t xml:space="preserve">"16:04:42 Flow: Fixed -&gt; 300 umol/s"
</t>
  </si>
  <si>
    <t xml:space="preserve">"16:04:42 Coolers: Off"
</t>
  </si>
  <si>
    <t xml:space="preserve">"16:04:42 CO2 Mixer: CO2R -&gt; 400 uml"
</t>
  </si>
  <si>
    <t xml:space="preserve">"16:04:42 Lamp: Off"
</t>
  </si>
  <si>
    <t xml:space="preserve">"16:01:27 Launched AutoProg /User/Configs/AutoProgs/LightCurve2"
</t>
  </si>
  <si>
    <t>Thr Jul  9 2020 16:01:27</t>
  </si>
  <si>
    <t xml:space="preserve">"18:52:36 Flow: Fixed -&gt; 300 umol/s"
</t>
  </si>
  <si>
    <t xml:space="preserve">"18:52:36 Coolers: Off"
</t>
  </si>
  <si>
    <t xml:space="preserve">"18:52:36 CO2 Mixer: CO2R -&gt; 400 uml"
</t>
  </si>
  <si>
    <t xml:space="preserve">"18:52:36 Lamp: ParIn -&gt;  2000 uml"
</t>
  </si>
  <si>
    <t>18:52:13</t>
  </si>
  <si>
    <t xml:space="preserve">"18:49:12 Lamp: ParIn -&gt;  2000 uml"
</t>
  </si>
  <si>
    <t>18:48:49</t>
  </si>
  <si>
    <t xml:space="preserve">"18:49:11 Flow: Fixed -&gt; 300 umol/s"
</t>
  </si>
  <si>
    <t xml:space="preserve">"18:45:48 Lamp: ParIn -&gt;  1600 uml"
</t>
  </si>
  <si>
    <t>18:45:26</t>
  </si>
  <si>
    <t xml:space="preserve">"18:45:48 Flow: Fixed -&gt; 300 umol/s"
</t>
  </si>
  <si>
    <t xml:space="preserve">"18:42:25 Lamp: ParIn -&gt;  1250 uml"
</t>
  </si>
  <si>
    <t>18:42:03</t>
  </si>
  <si>
    <t xml:space="preserve">"18:42:25 Flow: Fixed -&gt; 300 umol/s"
</t>
  </si>
  <si>
    <t xml:space="preserve">"18:39:02 Lamp: ParIn -&gt;  1000 uml"
</t>
  </si>
  <si>
    <t>18:38:39</t>
  </si>
  <si>
    <t xml:space="preserve">"18:39:02 Flow: Fixed -&gt; 300 umol/s"
</t>
  </si>
  <si>
    <t xml:space="preserve">"18:35:38 Lamp: ParIn -&gt;  750 uml"
</t>
  </si>
  <si>
    <t>18:35:15</t>
  </si>
  <si>
    <t xml:space="preserve">"18:35:37 Flow: Fixed -&gt; 300 umol/s"
</t>
  </si>
  <si>
    <t xml:space="preserve">"18:32:14 Lamp: ParIn -&gt;  500 uml"
</t>
  </si>
  <si>
    <t>18:31:51</t>
  </si>
  <si>
    <t xml:space="preserve">"18:32:14 Flow: Fixed -&gt; 300 umol/s"
</t>
  </si>
  <si>
    <t xml:space="preserve">"18:28:50 Lamp: ParIn -&gt;  300 uml"
</t>
  </si>
  <si>
    <t>18:28:27</t>
  </si>
  <si>
    <t xml:space="preserve">"18:28:49 Flow: Fixed -&gt; 300 umol/s"
</t>
  </si>
  <si>
    <t xml:space="preserve">"18:25:26 Lamp: ParIn -&gt;  150 uml"
</t>
  </si>
  <si>
    <t>18:25:04</t>
  </si>
  <si>
    <t xml:space="preserve">"18:25:26 Flow: Fixed -&gt; 300 umol/s"
</t>
  </si>
  <si>
    <t xml:space="preserve">"18:22:03 Lamp: ParIn -&gt;  100 uml"
</t>
  </si>
  <si>
    <t>18:21:40</t>
  </si>
  <si>
    <t xml:space="preserve">"18:22:03 Flow: Fixed -&gt; 300 umol/s"
</t>
  </si>
  <si>
    <t xml:space="preserve">"18:18:39 Lamp: ParIn -&gt;  50 uml"
</t>
  </si>
  <si>
    <t>18:18:16</t>
  </si>
  <si>
    <t xml:space="preserve">"18:18:38 Flow: Fixed -&gt; 300 umol/s"
</t>
  </si>
  <si>
    <t xml:space="preserve">"18:15:15 Lamp: ParIn -&gt;  25 uml"
</t>
  </si>
  <si>
    <t xml:space="preserve">"18:15:15 Flow: Fixed -&gt; 300 umol/s"
</t>
  </si>
  <si>
    <t xml:space="preserve">"18:11:51 Lamp: ParIn -&gt;  0 uml"
</t>
  </si>
  <si>
    <t xml:space="preserve">"18:11:51 Coolers: Off"
</t>
  </si>
  <si>
    <t xml:space="preserve">"18:11:51 CO2 Mixer: CO2R -&gt; 400 uml"
</t>
  </si>
  <si>
    <t xml:space="preserve">"18:11:51 Lamp: Off"
</t>
  </si>
  <si>
    <t xml:space="preserve">"18:09:56 Launched AutoProg /User/Configs/AutoProgs/LightCurve2"
</t>
  </si>
  <si>
    <t>Tue Jul  7 2020 18:09:56</t>
  </si>
  <si>
    <t>Fri Jul 10 2020 17:23:23</t>
  </si>
  <si>
    <t xml:space="preserve">"17:23:24 Launched AutoProg /User/Configs/AutoProgs/LightCurve2"
</t>
  </si>
  <si>
    <t xml:space="preserve">"17:23:28 Lamp: Off"
</t>
  </si>
  <si>
    <t xml:space="preserve">"17:23:28 CO2 Mixer: CO2R -&gt; 400 uml"
</t>
  </si>
  <si>
    <t xml:space="preserve">"17:23:28 Coolers: Off"
</t>
  </si>
  <si>
    <t xml:space="preserve">"17:23:28 Flow: Fixed -&gt; 300 umol/s"
</t>
  </si>
  <si>
    <t xml:space="preserve">"17:23:28 Lamp: ParIn -&gt;  0 uml"
</t>
  </si>
  <si>
    <t xml:space="preserve">"17:26:51 Flow: Fixed -&gt; 300 umol/s"
</t>
  </si>
  <si>
    <t>17:26:29</t>
  </si>
  <si>
    <t xml:space="preserve">"17:26:52 Lamp: ParIn -&gt;  25 uml"
</t>
  </si>
  <si>
    <t xml:space="preserve">"17:30:15 Flow: Fixed -&gt; 300 umol/s"
</t>
  </si>
  <si>
    <t>17:29:53</t>
  </si>
  <si>
    <t xml:space="preserve">"17:30:16 Lamp: ParIn -&gt;  50 uml"
</t>
  </si>
  <si>
    <t xml:space="preserve">"17:33:40 Flow: Fixed -&gt; 300 umol/s"
</t>
  </si>
  <si>
    <t>17:33:17</t>
  </si>
  <si>
    <t xml:space="preserve">"17:33:40 Lamp: ParIn -&gt;  100 uml"
</t>
  </si>
  <si>
    <t xml:space="preserve">"17:37:03 Flow: Fixed -&gt; 300 umol/s"
</t>
  </si>
  <si>
    <t>17:36:41</t>
  </si>
  <si>
    <t xml:space="preserve">"17:37:03 Lamp: ParIn -&gt;  150 uml"
</t>
  </si>
  <si>
    <t xml:space="preserve">"17:40:26 Flow: Fixed -&gt; 300 umol/s"
</t>
  </si>
  <si>
    <t>17:40:04</t>
  </si>
  <si>
    <t xml:space="preserve">"17:40:26 Lamp: ParIn -&gt;  300 uml"
</t>
  </si>
  <si>
    <t xml:space="preserve">"17:43:49 Flow: Fixed -&gt; 300 umol/s"
</t>
  </si>
  <si>
    <t>17:43:27</t>
  </si>
  <si>
    <t xml:space="preserve">"17:43:50 Lamp: ParIn -&gt;  500 uml"
</t>
  </si>
  <si>
    <t xml:space="preserve">"17:47:14 Flow: Fixed -&gt; 300 umol/s"
</t>
  </si>
  <si>
    <t>17:46:51</t>
  </si>
  <si>
    <t xml:space="preserve">"17:47:14 Lamp: ParIn -&gt;  750 uml"
</t>
  </si>
  <si>
    <t xml:space="preserve">"17:50:37 Flow: Fixed -&gt; 300 umol/s"
</t>
  </si>
  <si>
    <t>17:50:15</t>
  </si>
  <si>
    <t xml:space="preserve">"17:50:37 Lamp: ParIn -&gt;  1000 uml"
</t>
  </si>
  <si>
    <t xml:space="preserve">"17:54:00 Flow: Fixed -&gt; 300 umol/s"
</t>
  </si>
  <si>
    <t>17:53:38</t>
  </si>
  <si>
    <t xml:space="preserve">"17:54:01 Lamp: ParIn -&gt;  1250 uml"
</t>
  </si>
  <si>
    <t xml:space="preserve">"17:57:25 Flow: Fixed -&gt; 300 umol/s"
</t>
  </si>
  <si>
    <t>17:57:02</t>
  </si>
  <si>
    <t xml:space="preserve">"17:57:25 Lamp: ParIn -&gt;  1600 uml"
</t>
  </si>
  <si>
    <t xml:space="preserve">"18:00:48 Flow: Fixed -&gt; 300 umol/s"
</t>
  </si>
  <si>
    <t>18:00:26</t>
  </si>
  <si>
    <t xml:space="preserve">"18:00:48 Lamp: ParIn -&gt;  2000 uml"
</t>
  </si>
  <si>
    <t xml:space="preserve">"18:04:11 Flow: Fixed -&gt; 300 umol/s"
</t>
  </si>
  <si>
    <t>18:03:49</t>
  </si>
  <si>
    <t xml:space="preserve">"18:04:11 Lamp: ParIn -&gt;  2000 uml"
</t>
  </si>
  <si>
    <t xml:space="preserve">"18:04:12 CO2 Mixer: CO2R -&gt; 400 uml"
</t>
  </si>
  <si>
    <t xml:space="preserve">"18:04:12 Coolers: Off"
</t>
  </si>
  <si>
    <t xml:space="preserve">"17:36:49 Flow: Fixed -&gt; 300 umol/s"
</t>
  </si>
  <si>
    <t xml:space="preserve">"17:36:49 Coolers: Off"
</t>
  </si>
  <si>
    <t xml:space="preserve">"17:36:49 CO2 Mixer: CO2R -&gt; 400 uml"
</t>
  </si>
  <si>
    <t xml:space="preserve">"17:36:49 Lamp: ParIn -&gt;  2000 uml"
</t>
  </si>
  <si>
    <t>17:36:27</t>
  </si>
  <si>
    <t xml:space="preserve">"17:33:26 Lamp: ParIn -&gt;  2000 uml"
</t>
  </si>
  <si>
    <t>17:33:04</t>
  </si>
  <si>
    <t xml:space="preserve">"17:33:26 Flow: Fixed -&gt; 300 umol/s"
</t>
  </si>
  <si>
    <t xml:space="preserve">"17:30:03 Lamp: ParIn -&gt;  1600 uml"
</t>
  </si>
  <si>
    <t>17:29:41</t>
  </si>
  <si>
    <t xml:space="preserve">"17:30:03 Flow: Fixed -&gt; 300 umol/s"
</t>
  </si>
  <si>
    <t xml:space="preserve">"17:26:40 Lamp: ParIn -&gt;  1250 uml"
</t>
  </si>
  <si>
    <t>17:26:18</t>
  </si>
  <si>
    <t xml:space="preserve">"17:26:40 Flow: Fixed -&gt; 300 umol/s"
</t>
  </si>
  <si>
    <t xml:space="preserve">"17:23:17 Lamp: ParIn -&gt;  1000 uml"
</t>
  </si>
  <si>
    <t>17:22:55</t>
  </si>
  <si>
    <t xml:space="preserve">"17:23:17 Flow: Fixed -&gt; 300 umol/s"
</t>
  </si>
  <si>
    <t xml:space="preserve">"17:19:54 Lamp: ParIn -&gt;  750 uml"
</t>
  </si>
  <si>
    <t>17:19:32</t>
  </si>
  <si>
    <t xml:space="preserve">"17:19:54 Flow: Fixed -&gt; 300 umol/s"
</t>
  </si>
  <si>
    <t xml:space="preserve">"17:16:31 Lamp: ParIn -&gt;  500 uml"
</t>
  </si>
  <si>
    <t>17:16:09</t>
  </si>
  <si>
    <t xml:space="preserve">"17:16:31 Flow: Fixed -&gt; 300 umol/s"
</t>
  </si>
  <si>
    <t xml:space="preserve">"17:13:08 Lamp: ParIn -&gt;  300 uml"
</t>
  </si>
  <si>
    <t>17:12:46</t>
  </si>
  <si>
    <t xml:space="preserve">"17:13:08 Flow: Fixed -&gt; 300 umol/s"
</t>
  </si>
  <si>
    <t xml:space="preserve">"17:09:45 Lamp: ParIn -&gt;  150 uml"
</t>
  </si>
  <si>
    <t>17:09:23</t>
  </si>
  <si>
    <t xml:space="preserve">"17:09:45 Flow: Fixed -&gt; 300 umol/s"
</t>
  </si>
  <si>
    <t xml:space="preserve">"17:06:22 Lamp: ParIn -&gt;  100 uml"
</t>
  </si>
  <si>
    <t>17:06:00</t>
  </si>
  <si>
    <t xml:space="preserve">"17:06:22 Flow: Fixed -&gt; 300 umol/s"
</t>
  </si>
  <si>
    <t xml:space="preserve">"17:02:59 Lamp: ParIn -&gt;  50 uml"
</t>
  </si>
  <si>
    <t>17:02:37</t>
  </si>
  <si>
    <t xml:space="preserve">"17:02:59 Flow: Fixed -&gt; 300 umol/s"
</t>
  </si>
  <si>
    <t xml:space="preserve">"16:59:36 Lamp: ParIn -&gt;  25 uml"
</t>
  </si>
  <si>
    <t>16:59:14</t>
  </si>
  <si>
    <t xml:space="preserve">"16:59:36 Flow: Fixed -&gt; 300 umol/s"
</t>
  </si>
  <si>
    <t xml:space="preserve">"16:56:13 Lamp: ParIn -&gt;  0 uml"
</t>
  </si>
  <si>
    <t xml:space="preserve">"16:56:13 Flow: Fixed -&gt; 300 umol/s"
</t>
  </si>
  <si>
    <t xml:space="preserve">"16:56:13 Coolers: Off"
</t>
  </si>
  <si>
    <t xml:space="preserve">"16:56:13 CO2 Mixer: CO2R -&gt; 400 uml"
</t>
  </si>
  <si>
    <t xml:space="preserve">"16:56:13 Lamp: Off"
</t>
  </si>
  <si>
    <t xml:space="preserve">"16:53:41 Launched AutoProg /User/Configs/AutoProgs/LightCurve2"
</t>
  </si>
  <si>
    <t>Mon Jul 20 2020 16:53:41</t>
  </si>
  <si>
    <t xml:space="preserve">"18:23:21 Flow: Fixed -&gt; 300 umol/s"
</t>
  </si>
  <si>
    <t xml:space="preserve">"18:23:21 Coolers: Off"
</t>
  </si>
  <si>
    <t xml:space="preserve">"18:23:21 CO2 Mixer: CO2R -&gt; 400 uml"
</t>
  </si>
  <si>
    <t xml:space="preserve">"18:23:21 Lamp: ParIn -&gt;  2000 uml"
</t>
  </si>
  <si>
    <t>18:22:59</t>
  </si>
  <si>
    <t xml:space="preserve">"18:19:58 Lamp: ParIn -&gt;  2000 uml"
</t>
  </si>
  <si>
    <t>18:19:36</t>
  </si>
  <si>
    <t xml:space="preserve">"18:19:58 Flow: Fixed -&gt; 300 umol/s"
</t>
  </si>
  <si>
    <t xml:space="preserve">"18:16:35 Lamp: ParIn -&gt;  1600 uml"
</t>
  </si>
  <si>
    <t>18:16:13</t>
  </si>
  <si>
    <t xml:space="preserve">"18:16:35 Flow: Fixed -&gt; 300 umol/s"
</t>
  </si>
  <si>
    <t xml:space="preserve">"18:13:12 Lamp: ParIn -&gt;  1250 uml"
</t>
  </si>
  <si>
    <t>18:12:50</t>
  </si>
  <si>
    <t xml:space="preserve">"18:13:12 Flow: Fixed -&gt; 300 umol/s"
</t>
  </si>
  <si>
    <t xml:space="preserve">"18:09:49 Lamp: ParIn -&gt;  1000 uml"
</t>
  </si>
  <si>
    <t>18:09:27</t>
  </si>
  <si>
    <t xml:space="preserve">"18:09:49 Flow: Fixed -&gt; 300 umol/s"
</t>
  </si>
  <si>
    <t xml:space="preserve">"18:06:26 Lamp: ParIn -&gt;  750 uml"
</t>
  </si>
  <si>
    <t>18:06:03</t>
  </si>
  <si>
    <t xml:space="preserve">"18:06:26 Flow: Fixed -&gt; 300 umol/s"
</t>
  </si>
  <si>
    <t xml:space="preserve">"18:03:02 Lamp: ParIn -&gt;  500 uml"
</t>
  </si>
  <si>
    <t>18:02:40</t>
  </si>
  <si>
    <t xml:space="preserve">"18:03:02 Flow: Fixed -&gt; 300 umol/s"
</t>
  </si>
  <si>
    <t xml:space="preserve">"17:59:39 Lamp: ParIn -&gt;  300 uml"
</t>
  </si>
  <si>
    <t>17:59:17</t>
  </si>
  <si>
    <t xml:space="preserve">"17:59:39 Flow: Fixed -&gt; 300 umol/s"
</t>
  </si>
  <si>
    <t xml:space="preserve">"17:56:16 Lamp: ParIn -&gt;  150 uml"
</t>
  </si>
  <si>
    <t>17:55:54</t>
  </si>
  <si>
    <t xml:space="preserve">"17:56:16 Flow: Fixed -&gt; 300 umol/s"
</t>
  </si>
  <si>
    <t xml:space="preserve">"17:52:53 Lamp: ParIn -&gt;  100 uml"
</t>
  </si>
  <si>
    <t>17:52:31</t>
  </si>
  <si>
    <t xml:space="preserve">"17:52:53 Flow: Fixed -&gt; 300 umol/s"
</t>
  </si>
  <si>
    <t xml:space="preserve">"17:49:30 Lamp: ParIn -&gt;  50 uml"
</t>
  </si>
  <si>
    <t>17:49:08</t>
  </si>
  <si>
    <t xml:space="preserve">"17:49:30 Flow: Fixed -&gt; 300 umol/s"
</t>
  </si>
  <si>
    <t xml:space="preserve">"17:46:07 Lamp: ParIn -&gt;  25 uml"
</t>
  </si>
  <si>
    <t>17:45:45</t>
  </si>
  <si>
    <t xml:space="preserve">"17:46:07 Flow: Fixed -&gt; 300 umol/s"
</t>
  </si>
  <si>
    <t xml:space="preserve">"17:42:44 Lamp: ParIn -&gt;  0 uml"
</t>
  </si>
  <si>
    <t xml:space="preserve">"17:42:44 Flow: Fixed -&gt; 300 umol/s"
</t>
  </si>
  <si>
    <t xml:space="preserve">"17:42:44 Coolers: Off"
</t>
  </si>
  <si>
    <t xml:space="preserve">"17:42:44 CO2 Mixer: CO2R -&gt; 400 uml"
</t>
  </si>
  <si>
    <t xml:space="preserve">"17:42:44 Lamp: Off"
</t>
  </si>
  <si>
    <t xml:space="preserve">"17:39:01 Launched AutoProg /User/Configs/AutoProgs/LightCurve2"
</t>
  </si>
  <si>
    <t>Mon Jul 20 2020 17:39:01</t>
  </si>
  <si>
    <t xml:space="preserve">"19:09:29 Flow: Fixed -&gt; 300 umol/s"
</t>
  </si>
  <si>
    <t xml:space="preserve">"19:09:29 Coolers: Off"
</t>
  </si>
  <si>
    <t xml:space="preserve">"19:09:29 CO2 Mixer: CO2R -&gt; 400 uml"
</t>
  </si>
  <si>
    <t xml:space="preserve">"19:09:29 Lamp: ParIn -&gt;  2000 uml"
</t>
  </si>
  <si>
    <t>19:09:06</t>
  </si>
  <si>
    <t xml:space="preserve">"19:06:05 Lamp: ParIn -&gt;  2000 uml"
</t>
  </si>
  <si>
    <t>19:05:42</t>
  </si>
  <si>
    <t xml:space="preserve">"19:06:05 Flow: Fixed -&gt; 300 umol/s"
</t>
  </si>
  <si>
    <t xml:space="preserve">"19:02:41 Lamp: ParIn -&gt;  1600 uml"
</t>
  </si>
  <si>
    <t>19:02:18</t>
  </si>
  <si>
    <t xml:space="preserve">"19:02:40 Flow: Fixed -&gt; 300 umol/s"
</t>
  </si>
  <si>
    <t xml:space="preserve">"18:59:16 Lamp: ParIn -&gt;  1250 uml"
</t>
  </si>
  <si>
    <t>18:58:54</t>
  </si>
  <si>
    <t xml:space="preserve">"18:59:16 Flow: Fixed -&gt; 300 umol/s"
</t>
  </si>
  <si>
    <t xml:space="preserve">"18:55:53 Lamp: ParIn -&gt;  1000 uml"
</t>
  </si>
  <si>
    <t>18:55:31</t>
  </si>
  <si>
    <t xml:space="preserve">"18:55:53 Flow: Fixed -&gt; 300 umol/s"
</t>
  </si>
  <si>
    <t xml:space="preserve">"18:52:30 Lamp: ParIn -&gt;  750 uml"
</t>
  </si>
  <si>
    <t>18:52:07</t>
  </si>
  <si>
    <t xml:space="preserve">"18:52:30 Flow: Fixed -&gt; 300 umol/s"
</t>
  </si>
  <si>
    <t xml:space="preserve">"18:49:06 Lamp: ParIn -&gt;  500 uml"
</t>
  </si>
  <si>
    <t>18:48:43</t>
  </si>
  <si>
    <t xml:space="preserve">"18:49:05 Flow: Fixed -&gt; 300 umol/s"
</t>
  </si>
  <si>
    <t xml:space="preserve">"18:45:42 Lamp: ParIn -&gt;  300 uml"
</t>
  </si>
  <si>
    <t>18:45:20</t>
  </si>
  <si>
    <t xml:space="preserve">"18:45:42 Flow: Fixed -&gt; 300 umol/s"
</t>
  </si>
  <si>
    <t xml:space="preserve">"18:42:19 Lamp: ParIn -&gt;  150 uml"
</t>
  </si>
  <si>
    <t>18:41:57</t>
  </si>
  <si>
    <t xml:space="preserve">"18:42:19 Flow: Fixed -&gt; 300 umol/s"
</t>
  </si>
  <si>
    <t xml:space="preserve">"18:38:56 Lamp: ParIn -&gt;  100 uml"
</t>
  </si>
  <si>
    <t>18:38:33</t>
  </si>
  <si>
    <t xml:space="preserve">"18:38:56 Flow: Fixed -&gt; 300 umol/s"
</t>
  </si>
  <si>
    <t xml:space="preserve">"18:35:32 Lamp: ParIn -&gt;  50 uml"
</t>
  </si>
  <si>
    <t xml:space="preserve">"18:32:08 Lamp: ParIn -&gt;  25 uml"
</t>
  </si>
  <si>
    <t>18:31:45</t>
  </si>
  <si>
    <t xml:space="preserve">"18:28:44 Lamp: ParIn -&gt;  0 uml"
</t>
  </si>
  <si>
    <t xml:space="preserve">"18:28:43 Flow: Fixed -&gt; 300 umol/s"
</t>
  </si>
  <si>
    <t xml:space="preserve">"18:28:43 Coolers: Off"
</t>
  </si>
  <si>
    <t xml:space="preserve">"18:28:43 CO2 Mixer: CO2R -&gt; 400 uml"
</t>
  </si>
  <si>
    <t xml:space="preserve">"18:28:43 Lamp: Off"
</t>
  </si>
  <si>
    <t xml:space="preserve">"18:25:32 Launched AutoProg /User/Configs/AutoProgs/LightCurve2"
</t>
  </si>
  <si>
    <t>Mon Jul 20 2020 18:25:32</t>
  </si>
  <si>
    <t xml:space="preserve">"19:56:27 Flow: Fixed -&gt; 300 umol/s"
</t>
  </si>
  <si>
    <t xml:space="preserve">"19:56:27 Coolers: Off"
</t>
  </si>
  <si>
    <t xml:space="preserve">"19:56:27 CO2 Mixer: CO2R -&gt; 400 uml"
</t>
  </si>
  <si>
    <t xml:space="preserve">"19:56:27 Lamp: ParIn -&gt;  2000 uml"
</t>
  </si>
  <si>
    <t>19:56:05</t>
  </si>
  <si>
    <t xml:space="preserve">"19:53:04 Lamp: ParIn -&gt;  2000 uml"
</t>
  </si>
  <si>
    <t>19:52:42</t>
  </si>
  <si>
    <t xml:space="preserve">"19:53:03 Flow: Fixed -&gt; 300 umol/s"
</t>
  </si>
  <si>
    <t xml:space="preserve">"19:49:41 Lamp: ParIn -&gt;  1600 uml"
</t>
  </si>
  <si>
    <t>19:49:20</t>
  </si>
  <si>
    <t xml:space="preserve">"19:49:41 Flow: Fixed -&gt; 300 umol/s"
</t>
  </si>
  <si>
    <t xml:space="preserve">"19:46:19 Lamp: ParIn -&gt;  1250 uml"
</t>
  </si>
  <si>
    <t>19:45:57</t>
  </si>
  <si>
    <t xml:space="preserve">"19:46:19 Flow: Fixed -&gt; 300 umol/s"
</t>
  </si>
  <si>
    <t xml:space="preserve">"19:42:56 Lamp: ParIn -&gt;  1000 uml"
</t>
  </si>
  <si>
    <t>19:42:34</t>
  </si>
  <si>
    <t xml:space="preserve">"19:42:56 Flow: Fixed -&gt; 300 umol/s"
</t>
  </si>
  <si>
    <t xml:space="preserve">"19:39:33 Lamp: ParIn -&gt;  750 uml"
</t>
  </si>
  <si>
    <t>19:39:11</t>
  </si>
  <si>
    <t xml:space="preserve">"19:39:33 Flow: Fixed -&gt; 300 umol/s"
</t>
  </si>
  <si>
    <t xml:space="preserve">"19:36:10 Lamp: ParIn -&gt;  500 uml"
</t>
  </si>
  <si>
    <t>19:35:48</t>
  </si>
  <si>
    <t xml:space="preserve">"19:36:10 Flow: Fixed -&gt; 300 umol/s"
</t>
  </si>
  <si>
    <t xml:space="preserve">"19:32:47 Lamp: ParIn -&gt;  300 uml"
</t>
  </si>
  <si>
    <t>19:32:25</t>
  </si>
  <si>
    <t xml:space="preserve">"19:32:47 Flow: Fixed -&gt; 300 umol/s"
</t>
  </si>
  <si>
    <t xml:space="preserve">"19:29:24 Lamp: ParIn -&gt;  150 uml"
</t>
  </si>
  <si>
    <t xml:space="preserve">"19:29:24 Flow: Fixed -&gt; 300 umol/s"
</t>
  </si>
  <si>
    <t xml:space="preserve">"19:26:00 Lamp: ParIn -&gt;  100 uml"
</t>
  </si>
  <si>
    <t>19:25:37</t>
  </si>
  <si>
    <t xml:space="preserve">"19:25:59 Flow: Fixed -&gt; 300 umol/s"
</t>
  </si>
  <si>
    <t xml:space="preserve">"19:22:36 Lamp: ParIn -&gt;  50 uml"
</t>
  </si>
  <si>
    <t>19:22:14</t>
  </si>
  <si>
    <t xml:space="preserve">"19:22:36 Flow: Fixed -&gt; 300 umol/s"
</t>
  </si>
  <si>
    <t xml:space="preserve">"19:19:13 Lamp: ParIn -&gt;  25 uml"
</t>
  </si>
  <si>
    <t>19:18:51</t>
  </si>
  <si>
    <t xml:space="preserve">"19:19:13 Flow: Fixed -&gt; 300 umol/s"
</t>
  </si>
  <si>
    <t xml:space="preserve">"19:15:50 Lamp: ParIn -&gt;  0 uml"
</t>
  </si>
  <si>
    <t xml:space="preserve">"19:15:49 Flow: Fixed -&gt; 300 umol/s"
</t>
  </si>
  <si>
    <t xml:space="preserve">"19:15:49 Coolers: Off"
</t>
  </si>
  <si>
    <t xml:space="preserve">"19:15:49 CO2 Mixer: CO2R -&gt; 400 uml"
</t>
  </si>
  <si>
    <t xml:space="preserve">"19:15:49 Lamp: Off"
</t>
  </si>
  <si>
    <t xml:space="preserve">"19:12:56 Launched AutoProg /User/Configs/AutoProgs/LightCurve2"
</t>
  </si>
  <si>
    <t>Mon Jul 20 2020 19:12:56</t>
  </si>
  <si>
    <t xml:space="preserve">"21:32:09 Flow: Fixed -&gt; 300 umol/s"
</t>
  </si>
  <si>
    <t xml:space="preserve">"21:32:09 Coolers: Off"
</t>
  </si>
  <si>
    <t xml:space="preserve">"21:32:09 CO2 Mixer: CO2R -&gt; 400 uml"
</t>
  </si>
  <si>
    <t xml:space="preserve">"21:32:09 Lamp: ParIn -&gt;  2000 uml"
</t>
  </si>
  <si>
    <t>21:31:46</t>
  </si>
  <si>
    <t xml:space="preserve">"21:28:45 Lamp: ParIn -&gt;  2000 uml"
</t>
  </si>
  <si>
    <t>21:28:22</t>
  </si>
  <si>
    <t xml:space="preserve">"21:28:45 Flow: Fixed -&gt; 300 umol/s"
</t>
  </si>
  <si>
    <t xml:space="preserve">"21:25:21 Lamp: ParIn -&gt;  1600 uml"
</t>
  </si>
  <si>
    <t>21:24:58</t>
  </si>
  <si>
    <t xml:space="preserve">"21:25:21 Flow: Fixed -&gt; 300 umol/s"
</t>
  </si>
  <si>
    <t xml:space="preserve">"21:21:57 Lamp: ParIn -&gt;  1250 uml"
</t>
  </si>
  <si>
    <t>21:21:35</t>
  </si>
  <si>
    <t xml:space="preserve">"21:21:57 Flow: Fixed -&gt; 300 umol/s"
</t>
  </si>
  <si>
    <t xml:space="preserve">"21:18:34 Lamp: ParIn -&gt;  1000 uml"
</t>
  </si>
  <si>
    <t>21:18:12</t>
  </si>
  <si>
    <t xml:space="preserve">"21:18:34 Flow: Fixed -&gt; 300 umol/s"
</t>
  </si>
  <si>
    <t xml:space="preserve">"21:15:11 Lamp: ParIn -&gt;  750 uml"
</t>
  </si>
  <si>
    <t>21:14:48</t>
  </si>
  <si>
    <t xml:space="preserve">"21:15:11 Flow: Fixed -&gt; 300 umol/s"
</t>
  </si>
  <si>
    <t xml:space="preserve">"21:11:47 Lamp: ParIn -&gt;  500 uml"
</t>
  </si>
  <si>
    <t>21:11:24</t>
  </si>
  <si>
    <t xml:space="preserve">"21:11:46 Flow: Fixed -&gt; 300 umol/s"
</t>
  </si>
  <si>
    <t xml:space="preserve">"21:08:23 Lamp: ParIn -&gt;  300 uml"
</t>
  </si>
  <si>
    <t>21:08:01</t>
  </si>
  <si>
    <t xml:space="preserve">"21:08:23 Flow: Fixed -&gt; 300 umol/s"
</t>
  </si>
  <si>
    <t xml:space="preserve">"21:05:00 Lamp: ParIn -&gt;  150 uml"
</t>
  </si>
  <si>
    <t>21:04:37</t>
  </si>
  <si>
    <t xml:space="preserve">"21:05:00 Flow: Fixed -&gt; 300 umol/s"
</t>
  </si>
  <si>
    <t xml:space="preserve">"21:01:36 Lamp: ParIn -&gt;  100 uml"
</t>
  </si>
  <si>
    <t>21:01:13</t>
  </si>
  <si>
    <t xml:space="preserve">"21:01:35 Flow: Fixed -&gt; 300 umol/s"
</t>
  </si>
  <si>
    <t xml:space="preserve">"20:58:12 Lamp: ParIn -&gt;  50 uml"
</t>
  </si>
  <si>
    <t>20:57:50</t>
  </si>
  <si>
    <t xml:space="preserve">"20:58:12 Flow: Fixed -&gt; 300 umol/s"
</t>
  </si>
  <si>
    <t xml:space="preserve">"20:54:49 Lamp: ParIn -&gt;  25 uml"
</t>
  </si>
  <si>
    <t>20:54:26</t>
  </si>
  <si>
    <t xml:space="preserve">"20:54:49 Flow: Fixed -&gt; 300 umol/s"
</t>
  </si>
  <si>
    <t xml:space="preserve">"20:51:25 Lamp: ParIn -&gt;  0 uml"
</t>
  </si>
  <si>
    <t xml:space="preserve">"20:51:25 Flow: Fixed -&gt; 300 umol/s"
</t>
  </si>
  <si>
    <t xml:space="preserve">"20:51:24 Coolers: Off"
</t>
  </si>
  <si>
    <t xml:space="preserve">"20:51:24 CO2 Mixer: CO2R -&gt; 400 uml"
</t>
  </si>
  <si>
    <t xml:space="preserve">"20:51:24 Lamp: Off"
</t>
  </si>
  <si>
    <t xml:space="preserve">"20:48:08 Launched AutoProg /User/Configs/AutoProgs/LightCurve2"
</t>
  </si>
  <si>
    <t>Mon Jul 20 2020 20:48:08</t>
  </si>
  <si>
    <t xml:space="preserve">"13:20:11 Flow: Fixed -&gt; 300 umol/s"
</t>
  </si>
  <si>
    <t xml:space="preserve">"13:20:11 Coolers: Off"
</t>
  </si>
  <si>
    <t xml:space="preserve">"13:20:11 CO2 Mixer: CO2R -&gt; 400 uml"
</t>
  </si>
  <si>
    <t xml:space="preserve">"13:20:11 Lamp: ParIn -&gt;  2000 uml"
</t>
  </si>
  <si>
    <t>13:19:48</t>
  </si>
  <si>
    <t xml:space="preserve">"13:16:47 Lamp: ParIn -&gt;  2000 uml"
</t>
  </si>
  <si>
    <t>13:16:24</t>
  </si>
  <si>
    <t xml:space="preserve">"13:16:47 Flow: Fixed -&gt; 300 umol/s"
</t>
  </si>
  <si>
    <t xml:space="preserve">"13:13:23 Lamp: ParIn -&gt;  1600 uml"
</t>
  </si>
  <si>
    <t>13:13:00</t>
  </si>
  <si>
    <t xml:space="preserve">"13:13:23 Flow: Fixed -&gt; 300 umol/s"
</t>
  </si>
  <si>
    <t xml:space="preserve">"13:09:59 Lamp: ParIn -&gt;  1250 uml"
</t>
  </si>
  <si>
    <t>13:09:36</t>
  </si>
  <si>
    <t xml:space="preserve">"13:09:59 Flow: Fixed -&gt; 300 umol/s"
</t>
  </si>
  <si>
    <t xml:space="preserve">"13:06:35 Lamp: ParIn -&gt;  1000 uml"
</t>
  </si>
  <si>
    <t>13:06:12</t>
  </si>
  <si>
    <t xml:space="preserve">"13:06:35 Flow: Fixed -&gt; 300 umol/s"
</t>
  </si>
  <si>
    <t xml:space="preserve">"13:03:11 Lamp: ParIn -&gt;  750 uml"
</t>
  </si>
  <si>
    <t>13:02:48</t>
  </si>
  <si>
    <t xml:space="preserve">"13:03:10 Flow: Fixed -&gt; 300 umol/s"
</t>
  </si>
  <si>
    <t xml:space="preserve">"12:59:47 Lamp: ParIn -&gt;  500 uml"
</t>
  </si>
  <si>
    <t>12:59:25</t>
  </si>
  <si>
    <t xml:space="preserve">"12:59:47 Flow: Fixed -&gt; 300 umol/s"
</t>
  </si>
  <si>
    <t xml:space="preserve">"12:56:24 Lamp: ParIn -&gt;  300 uml"
</t>
  </si>
  <si>
    <t>12:56:01</t>
  </si>
  <si>
    <t xml:space="preserve">"12:56:24 Flow: Fixed -&gt; 300 umol/s"
</t>
  </si>
  <si>
    <t xml:space="preserve">"12:53:00 Lamp: ParIn -&gt;  150 uml"
</t>
  </si>
  <si>
    <t>12:52:37</t>
  </si>
  <si>
    <t xml:space="preserve">"12:52:59 Flow: Fixed -&gt; 300 umol/s"
</t>
  </si>
  <si>
    <t xml:space="preserve">"12:49:36 Lamp: ParIn -&gt;  100 uml"
</t>
  </si>
  <si>
    <t>12:49:14</t>
  </si>
  <si>
    <t xml:space="preserve">"12:49:36 Flow: Fixed -&gt; 300 umol/s"
</t>
  </si>
  <si>
    <t xml:space="preserve">"12:46:13 Lamp: ParIn -&gt;  50 uml"
</t>
  </si>
  <si>
    <t>12:45:50</t>
  </si>
  <si>
    <t xml:space="preserve">"12:46:13 Flow: Fixed -&gt; 300 umol/s"
</t>
  </si>
  <si>
    <t xml:space="preserve">"12:42:49 Lamp: ParIn -&gt;  25 uml"
</t>
  </si>
  <si>
    <t>12:42:26</t>
  </si>
  <si>
    <t xml:space="preserve">"12:42:49 Flow: Fixed -&gt; 300 umol/s"
</t>
  </si>
  <si>
    <t xml:space="preserve">"12:39:25 Lamp: ParIn -&gt;  0 uml"
</t>
  </si>
  <si>
    <t xml:space="preserve">"12:39:24 Flow: Fixed -&gt; 300 umol/s"
</t>
  </si>
  <si>
    <t xml:space="preserve">"12:39:24 Coolers: Off"
</t>
  </si>
  <si>
    <t xml:space="preserve">"12:39:24 CO2 Mixer: CO2R -&gt; 400 uml"
</t>
  </si>
  <si>
    <t xml:space="preserve">"12:39:24 Lamp: Off"
</t>
  </si>
  <si>
    <t xml:space="preserve">"12:36:39 Launched AutoProg /User/Configs/AutoProgs/LightCurve2"
</t>
  </si>
  <si>
    <t>Sat Jul 18 2020 12:36:39</t>
  </si>
  <si>
    <t xml:space="preserve">"11:48:31 Flow: Fixed -&gt; 300 umol/s"
</t>
  </si>
  <si>
    <t xml:space="preserve">"11:48:31 Coolers: Off"
</t>
  </si>
  <si>
    <t xml:space="preserve">"11:48:31 CO2 Mixer: CO2R -&gt; 400 uml"
</t>
  </si>
  <si>
    <t xml:space="preserve">"11:48:31 Lamp: ParIn -&gt;  2000 uml"
</t>
  </si>
  <si>
    <t>11:48:08</t>
  </si>
  <si>
    <t xml:space="preserve">"11:45:07 Lamp: ParIn -&gt;  2000 uml"
</t>
  </si>
  <si>
    <t>11:44:44</t>
  </si>
  <si>
    <t xml:space="preserve">"11:45:06 Flow: Fixed -&gt; 300 umol/s"
</t>
  </si>
  <si>
    <t xml:space="preserve">"11:41:43 Lamp: ParIn -&gt;  1600 uml"
</t>
  </si>
  <si>
    <t>11:41:21</t>
  </si>
  <si>
    <t xml:space="preserve">"11:41:43 Flow: Fixed -&gt; 300 umol/s"
</t>
  </si>
  <si>
    <t xml:space="preserve">"11:38:20 Lamp: ParIn -&gt;  1250 uml"
</t>
  </si>
  <si>
    <t>11:37:57</t>
  </si>
  <si>
    <t xml:space="preserve">"11:38:20 Flow: Fixed -&gt; 300 umol/s"
</t>
  </si>
  <si>
    <t xml:space="preserve">"11:34:56 Lamp: ParIn -&gt;  1000 uml"
</t>
  </si>
  <si>
    <t>11:34:33</t>
  </si>
  <si>
    <t xml:space="preserve">"11:34:55 Flow: Fixed -&gt; 300 umol/s"
</t>
  </si>
  <si>
    <t xml:space="preserve">"11:31:32 Lamp: ParIn -&gt;  750 uml"
</t>
  </si>
  <si>
    <t>11:31:09</t>
  </si>
  <si>
    <t xml:space="preserve">"11:31:32 Flow: Fixed -&gt; 300 umol/s"
</t>
  </si>
  <si>
    <t xml:space="preserve">"11:28:08 Lamp: ParIn -&gt;  500 uml"
</t>
  </si>
  <si>
    <t>11:27:45</t>
  </si>
  <si>
    <t xml:space="preserve">"11:28:08 Flow: Fixed -&gt; 300 umol/s"
</t>
  </si>
  <si>
    <t xml:space="preserve">"11:24:44 Lamp: ParIn -&gt;  300 uml"
</t>
  </si>
  <si>
    <t>11:24:21</t>
  </si>
  <si>
    <t xml:space="preserve">"11:24:44 Flow: Fixed -&gt; 300 umol/s"
</t>
  </si>
  <si>
    <t xml:space="preserve">"11:21:20 Lamp: ParIn -&gt;  150 uml"
</t>
  </si>
  <si>
    <t>11:20:57</t>
  </si>
  <si>
    <t xml:space="preserve">"11:21:20 Flow: Fixed -&gt; 300 umol/s"
</t>
  </si>
  <si>
    <t xml:space="preserve">"11:17:56 Lamp: ParIn -&gt;  100 uml"
</t>
  </si>
  <si>
    <t>11:17:32</t>
  </si>
  <si>
    <t xml:space="preserve">"11:17:56 Flow: Fixed -&gt; 300 umol/s"
</t>
  </si>
  <si>
    <t xml:space="preserve">"11:14:31 Lamp: ParIn -&gt;  50 uml"
</t>
  </si>
  <si>
    <t>11:14:07</t>
  </si>
  <si>
    <t xml:space="preserve">"11:14:30 Flow: Fixed -&gt; 300 umol/s"
</t>
  </si>
  <si>
    <t xml:space="preserve">"11:11:06 Lamp: ParIn -&gt;  25 uml"
</t>
  </si>
  <si>
    <t>11:10:43</t>
  </si>
  <si>
    <t xml:space="preserve">"11:11:06 Flow: Fixed -&gt; 300 umol/s"
</t>
  </si>
  <si>
    <t xml:space="preserve">"11:07:42 Lamp: ParIn -&gt;  0 uml"
</t>
  </si>
  <si>
    <t xml:space="preserve">"11:07:42 Flow: Fixed -&gt; 300 umol/s"
</t>
  </si>
  <si>
    <t xml:space="preserve">"11:07:42 Coolers: Off"
</t>
  </si>
  <si>
    <t xml:space="preserve">"11:07:42 CO2 Mixer: CO2R -&gt; 400 uml"
</t>
  </si>
  <si>
    <t xml:space="preserve">"11:07:42 Lamp: Off"
</t>
  </si>
  <si>
    <t xml:space="preserve">"11:06:49 Launched AutoProg /User/Configs/AutoProgs/LightCurve2"
</t>
  </si>
  <si>
    <t>Sat Jul 18 2020 11:06:49</t>
  </si>
  <si>
    <t xml:space="preserve">"12:34:13 Flow: Fixed -&gt; 300 umol/s"
</t>
  </si>
  <si>
    <t xml:space="preserve">"12:34:13 Coolers: Off"
</t>
  </si>
  <si>
    <t xml:space="preserve">"12:34:13 CO2 Mixer: CO2R -&gt; 400 uml"
</t>
  </si>
  <si>
    <t xml:space="preserve">"12:34:13 Lamp: ParIn -&gt;  2000 uml"
</t>
  </si>
  <si>
    <t>12:33:50</t>
  </si>
  <si>
    <t xml:space="preserve">"12:30:49 Lamp: ParIn -&gt;  2000 uml"
</t>
  </si>
  <si>
    <t>12:30:26</t>
  </si>
  <si>
    <t xml:space="preserve">"12:30:48 Flow: Fixed -&gt; 300 umol/s"
</t>
  </si>
  <si>
    <t xml:space="preserve">"12:27:25 Lamp: ParIn -&gt;  1600 uml"
</t>
  </si>
  <si>
    <t>12:27:03</t>
  </si>
  <si>
    <t xml:space="preserve">"12:27:25 Flow: Fixed -&gt; 300 umol/s"
</t>
  </si>
  <si>
    <t xml:space="preserve">"12:24:02 Lamp: ParIn -&gt;  1250 uml"
</t>
  </si>
  <si>
    <t>12:23:39</t>
  </si>
  <si>
    <t xml:space="preserve">"12:24:02 Flow: Fixed -&gt; 300 umol/s"
</t>
  </si>
  <si>
    <t xml:space="preserve">"12:20:38 Lamp: ParIn -&gt;  1000 uml"
</t>
  </si>
  <si>
    <t>12:20:15</t>
  </si>
  <si>
    <t xml:space="preserve">"12:20:37 Flow: Fixed -&gt; 300 umol/s"
</t>
  </si>
  <si>
    <t xml:space="preserve">"12:17:14 Lamp: ParIn -&gt;  750 uml"
</t>
  </si>
  <si>
    <t>12:16:52</t>
  </si>
  <si>
    <t xml:space="preserve">"12:17:14 Flow: Fixed -&gt; 300 umol/s"
</t>
  </si>
  <si>
    <t xml:space="preserve">"12:13:51 Lamp: ParIn -&gt;  500 uml"
</t>
  </si>
  <si>
    <t>12:13:28</t>
  </si>
  <si>
    <t xml:space="preserve">"12:13:51 Flow: Fixed -&gt; 300 umol/s"
</t>
  </si>
  <si>
    <t xml:space="preserve">"12:10:27 Lamp: ParIn -&gt;  300 uml"
</t>
  </si>
  <si>
    <t>12:10:04</t>
  </si>
  <si>
    <t xml:space="preserve">"12:10:27 Flow: Fixed -&gt; 300 umol/s"
</t>
  </si>
  <si>
    <t xml:space="preserve">"12:07:03 Lamp: ParIn -&gt;  150 uml"
</t>
  </si>
  <si>
    <t>12:06:40</t>
  </si>
  <si>
    <t xml:space="preserve">"12:07:03 Flow: Fixed -&gt; 300 umol/s"
</t>
  </si>
  <si>
    <t xml:space="preserve">"12:03:39 Lamp: ParIn -&gt;  100 uml"
</t>
  </si>
  <si>
    <t>12:03:16</t>
  </si>
  <si>
    <t xml:space="preserve">"12:03:39 Flow: Fixed -&gt; 300 umol/s"
</t>
  </si>
  <si>
    <t xml:space="preserve">"12:00:15 Lamp: ParIn -&gt;  50 uml"
</t>
  </si>
  <si>
    <t>11:59:52</t>
  </si>
  <si>
    <t xml:space="preserve">"12:00:15 Flow: Fixed -&gt; 300 umol/s"
</t>
  </si>
  <si>
    <t xml:space="preserve">"11:56:51 Lamp: ParIn -&gt;  25 uml"
</t>
  </si>
  <si>
    <t>11:56:28</t>
  </si>
  <si>
    <t xml:space="preserve">"11:56:51 Flow: Fixed -&gt; 300 umol/s"
</t>
  </si>
  <si>
    <t xml:space="preserve">"11:53:27 Lamp: ParIn -&gt;  0 uml"
</t>
  </si>
  <si>
    <t xml:space="preserve">"11:53:26 Flow: Fixed -&gt; 300 umol/s"
</t>
  </si>
  <si>
    <t xml:space="preserve">"11:53:26 Coolers: Off"
</t>
  </si>
  <si>
    <t xml:space="preserve">"11:53:26 CO2 Mixer: CO2R -&gt; 400 uml"
</t>
  </si>
  <si>
    <t xml:space="preserve">"11:53:26 Lamp: Off"
</t>
  </si>
  <si>
    <t xml:space="preserve">"11:51:19 Launched AutoProg /User/Configs/AutoProgs/LightCurve2"
</t>
  </si>
  <si>
    <t>Sat Jul 18 2020 11:51:19</t>
  </si>
  <si>
    <t xml:space="preserve">"14:10:18 Flow: Fixed -&gt; 300 umol/s"
</t>
  </si>
  <si>
    <t xml:space="preserve">"14:10:18 Coolers: Off"
</t>
  </si>
  <si>
    <t xml:space="preserve">"14:10:18 CO2 Mixer: CO2R -&gt; 400 uml"
</t>
  </si>
  <si>
    <t xml:space="preserve">"14:10:18 Lamp: ParIn -&gt;  2000 uml"
</t>
  </si>
  <si>
    <t>14:09:54</t>
  </si>
  <si>
    <t xml:space="preserve">"14:06:53 Lamp: ParIn -&gt;  2000 uml"
</t>
  </si>
  <si>
    <t>14:06:29</t>
  </si>
  <si>
    <t xml:space="preserve">"14:06:53 Flow: Fixed -&gt; 300 umol/s"
</t>
  </si>
  <si>
    <t xml:space="preserve">"14:03:28 Lamp: ParIn -&gt;  1600 uml"
</t>
  </si>
  <si>
    <t>14:03:04</t>
  </si>
  <si>
    <t xml:space="preserve">"14:03:27 Flow: Fixed -&gt; 300 umol/s"
</t>
  </si>
  <si>
    <t xml:space="preserve">"14:00:03 Lamp: ParIn -&gt;  1250 uml"
</t>
  </si>
  <si>
    <t>13:59:39</t>
  </si>
  <si>
    <t xml:space="preserve">"14:00:03 Flow: Fixed -&gt; 300 umol/s"
</t>
  </si>
  <si>
    <t xml:space="preserve">"13:56:38 Lamp: ParIn -&gt;  1000 uml"
</t>
  </si>
  <si>
    <t>13:56:14</t>
  </si>
  <si>
    <t xml:space="preserve">"13:56:38 Flow: Fixed -&gt; 300 umol/s"
</t>
  </si>
  <si>
    <t xml:space="preserve">"13:53:13 Lamp: ParIn -&gt;  750 uml"
</t>
  </si>
  <si>
    <t>13:52:49</t>
  </si>
  <si>
    <t xml:space="preserve">"13:53:13 Flow: Fixed -&gt; 300 umol/s"
</t>
  </si>
  <si>
    <t xml:space="preserve">"13:49:48 Lamp: ParIn -&gt;  500 uml"
</t>
  </si>
  <si>
    <t>13:49:24</t>
  </si>
  <si>
    <t xml:space="preserve">"13:49:48 Flow: Fixed -&gt; 300 umol/s"
</t>
  </si>
  <si>
    <t xml:space="preserve">"13:46:23 Lamp: ParIn -&gt;  300 uml"
</t>
  </si>
  <si>
    <t>13:45:59</t>
  </si>
  <si>
    <t xml:space="preserve">"13:46:23 Flow: Fixed -&gt; 300 umol/s"
</t>
  </si>
  <si>
    <t xml:space="preserve">"13:42:58 Lamp: ParIn -&gt;  150 uml"
</t>
  </si>
  <si>
    <t>13:42:34</t>
  </si>
  <si>
    <t xml:space="preserve">"13:42:58 Flow: Fixed -&gt; 300 umol/s"
</t>
  </si>
  <si>
    <t xml:space="preserve">"13:39:33 Lamp: ParIn -&gt;  100 uml"
</t>
  </si>
  <si>
    <t>13:39:09</t>
  </si>
  <si>
    <t xml:space="preserve">"13:39:33 Flow: Fixed -&gt; 300 umol/s"
</t>
  </si>
  <si>
    <t xml:space="preserve">"13:36:08 Lamp: ParIn -&gt;  50 uml"
</t>
  </si>
  <si>
    <t>13:35:44</t>
  </si>
  <si>
    <t xml:space="preserve">"13:36:08 Flow: Fixed -&gt; 300 umol/s"
</t>
  </si>
  <si>
    <t xml:space="preserve">"13:32:43 Lamp: ParIn -&gt;  25 uml"
</t>
  </si>
  <si>
    <t>13:32:18</t>
  </si>
  <si>
    <t xml:space="preserve">"13:32:42 Flow: Fixed -&gt; 300 umol/s"
</t>
  </si>
  <si>
    <t xml:space="preserve">"13:29:17 Lamp: ParIn -&gt;  0 uml"
</t>
  </si>
  <si>
    <t xml:space="preserve">"13:29:17 Flow: Fixed -&gt; 300 umol/s"
</t>
  </si>
  <si>
    <t xml:space="preserve">"13:29:17 Coolers: Off"
</t>
  </si>
  <si>
    <t xml:space="preserve">"13:29:17 CO2 Mixer: CO2R -&gt; 400 uml"
</t>
  </si>
  <si>
    <t xml:space="preserve">"13:29:17 Lamp: Off"
</t>
  </si>
  <si>
    <t xml:space="preserve">"13:25:50 Launched AutoProg /User/Configs/AutoProgs/LightCurve2"
</t>
  </si>
  <si>
    <t>Sat Jul 18 2020 13:25:50</t>
  </si>
  <si>
    <t xml:space="preserve">"14:55:54 Flow: Fixed -&gt; 300 umol/s"
</t>
  </si>
  <si>
    <t xml:space="preserve">"14:55:54 Coolers: Off"
</t>
  </si>
  <si>
    <t xml:space="preserve">"14:55:54 CO2 Mixer: CO2R -&gt; 400 uml"
</t>
  </si>
  <si>
    <t xml:space="preserve">"14:55:54 Lamp: ParIn -&gt;  2000 uml"
</t>
  </si>
  <si>
    <t xml:space="preserve">"14:52:29 Lamp: ParIn -&gt;  2000 uml"
</t>
  </si>
  <si>
    <t>14:52:05</t>
  </si>
  <si>
    <t xml:space="preserve">"14:49:04 Lamp: ParIn -&gt;  1600 uml"
</t>
  </si>
  <si>
    <t>14:48:40</t>
  </si>
  <si>
    <t xml:space="preserve">"14:49:04 Flow: Fixed -&gt; 300 umol/s"
</t>
  </si>
  <si>
    <t xml:space="preserve">"14:45:39 Lamp: ParIn -&gt;  1250 uml"
</t>
  </si>
  <si>
    <t>14:45:16</t>
  </si>
  <si>
    <t xml:space="preserve">"14:45:39 Flow: Fixed -&gt; 300 umol/s"
</t>
  </si>
  <si>
    <t xml:space="preserve">"14:42:15 Lamp: ParIn -&gt;  1000 uml"
</t>
  </si>
  <si>
    <t>14:41:51</t>
  </si>
  <si>
    <t xml:space="preserve">"14:42:15 Flow: Fixed -&gt; 300 umol/s"
</t>
  </si>
  <si>
    <t xml:space="preserve">"14:38:50 Lamp: ParIn -&gt;  750 uml"
</t>
  </si>
  <si>
    <t>14:38:26</t>
  </si>
  <si>
    <t xml:space="preserve">"14:38:49 Flow: Fixed -&gt; 300 umol/s"
</t>
  </si>
  <si>
    <t xml:space="preserve">"14:35:25 Lamp: ParIn -&gt;  500 uml"
</t>
  </si>
  <si>
    <t>14:35:01</t>
  </si>
  <si>
    <t xml:space="preserve">"14:35:25 Flow: Fixed -&gt; 300 umol/s"
</t>
  </si>
  <si>
    <t xml:space="preserve">"14:32:00 Lamp: ParIn -&gt;  300 uml"
</t>
  </si>
  <si>
    <t>14:31:36</t>
  </si>
  <si>
    <t xml:space="preserve">"14:32:00 Flow: Fixed -&gt; 300 umol/s"
</t>
  </si>
  <si>
    <t xml:space="preserve">"14:28:35 Lamp: ParIn -&gt;  150 uml"
</t>
  </si>
  <si>
    <t>14:28:11</t>
  </si>
  <si>
    <t xml:space="preserve">"14:28:35 Flow: Fixed -&gt; 300 umol/s"
</t>
  </si>
  <si>
    <t xml:space="preserve">"14:25:10 Lamp: ParIn -&gt;  100 uml"
</t>
  </si>
  <si>
    <t>14:24:46</t>
  </si>
  <si>
    <t xml:space="preserve">"14:25:10 Flow: Fixed -&gt; 300 umol/s"
</t>
  </si>
  <si>
    <t xml:space="preserve">"14:21:45 Lamp: ParIn -&gt;  50 uml"
</t>
  </si>
  <si>
    <t>14:21:21</t>
  </si>
  <si>
    <t xml:space="preserve">"14:21:45 Flow: Fixed -&gt; 300 umol/s"
</t>
  </si>
  <si>
    <t xml:space="preserve">"14:18:20 Lamp: ParIn -&gt;  25 uml"
</t>
  </si>
  <si>
    <t>14:17:56</t>
  </si>
  <si>
    <t xml:space="preserve">"14:18:20 Flow: Fixed -&gt; 300 umol/s"
</t>
  </si>
  <si>
    <t xml:space="preserve">"14:14:55 Lamp: ParIn -&gt;  0 uml"
</t>
  </si>
  <si>
    <t xml:space="preserve">"14:14:55 Flow: Fixed -&gt; 300 umol/s"
</t>
  </si>
  <si>
    <t xml:space="preserve">"14:14:55 Coolers: Off"
</t>
  </si>
  <si>
    <t xml:space="preserve">"14:14:55 CO2 Mixer: CO2R -&gt; 400 uml"
</t>
  </si>
  <si>
    <t xml:space="preserve">"14:14:55 Lamp: Off"
</t>
  </si>
  <si>
    <t xml:space="preserve">"14:12:51 Launched AutoProg /User/Configs/AutoProgs/LightCurve2"
</t>
  </si>
  <si>
    <t>Sat Jul 18 2020 14:12:51</t>
  </si>
  <si>
    <t xml:space="preserve">"15:42:40 Flow: Fixed -&gt; 300 umol/s"
</t>
  </si>
  <si>
    <t xml:space="preserve">"15:42:40 Coolers: Off"
</t>
  </si>
  <si>
    <t xml:space="preserve">"15:42:40 CO2 Mixer: CO2R -&gt; 400 uml"
</t>
  </si>
  <si>
    <t xml:space="preserve">"15:42:40 Lamp: ParIn -&gt;  2000 uml"
</t>
  </si>
  <si>
    <t>15:42:18</t>
  </si>
  <si>
    <t xml:space="preserve">"15:39:17 Lamp: ParIn -&gt;  2000 uml"
</t>
  </si>
  <si>
    <t>15:38:54</t>
  </si>
  <si>
    <t xml:space="preserve">"15:39:16 Flow: Fixed -&gt; 300 umol/s"
</t>
  </si>
  <si>
    <t xml:space="preserve">"15:35:53 Lamp: ParIn -&gt;  1600 uml"
</t>
  </si>
  <si>
    <t>15:35:31</t>
  </si>
  <si>
    <t xml:space="preserve">"15:35:53 Flow: Fixed -&gt; 300 umol/s"
</t>
  </si>
  <si>
    <t xml:space="preserve">"15:32:30 Lamp: ParIn -&gt;  1250 uml"
</t>
  </si>
  <si>
    <t>15:32:07</t>
  </si>
  <si>
    <t xml:space="preserve">"15:32:30 Flow: Fixed -&gt; 300 umol/s"
</t>
  </si>
  <si>
    <t xml:space="preserve">"15:29:06 Lamp: ParIn -&gt;  1000 uml"
</t>
  </si>
  <si>
    <t>15:28:43</t>
  </si>
  <si>
    <t xml:space="preserve">"15:29:06 Flow: Fixed -&gt; 300 umol/s"
</t>
  </si>
  <si>
    <t xml:space="preserve">"15:25:42 Lamp: ParIn -&gt;  750 uml"
</t>
  </si>
  <si>
    <t>15:25:19</t>
  </si>
  <si>
    <t xml:space="preserve">"15:25:42 Flow: Fixed -&gt; 300 umol/s"
</t>
  </si>
  <si>
    <t xml:space="preserve">"15:22:18 Lamp: ParIn -&gt;  500 uml"
</t>
  </si>
  <si>
    <t>15:21:54</t>
  </si>
  <si>
    <t xml:space="preserve">"15:22:18 Flow: Fixed -&gt; 300 umol/s"
</t>
  </si>
  <si>
    <t xml:space="preserve">"15:18:53 Lamp: ParIn -&gt;  300 uml"
</t>
  </si>
  <si>
    <t>15:18:29</t>
  </si>
  <si>
    <t xml:space="preserve">"15:18:52 Flow: Fixed -&gt; 300 umol/s"
</t>
  </si>
  <si>
    <t xml:space="preserve">"15:15:28 Lamp: ParIn -&gt;  150 uml"
</t>
  </si>
  <si>
    <t>15:15:05</t>
  </si>
  <si>
    <t xml:space="preserve">"15:12:04 Lamp: ParIn -&gt;  100 uml"
</t>
  </si>
  <si>
    <t>15:11:40</t>
  </si>
  <si>
    <t xml:space="preserve">"15:12:04 Flow: Fixed -&gt; 300 umol/s"
</t>
  </si>
  <si>
    <t xml:space="preserve">"15:08:39 Lamp: ParIn -&gt;  50 uml"
</t>
  </si>
  <si>
    <t>15:08:15</t>
  </si>
  <si>
    <t xml:space="preserve">"15:08:38 Flow: Fixed -&gt; 300 umol/s"
</t>
  </si>
  <si>
    <t xml:space="preserve">"15:05:14 Lamp: ParIn -&gt;  25 uml"
</t>
  </si>
  <si>
    <t>15:04:50</t>
  </si>
  <si>
    <t xml:space="preserve">"15:05:14 Flow: Fixed -&gt; 300 umol/s"
</t>
  </si>
  <si>
    <t xml:space="preserve">"15:01:49 Lamp: ParIn -&gt;  0 uml"
</t>
  </si>
  <si>
    <t xml:space="preserve">"15:01:49 Flow: Fixed -&gt; 300 umol/s"
</t>
  </si>
  <si>
    <t xml:space="preserve">"15:01:49 Coolers: Off"
</t>
  </si>
  <si>
    <t xml:space="preserve">"15:01:49 CO2 Mixer: CO2R -&gt; 400 uml"
</t>
  </si>
  <si>
    <t xml:space="preserve">"15:01:48 Lamp: Off"
</t>
  </si>
  <si>
    <t xml:space="preserve">"14:59:09 Launched AutoProg /User/Configs/AutoProgs/LightCurve2"
</t>
  </si>
  <si>
    <t>Sat Jul 18 2020 14:59:09</t>
  </si>
  <si>
    <t xml:space="preserve">"11:32:57 Flow: Fixed -&gt; 300 umol/s"
</t>
  </si>
  <si>
    <t xml:space="preserve">"11:32:57 Coolers: Off"
</t>
  </si>
  <si>
    <t xml:space="preserve">"11:32:57 CO2 Mixer: CO2R -&gt; 400 uml"
</t>
  </si>
  <si>
    <t xml:space="preserve">"11:32:57 Lamp: ParIn -&gt;  2000 uml"
</t>
  </si>
  <si>
    <t>11:32:32</t>
  </si>
  <si>
    <t xml:space="preserve">"11:32:56 Flow: Fixed -&gt; 300 umol/s"
</t>
  </si>
  <si>
    <t xml:space="preserve">"11:29:31 Lamp: ParIn -&gt;  2000 uml"
</t>
  </si>
  <si>
    <t>11:29:07</t>
  </si>
  <si>
    <t xml:space="preserve">"11:29:31 Flow: Fixed -&gt; 300 umol/s"
</t>
  </si>
  <si>
    <t xml:space="preserve">"11:26:06 Lamp: ParIn -&gt;  1600 uml"
</t>
  </si>
  <si>
    <t>11:25:41</t>
  </si>
  <si>
    <t xml:space="preserve">"11:26:06 Flow: Fixed -&gt; 300 umol/s"
</t>
  </si>
  <si>
    <t xml:space="preserve">"11:22:40 Lamp: ParIn -&gt;  1250 uml"
</t>
  </si>
  <si>
    <t>11:22:15</t>
  </si>
  <si>
    <t xml:space="preserve">"11:22:39 Flow: Fixed -&gt; 300 umol/s"
</t>
  </si>
  <si>
    <t xml:space="preserve">"11:19:14 Lamp: ParIn -&gt;  1000 uml"
</t>
  </si>
  <si>
    <t>11:18:50</t>
  </si>
  <si>
    <t xml:space="preserve">"11:19:14 Flow: Fixed -&gt; 300 umol/s"
</t>
  </si>
  <si>
    <t xml:space="preserve">"11:15:49 Lamp: ParIn -&gt;  750 uml"
</t>
  </si>
  <si>
    <t>11:15:24</t>
  </si>
  <si>
    <t xml:space="preserve">"11:15:49 Flow: Fixed -&gt; 300 umol/s"
</t>
  </si>
  <si>
    <t xml:space="preserve">"11:12:23 Lamp: ParIn -&gt;  500 uml"
</t>
  </si>
  <si>
    <t>11:11:58</t>
  </si>
  <si>
    <t xml:space="preserve">"11:12:22 Flow: Fixed -&gt; 300 umol/s"
</t>
  </si>
  <si>
    <t xml:space="preserve">"11:08:57 Lamp: ParIn -&gt;  300 uml"
</t>
  </si>
  <si>
    <t>11:08:32</t>
  </si>
  <si>
    <t xml:space="preserve">"11:08:57 Flow: Fixed -&gt; 300 umol/s"
</t>
  </si>
  <si>
    <t xml:space="preserve">"11:05:31 Lamp: ParIn -&gt;  150 uml"
</t>
  </si>
  <si>
    <t>11:05:06</t>
  </si>
  <si>
    <t xml:space="preserve">"11:05:31 Flow: Fixed -&gt; 300 umol/s"
</t>
  </si>
  <si>
    <t xml:space="preserve">"11:02:05 Lamp: ParIn -&gt;  100 uml"
</t>
  </si>
  <si>
    <t>11:01:40</t>
  </si>
  <si>
    <t xml:space="preserve">"11:02:05 Flow: Fixed -&gt; 300 umol/s"
</t>
  </si>
  <si>
    <t xml:space="preserve">"10:58:39 Lamp: ParIn -&gt;  50 uml"
</t>
  </si>
  <si>
    <t>10:58:14</t>
  </si>
  <si>
    <t xml:space="preserve">"10:58:39 Flow: Fixed -&gt; 300 umol/s"
</t>
  </si>
  <si>
    <t xml:space="preserve">"10:55:13 Lamp: ParIn -&gt;  25 uml"
</t>
  </si>
  <si>
    <t>10:54:48</t>
  </si>
  <si>
    <t xml:space="preserve">"10:55:13 Flow: Fixed -&gt; 300 umol/s"
</t>
  </si>
  <si>
    <t xml:space="preserve">"10:51:47 Lamp: ParIn -&gt;  0 uml"
</t>
  </si>
  <si>
    <t xml:space="preserve">"10:51:46 Flow: Fixed -&gt; 300 umol/s"
</t>
  </si>
  <si>
    <t xml:space="preserve">"10:51:46 Coolers: Off"
</t>
  </si>
  <si>
    <t xml:space="preserve">"10:51:46 CO2 Mixer: CO2R -&gt; 400 uml"
</t>
  </si>
  <si>
    <t xml:space="preserve">"10:51:46 Lamp: Off"
</t>
  </si>
  <si>
    <t xml:space="preserve">"10:48:50 Launched AutoProg /User/Configs/AutoProgs/LightCurve2"
</t>
  </si>
  <si>
    <t>Tue Jul 21 2020 10:48:50</t>
  </si>
  <si>
    <t xml:space="preserve">"13:06:43 Flow: Fixed -&gt; 300 umol/s"
</t>
  </si>
  <si>
    <t xml:space="preserve">"13:06:43 Coolers: Off"
</t>
  </si>
  <si>
    <t xml:space="preserve">"13:06:42 CO2 Mixer: CO2R -&gt; 400 uml"
</t>
  </si>
  <si>
    <t xml:space="preserve">"13:06:42 Lamp: ParIn -&gt;  2000 uml"
</t>
  </si>
  <si>
    <t>13:06:18</t>
  </si>
  <si>
    <t xml:space="preserve">"13:06:42 Flow: Fixed -&gt; 300 umol/s"
</t>
  </si>
  <si>
    <t xml:space="preserve">"13:03:17 Lamp: ParIn -&gt;  2000 uml"
</t>
  </si>
  <si>
    <t>13:02:53</t>
  </si>
  <si>
    <t xml:space="preserve">"13:03:17 Flow: Fixed -&gt; 300 umol/s"
</t>
  </si>
  <si>
    <t xml:space="preserve">"12:59:52 Lamp: ParIn -&gt;  1600 uml"
</t>
  </si>
  <si>
    <t>12:59:28</t>
  </si>
  <si>
    <t xml:space="preserve">"12:59:52 Flow: Fixed -&gt; 300 umol/s"
</t>
  </si>
  <si>
    <t xml:space="preserve">"12:56:27 Lamp: ParIn -&gt;  1250 uml"
</t>
  </si>
  <si>
    <t>12:56:03</t>
  </si>
  <si>
    <t xml:space="preserve">"12:56:27 Flow: Fixed -&gt; 300 umol/s"
</t>
  </si>
  <si>
    <t xml:space="preserve">"12:53:02 Lamp: ParIn -&gt;  1000 uml"
</t>
  </si>
  <si>
    <t>12:52:38</t>
  </si>
  <si>
    <t xml:space="preserve">"12:53:02 Flow: Fixed -&gt; 300 umol/s"
</t>
  </si>
  <si>
    <t xml:space="preserve">"12:49:37 Lamp: ParIn -&gt;  750 uml"
</t>
  </si>
  <si>
    <t>12:49:13</t>
  </si>
  <si>
    <t xml:space="preserve">"12:49:37 Flow: Fixed -&gt; 300 umol/s"
</t>
  </si>
  <si>
    <t xml:space="preserve">"12:46:12 Lamp: ParIn -&gt;  500 uml"
</t>
  </si>
  <si>
    <t>12:45:48</t>
  </si>
  <si>
    <t xml:space="preserve">"12:46:12 Flow: Fixed -&gt; 300 umol/s"
</t>
  </si>
  <si>
    <t xml:space="preserve">"12:42:47 Lamp: ParIn -&gt;  300 uml"
</t>
  </si>
  <si>
    <t>12:42:23</t>
  </si>
  <si>
    <t xml:space="preserve">"12:42:47 Flow: Fixed -&gt; 300 umol/s"
</t>
  </si>
  <si>
    <t xml:space="preserve">"12:39:22 Lamp: ParIn -&gt;  150 uml"
</t>
  </si>
  <si>
    <t>12:38:58</t>
  </si>
  <si>
    <t xml:space="preserve">"12:39:22 Flow: Fixed -&gt; 300 umol/s"
</t>
  </si>
  <si>
    <t xml:space="preserve">"12:35:57 Lamp: ParIn -&gt;  100 uml"
</t>
  </si>
  <si>
    <t>12:35:33</t>
  </si>
  <si>
    <t xml:space="preserve">"12:35:57 Flow: Fixed -&gt; 300 umol/s"
</t>
  </si>
  <si>
    <t xml:space="preserve">"12:32:32 Lamp: ParIn -&gt;  50 uml"
</t>
  </si>
  <si>
    <t>12:32:07</t>
  </si>
  <si>
    <t xml:space="preserve">"12:32:32 Flow: Fixed -&gt; 300 umol/s"
</t>
  </si>
  <si>
    <t xml:space="preserve">"12:29:06 Lamp: ParIn -&gt;  25 uml"
</t>
  </si>
  <si>
    <t>12:28:41</t>
  </si>
  <si>
    <t xml:space="preserve">"12:29:06 Flow: Fixed -&gt; 300 umol/s"
</t>
  </si>
  <si>
    <t xml:space="preserve">"12:25:40 Lamp: ParIn -&gt;  0 uml"
</t>
  </si>
  <si>
    <t xml:space="preserve">"12:25:40 Flow: Fixed -&gt; 300 umol/s"
</t>
  </si>
  <si>
    <t xml:space="preserve">"12:25:40 Coolers: Off"
</t>
  </si>
  <si>
    <t xml:space="preserve">"12:25:40 CO2 Mixer: CO2R -&gt; 400 uml"
</t>
  </si>
  <si>
    <t xml:space="preserve">"12:25:40 Lamp: Off"
</t>
  </si>
  <si>
    <t xml:space="preserve">"12:21:36 Launched AutoProg /User/Configs/AutoProgs/LightCurve2"
</t>
  </si>
  <si>
    <t>Tue Jul 21 2020 12:21:36</t>
  </si>
  <si>
    <t xml:space="preserve">"12:19:37 Flow: Fixed -&gt; 300 umol/s"
</t>
  </si>
  <si>
    <t xml:space="preserve">"12:19:37 Coolers: Off"
</t>
  </si>
  <si>
    <t xml:space="preserve">"12:19:37 CO2 Mixer: CO2R -&gt; 400 uml"
</t>
  </si>
  <si>
    <t xml:space="preserve">"12:19:37 Lamp: ParIn -&gt;  2000 uml"
</t>
  </si>
  <si>
    <t>12:19:14</t>
  </si>
  <si>
    <t xml:space="preserve">"12:16:13 Lamp: ParIn -&gt;  2000 uml"
</t>
  </si>
  <si>
    <t>12:15:50</t>
  </si>
  <si>
    <t xml:space="preserve">"12:16:13 Flow: Fixed -&gt; 300 umol/s"
</t>
  </si>
  <si>
    <t xml:space="preserve">"12:12:49 Lamp: ParIn -&gt;  1600 uml"
</t>
  </si>
  <si>
    <t>12:12:26</t>
  </si>
  <si>
    <t xml:space="preserve">"12:12:49 Flow: Fixed -&gt; 300 umol/s"
</t>
  </si>
  <si>
    <t xml:space="preserve">"12:09:25 Lamp: ParIn -&gt;  1250 uml"
</t>
  </si>
  <si>
    <t>12:09:01</t>
  </si>
  <si>
    <t xml:space="preserve">"12:09:25 Flow: Fixed -&gt; 300 umol/s"
</t>
  </si>
  <si>
    <t xml:space="preserve">"12:06:00 Lamp: ParIn -&gt;  1000 uml"
</t>
  </si>
  <si>
    <t>12:05:36</t>
  </si>
  <si>
    <t xml:space="preserve">"12:06:00 Flow: Fixed -&gt; 300 umol/s"
</t>
  </si>
  <si>
    <t xml:space="preserve">"12:02:35 Lamp: ParIn -&gt;  750 uml"
</t>
  </si>
  <si>
    <t>12:02:11</t>
  </si>
  <si>
    <t xml:space="preserve">"12:02:35 Flow: Fixed -&gt; 300 umol/s"
</t>
  </si>
  <si>
    <t xml:space="preserve">"11:59:10 Lamp: ParIn -&gt;  500 uml"
</t>
  </si>
  <si>
    <t>11:58:46</t>
  </si>
  <si>
    <t xml:space="preserve">"11:59:10 Flow: Fixed -&gt; 300 umol/s"
</t>
  </si>
  <si>
    <t xml:space="preserve">"11:55:45 Lamp: ParIn -&gt;  300 uml"
</t>
  </si>
  <si>
    <t>11:55:21</t>
  </si>
  <si>
    <t xml:space="preserve">"11:55:45 Flow: Fixed -&gt; 300 umol/s"
</t>
  </si>
  <si>
    <t xml:space="preserve">"11:52:20 Lamp: ParIn -&gt;  150 uml"
</t>
  </si>
  <si>
    <t>11:51:56</t>
  </si>
  <si>
    <t xml:space="preserve">"11:52:20 Flow: Fixed -&gt; 300 umol/s"
</t>
  </si>
  <si>
    <t xml:space="preserve">"11:48:55 Lamp: ParIn -&gt;  100 uml"
</t>
  </si>
  <si>
    <t>11:48:31</t>
  </si>
  <si>
    <t xml:space="preserve">"11:48:55 Flow: Fixed -&gt; 300 umol/s"
</t>
  </si>
  <si>
    <t xml:space="preserve">"11:45:30 Lamp: ParIn -&gt;  50 uml"
</t>
  </si>
  <si>
    <t>11:45:06</t>
  </si>
  <si>
    <t xml:space="preserve">"11:45:30 Flow: Fixed -&gt; 300 umol/s"
</t>
  </si>
  <si>
    <t xml:space="preserve">"11:42:05 Lamp: ParIn -&gt;  25 uml"
</t>
  </si>
  <si>
    <t>11:41:40</t>
  </si>
  <si>
    <t xml:space="preserve">"11:42:04 Flow: Fixed -&gt; 300 umol/s"
</t>
  </si>
  <si>
    <t xml:space="preserve">"11:38:39 Lamp: ParIn -&gt;  0 uml"
</t>
  </si>
  <si>
    <t xml:space="preserve">"11:38:39 Flow: Fixed -&gt; 300 umol/s"
</t>
  </si>
  <si>
    <t xml:space="preserve">"11:38:39 Coolers: Off"
</t>
  </si>
  <si>
    <t xml:space="preserve">"11:38:39 CO2 Mixer: CO2R -&gt; 400 uml"
</t>
  </si>
  <si>
    <t xml:space="preserve">"11:38:39 Lamp: Off"
</t>
  </si>
  <si>
    <t xml:space="preserve">"11:35:21 Launched AutoProg /User/Configs/AutoProgs/LightCurve2"
</t>
  </si>
  <si>
    <t>Tue Jul 21 2020 11:35:21</t>
  </si>
  <si>
    <t xml:space="preserve">"13:53:07 Flow: Fixed -&gt; 300 umol/s"
</t>
  </si>
  <si>
    <t xml:space="preserve">"13:53:07 Coolers: Off"
</t>
  </si>
  <si>
    <t xml:space="preserve">"13:53:07 CO2 Mixer: CO2R -&gt; 400 uml"
</t>
  </si>
  <si>
    <t xml:space="preserve">"13:53:07 Lamp: ParIn -&gt;  2000 uml"
</t>
  </si>
  <si>
    <t>13:52:41</t>
  </si>
  <si>
    <t xml:space="preserve">"13:49:40 Lamp: ParIn -&gt;  2000 uml"
</t>
  </si>
  <si>
    <t>13:49:15</t>
  </si>
  <si>
    <t xml:space="preserve">"13:49:40 Flow: Fixed -&gt; 300 umol/s"
</t>
  </si>
  <si>
    <t xml:space="preserve">"13:46:14 Lamp: ParIn -&gt;  1600 uml"
</t>
  </si>
  <si>
    <t>13:45:49</t>
  </si>
  <si>
    <t xml:space="preserve">"13:46:14 Flow: Fixed -&gt; 300 umol/s"
</t>
  </si>
  <si>
    <t xml:space="preserve">"13:42:48 Lamp: ParIn -&gt;  1250 uml"
</t>
  </si>
  <si>
    <t>13:42:23</t>
  </si>
  <si>
    <t xml:space="preserve">"13:42:47 Flow: Fixed -&gt; 300 umol/s"
</t>
  </si>
  <si>
    <t xml:space="preserve">"13:39:22 Lamp: ParIn -&gt;  1000 uml"
</t>
  </si>
  <si>
    <t>13:38:58</t>
  </si>
  <si>
    <t xml:space="preserve">"13:39:22 Flow: Fixed -&gt; 300 umol/s"
</t>
  </si>
  <si>
    <t xml:space="preserve">"13:35:57 Lamp: ParIn -&gt;  750 uml"
</t>
  </si>
  <si>
    <t>13:35:33</t>
  </si>
  <si>
    <t xml:space="preserve">"13:35:57 Flow: Fixed -&gt; 300 umol/s"
</t>
  </si>
  <si>
    <t xml:space="preserve">"13:32:32 Lamp: ParIn -&gt;  500 uml"
</t>
  </si>
  <si>
    <t>13:32:08</t>
  </si>
  <si>
    <t xml:space="preserve">"13:32:32 Flow: Fixed -&gt; 300 umol/s"
</t>
  </si>
  <si>
    <t xml:space="preserve">"13:29:07 Lamp: ParIn -&gt;  300 uml"
</t>
  </si>
  <si>
    <t>13:28:43</t>
  </si>
  <si>
    <t xml:space="preserve">"13:29:07 Flow: Fixed -&gt; 300 umol/s"
</t>
  </si>
  <si>
    <t xml:space="preserve">"13:25:42 Lamp: ParIn -&gt;  150 uml"
</t>
  </si>
  <si>
    <t>13:25:18</t>
  </si>
  <si>
    <t xml:space="preserve">"13:25:42 Flow: Fixed -&gt; 300 umol/s"
</t>
  </si>
  <si>
    <t xml:space="preserve">"13:22:17 Lamp: ParIn -&gt;  100 uml"
</t>
  </si>
  <si>
    <t>13:21:53</t>
  </si>
  <si>
    <t xml:space="preserve">"13:22:17 Flow: Fixed -&gt; 300 umol/s"
</t>
  </si>
  <si>
    <t xml:space="preserve">"13:18:52 Lamp: ParIn -&gt;  50 uml"
</t>
  </si>
  <si>
    <t>13:18:28</t>
  </si>
  <si>
    <t xml:space="preserve">"13:18:52 Flow: Fixed -&gt; 300 umol/s"
</t>
  </si>
  <si>
    <t xml:space="preserve">"13:15:27 Lamp: ParIn -&gt;  25 uml"
</t>
  </si>
  <si>
    <t>13:15:02</t>
  </si>
  <si>
    <t xml:space="preserve">"13:15:27 Flow: Fixed -&gt; 300 umol/s"
</t>
  </si>
  <si>
    <t xml:space="preserve">"13:12:01 Lamp: ParIn -&gt;  0 uml"
</t>
  </si>
  <si>
    <t xml:space="preserve">"13:12:01 Flow: Fixed -&gt; 300 umol/s"
</t>
  </si>
  <si>
    <t xml:space="preserve">"13:12:01 Coolers: Off"
</t>
  </si>
  <si>
    <t xml:space="preserve">"13:12:01 CO2 Mixer: CO2R -&gt; 400 uml"
</t>
  </si>
  <si>
    <t xml:space="preserve">"13:12:01 Lamp: Off"
</t>
  </si>
  <si>
    <t xml:space="preserve">"13:08:54 Launched AutoProg /User/Configs/AutoProgs/LightCurve2"
</t>
  </si>
  <si>
    <t>Tue Jul 21 2020 13:08:54</t>
  </si>
  <si>
    <t xml:space="preserve">"14:38:44 Flow: Fixed -&gt; 300 umol/s"
</t>
  </si>
  <si>
    <t xml:space="preserve">"14:38:44 Coolers: Off"
</t>
  </si>
  <si>
    <t xml:space="preserve">"14:38:44 CO2 Mixer: CO2R -&gt; 400 uml"
</t>
  </si>
  <si>
    <t xml:space="preserve">"14:38:44 Lamp: ParIn -&gt;  2000 uml"
</t>
  </si>
  <si>
    <t>14:38:19</t>
  </si>
  <si>
    <t xml:space="preserve">"14:35:18 Lamp: ParIn -&gt;  2000 uml"
</t>
  </si>
  <si>
    <t>14:34:53</t>
  </si>
  <si>
    <t xml:space="preserve">"14:35:18 Flow: Fixed -&gt; 300 umol/s"
</t>
  </si>
  <si>
    <t xml:space="preserve">"14:31:52 Lamp: ParIn -&gt;  1600 uml"
</t>
  </si>
  <si>
    <t>14:31:27</t>
  </si>
  <si>
    <t xml:space="preserve">"14:31:52 Flow: Fixed -&gt; 300 umol/s"
</t>
  </si>
  <si>
    <t xml:space="preserve">"14:28:25 Lamp: ParIn -&gt;  1250 uml"
</t>
  </si>
  <si>
    <t>14:28:01</t>
  </si>
  <si>
    <t xml:space="preserve">"14:28:25 Flow: Fixed -&gt; 300 umol/s"
</t>
  </si>
  <si>
    <t xml:space="preserve">"14:25:00 Lamp: ParIn -&gt;  1000 uml"
</t>
  </si>
  <si>
    <t>14:24:36</t>
  </si>
  <si>
    <t xml:space="preserve">"14:25:00 Flow: Fixed -&gt; 300 umol/s"
</t>
  </si>
  <si>
    <t xml:space="preserve">"14:21:35 Lamp: ParIn -&gt;  750 uml"
</t>
  </si>
  <si>
    <t>14:21:11</t>
  </si>
  <si>
    <t xml:space="preserve">"14:18:10 Lamp: ParIn -&gt;  500 uml"
</t>
  </si>
  <si>
    <t>14:17:46</t>
  </si>
  <si>
    <t xml:space="preserve">"14:18:10 Flow: Fixed -&gt; 300 umol/s"
</t>
  </si>
  <si>
    <t xml:space="preserve">"14:14:45 Lamp: ParIn -&gt;  300 uml"
</t>
  </si>
  <si>
    <t xml:space="preserve">"14:14:45 Flow: Fixed -&gt; 300 umol/s"
</t>
  </si>
  <si>
    <t xml:space="preserve">"14:11:20 Lamp: ParIn -&gt;  150 uml"
</t>
  </si>
  <si>
    <t>14:10:56</t>
  </si>
  <si>
    <t xml:space="preserve">"14:07:55 Lamp: ParIn -&gt;  100 uml"
</t>
  </si>
  <si>
    <t>14:07:31</t>
  </si>
  <si>
    <t xml:space="preserve">"14:04:30 Lamp: ParIn -&gt;  50 uml"
</t>
  </si>
  <si>
    <t>14:04:06</t>
  </si>
  <si>
    <t xml:space="preserve">"14:04:30 Flow: Fixed -&gt; 300 umol/s"
</t>
  </si>
  <si>
    <t xml:space="preserve">"14:01:05 Lamp: ParIn -&gt;  25 uml"
</t>
  </si>
  <si>
    <t>14:00:40</t>
  </si>
  <si>
    <t xml:space="preserve">"14:01:05 Flow: Fixed -&gt; 300 umol/s"
</t>
  </si>
  <si>
    <t xml:space="preserve">"13:57:39 Lamp: ParIn -&gt;  0 uml"
</t>
  </si>
  <si>
    <t xml:space="preserve">"13:57:39 Flow: Fixed -&gt; 300 umol/s"
</t>
  </si>
  <si>
    <t xml:space="preserve">"13:57:39 Coolers: Off"
</t>
  </si>
  <si>
    <t xml:space="preserve">"13:57:39 CO2 Mixer: CO2R -&gt; 400 uml"
</t>
  </si>
  <si>
    <t xml:space="preserve">"13:57:39 Lamp: Off"
</t>
  </si>
  <si>
    <t xml:space="preserve">"13:54:57 Launched AutoProg /User/Configs/AutoProgs/LightCurve2"
</t>
  </si>
  <si>
    <t>Tue Jul 21 2020 13:54:57</t>
  </si>
  <si>
    <t xml:space="preserve">"13:40:37 Flow: Fixed -&gt; 300 umol/s"
</t>
  </si>
  <si>
    <t xml:space="preserve">"13:40:36 Coolers: Off"
</t>
  </si>
  <si>
    <t xml:space="preserve">"13:40:36 CO2 Mixer: CO2R -&gt; 400 uml"
</t>
  </si>
  <si>
    <t xml:space="preserve">"13:40:36 Lamp: ParIn -&gt;  2000 uml"
</t>
  </si>
  <si>
    <t>13:40:15</t>
  </si>
  <si>
    <t xml:space="preserve">"13:40:36 Flow: Fixed -&gt; 300 umol/s"
</t>
  </si>
  <si>
    <t xml:space="preserve">"13:37:14 Lamp: ParIn -&gt;  2000 uml"
</t>
  </si>
  <si>
    <t>13:36:52</t>
  </si>
  <si>
    <t xml:space="preserve">"13:37:14 Flow: Fixed -&gt; 300 umol/s"
</t>
  </si>
  <si>
    <t xml:space="preserve">"13:33:51 Lamp: ParIn -&gt;  1600 uml"
</t>
  </si>
  <si>
    <t>13:33:29</t>
  </si>
  <si>
    <t xml:space="preserve">"13:33:51 Flow: Fixed -&gt; 300 umol/s"
</t>
  </si>
  <si>
    <t xml:space="preserve">"13:30:28 Lamp: ParIn -&gt;  1250 uml"
</t>
  </si>
  <si>
    <t>13:30:06</t>
  </si>
  <si>
    <t xml:space="preserve">"13:30:28 Flow: Fixed -&gt; 300 umol/s"
</t>
  </si>
  <si>
    <t xml:space="preserve">"13:27:05 Lamp: ParIn -&gt;  1000 uml"
</t>
  </si>
  <si>
    <t>13:26:43</t>
  </si>
  <si>
    <t xml:space="preserve">"13:27:05 Flow: Fixed -&gt; 300 umol/s"
</t>
  </si>
  <si>
    <t xml:space="preserve">"13:23:42 Lamp: ParIn -&gt;  750 uml"
</t>
  </si>
  <si>
    <t>13:23:20</t>
  </si>
  <si>
    <t xml:space="preserve">"13:23:42 Flow: Fixed -&gt; 300 umol/s"
</t>
  </si>
  <si>
    <t xml:space="preserve">"13:20:19 Lamp: ParIn -&gt;  500 uml"
</t>
  </si>
  <si>
    <t>13:19:57</t>
  </si>
  <si>
    <t xml:space="preserve">"13:20:19 Flow: Fixed -&gt; 300 umol/s"
</t>
  </si>
  <si>
    <t xml:space="preserve">"13:16:56 Lamp: ParIn -&gt;  300 uml"
</t>
  </si>
  <si>
    <t>13:16:33</t>
  </si>
  <si>
    <t xml:space="preserve">"13:16:56 Flow: Fixed -&gt; 300 umol/s"
</t>
  </si>
  <si>
    <t xml:space="preserve">"13:13:32 Lamp: ParIn -&gt;  150 uml"
</t>
  </si>
  <si>
    <t>13:13:09</t>
  </si>
  <si>
    <t xml:space="preserve">"13:13:32 Flow: Fixed -&gt; 300 umol/s"
</t>
  </si>
  <si>
    <t xml:space="preserve">"13:10:08 Lamp: ParIn -&gt;  100 uml"
</t>
  </si>
  <si>
    <t>13:09:45</t>
  </si>
  <si>
    <t xml:space="preserve">"13:10:08 Flow: Fixed -&gt; 300 umol/s"
</t>
  </si>
  <si>
    <t xml:space="preserve">"13:06:44 Lamp: ParIn -&gt;  50 uml"
</t>
  </si>
  <si>
    <t>13:06:21</t>
  </si>
  <si>
    <t xml:space="preserve">"13:03:20 Lamp: ParIn -&gt;  25 uml"
</t>
  </si>
  <si>
    <t>13:02:57</t>
  </si>
  <si>
    <t xml:space="preserve">"13:03:20 Flow: Fixed -&gt; 300 umol/s"
</t>
  </si>
  <si>
    <t xml:space="preserve">"12:59:56 Lamp: ParIn -&gt;  0 uml"
</t>
  </si>
  <si>
    <t xml:space="preserve">"12:59:56 Flow: Fixed -&gt; 300 umol/s"
</t>
  </si>
  <si>
    <t xml:space="preserve">"12:59:56 Coolers: Off"
</t>
  </si>
  <si>
    <t xml:space="preserve">"12:59:56 CO2 Mixer: CO2R -&gt; 400 uml"
</t>
  </si>
  <si>
    <t xml:space="preserve">"12:59:55 Lamp: Off"
</t>
  </si>
  <si>
    <t xml:space="preserve">"12:57:49 Launched AutoProg /User/Configs/AutoProgs/LightCurve2"
</t>
  </si>
  <si>
    <t>Thr Jul 23 2020 12:57:49</t>
  </si>
  <si>
    <t xml:space="preserve">"14:27:18 Flow: Fixed -&gt; 300 umol/s"
</t>
  </si>
  <si>
    <t xml:space="preserve">"14:27:18 Coolers: Off"
</t>
  </si>
  <si>
    <t xml:space="preserve">"14:27:18 CO2 Mixer: CO2R -&gt; 400 uml"
</t>
  </si>
  <si>
    <t xml:space="preserve">"14:27:18 Lamp: ParIn -&gt;  2000 uml"
</t>
  </si>
  <si>
    <t>14:26:54</t>
  </si>
  <si>
    <t xml:space="preserve">"14:23:53 Lamp: ParIn -&gt;  2000 uml"
</t>
  </si>
  <si>
    <t xml:space="preserve">"14:23:53 Flow: Fixed -&gt; 300 umol/s"
</t>
  </si>
  <si>
    <t xml:space="preserve">"14:20:28 Lamp: ParIn -&gt;  1600 uml"
</t>
  </si>
  <si>
    <t>14:20:04</t>
  </si>
  <si>
    <t xml:space="preserve">"14:20:28 Flow: Fixed -&gt; 300 umol/s"
</t>
  </si>
  <si>
    <t xml:space="preserve">"14:17:03 Lamp: ParIn -&gt;  1250 uml"
</t>
  </si>
  <si>
    <t>14:16:40</t>
  </si>
  <si>
    <t xml:space="preserve">"14:17:03 Flow: Fixed -&gt; 300 umol/s"
</t>
  </si>
  <si>
    <t xml:space="preserve">"14:13:39 Lamp: ParIn -&gt;  1000 uml"
</t>
  </si>
  <si>
    <t>14:13:15</t>
  </si>
  <si>
    <t xml:space="preserve">"14:13:39 Flow: Fixed -&gt; 300 umol/s"
</t>
  </si>
  <si>
    <t xml:space="preserve">"14:10:14 Lamp: ParIn -&gt;  750 uml"
</t>
  </si>
  <si>
    <t>14:09:50</t>
  </si>
  <si>
    <t xml:space="preserve">"14:10:14 Flow: Fixed -&gt; 300 umol/s"
</t>
  </si>
  <si>
    <t xml:space="preserve">"14:06:49 Lamp: ParIn -&gt;  500 uml"
</t>
  </si>
  <si>
    <t>14:06:25</t>
  </si>
  <si>
    <t xml:space="preserve">"14:06:48 Flow: Fixed -&gt; 300 umol/s"
</t>
  </si>
  <si>
    <t xml:space="preserve">"14:03:24 Lamp: ParIn -&gt;  300 uml"
</t>
  </si>
  <si>
    <t>14:03:01</t>
  </si>
  <si>
    <t xml:space="preserve">"14:03:24 Flow: Fixed -&gt; 300 umol/s"
</t>
  </si>
  <si>
    <t xml:space="preserve">"14:00:00 Lamp: ParIn -&gt;  150 uml"
</t>
  </si>
  <si>
    <t>13:59:36</t>
  </si>
  <si>
    <t xml:space="preserve">"14:00:00 Flow: Fixed -&gt; 300 umol/s"
</t>
  </si>
  <si>
    <t xml:space="preserve">"13:56:35 Lamp: ParIn -&gt;  100 uml"
</t>
  </si>
  <si>
    <t>13:56:12</t>
  </si>
  <si>
    <t xml:space="preserve">"13:56:35 Flow: Fixed -&gt; 300 umol/s"
</t>
  </si>
  <si>
    <t xml:space="preserve">"13:53:11 Lamp: ParIn -&gt;  50 uml"
</t>
  </si>
  <si>
    <t>13:52:48</t>
  </si>
  <si>
    <t xml:space="preserve">"13:53:11 Flow: Fixed -&gt; 300 umol/s"
</t>
  </si>
  <si>
    <t xml:space="preserve">"13:49:47 Lamp: ParIn -&gt;  25 uml"
</t>
  </si>
  <si>
    <t>13:49:23</t>
  </si>
  <si>
    <t xml:space="preserve">"13:49:47 Flow: Fixed -&gt; 300 umol/s"
</t>
  </si>
  <si>
    <t xml:space="preserve">"13:46:22 Lamp: ParIn -&gt;  0 uml"
</t>
  </si>
  <si>
    <t xml:space="preserve">"13:46:22 Flow: Fixed -&gt; 300 umol/s"
</t>
  </si>
  <si>
    <t xml:space="preserve">"13:46:22 Coolers: Off"
</t>
  </si>
  <si>
    <t xml:space="preserve">"13:46:22 CO2 Mixer: CO2R -&gt; 400 uml"
</t>
  </si>
  <si>
    <t xml:space="preserve">"13:46:22 Lamp: Off"
</t>
  </si>
  <si>
    <t xml:space="preserve">"13:43:40 Launched AutoProg /User/Configs/AutoProgs/LightCurve2"
</t>
  </si>
  <si>
    <t>Thr Jul 23 2020 13:43:40</t>
  </si>
  <si>
    <t>12:19:51</t>
  </si>
  <si>
    <t xml:space="preserve">"12:16:50 Flow: Fixed -&gt; 300 umol/s"
</t>
  </si>
  <si>
    <t xml:space="preserve">"15:14:56 Flow: Fixed -&gt; 300 umol/s"
</t>
  </si>
  <si>
    <t xml:space="preserve">"15:14:56 Coolers: Off"
</t>
  </si>
  <si>
    <t xml:space="preserve">"15:14:56 CO2 Mixer: CO2R -&gt; 400 uml"
</t>
  </si>
  <si>
    <t xml:space="preserve">"15:14:56 Lamp: ParIn -&gt;  2000 uml"
</t>
  </si>
  <si>
    <t>15:14:30</t>
  </si>
  <si>
    <t xml:space="preserve">"15:11:29 Lamp: ParIn -&gt;  2000 uml"
</t>
  </si>
  <si>
    <t>15:11:03</t>
  </si>
  <si>
    <t xml:space="preserve">"15:11:29 Flow: Fixed -&gt; 300 umol/s"
</t>
  </si>
  <si>
    <t xml:space="preserve">"15:08:02 Lamp: ParIn -&gt;  1600 uml"
</t>
  </si>
  <si>
    <t>15:07:37</t>
  </si>
  <si>
    <t xml:space="preserve">"15:08:02 Flow: Fixed -&gt; 300 umol/s"
</t>
  </si>
  <si>
    <t xml:space="preserve">"15:04:35 Lamp: ParIn -&gt;  1250 uml"
</t>
  </si>
  <si>
    <t>15:04:11</t>
  </si>
  <si>
    <t xml:space="preserve">"15:04:35 Flow: Fixed -&gt; 300 umol/s"
</t>
  </si>
  <si>
    <t xml:space="preserve">"15:01:10 Lamp: ParIn -&gt;  1000 uml"
</t>
  </si>
  <si>
    <t>15:00:46</t>
  </si>
  <si>
    <t xml:space="preserve">"15:01:10 Flow: Fixed -&gt; 300 umol/s"
</t>
  </si>
  <si>
    <t xml:space="preserve">"14:57:45 Lamp: ParIn -&gt;  750 uml"
</t>
  </si>
  <si>
    <t>14:57:21</t>
  </si>
  <si>
    <t xml:space="preserve">"14:57:45 Flow: Fixed -&gt; 300 umol/s"
</t>
  </si>
  <si>
    <t xml:space="preserve">"14:54:20 Lamp: ParIn -&gt;  500 uml"
</t>
  </si>
  <si>
    <t>14:53:56</t>
  </si>
  <si>
    <t xml:space="preserve">"14:54:20 Flow: Fixed -&gt; 300 umol/s"
</t>
  </si>
  <si>
    <t xml:space="preserve">"14:50:55 Lamp: ParIn -&gt;  300 uml"
</t>
  </si>
  <si>
    <t>14:50:31</t>
  </si>
  <si>
    <t xml:space="preserve">"14:50:55 Flow: Fixed -&gt; 300 umol/s"
</t>
  </si>
  <si>
    <t xml:space="preserve">"14:47:30 Lamp: ParIn -&gt;  150 uml"
</t>
  </si>
  <si>
    <t>14:47:06</t>
  </si>
  <si>
    <t xml:space="preserve">"14:47:30 Flow: Fixed -&gt; 300 umol/s"
</t>
  </si>
  <si>
    <t xml:space="preserve">"14:44:05 Lamp: ParIn -&gt;  100 uml"
</t>
  </si>
  <si>
    <t xml:space="preserve">"14:44:05 Flow: Fixed -&gt; 300 umol/s"
</t>
  </si>
  <si>
    <t xml:space="preserve">"14:40:40 Lamp: ParIn -&gt;  50 uml"
</t>
  </si>
  <si>
    <t>14:40:16</t>
  </si>
  <si>
    <t xml:space="preserve">"14:37:15 Lamp: ParIn -&gt;  25 uml"
</t>
  </si>
  <si>
    <t>14:36:51</t>
  </si>
  <si>
    <t xml:space="preserve">"14:37:15 Flow: Fixed -&gt; 300 umol/s"
</t>
  </si>
  <si>
    <t xml:space="preserve">"14:33:50 Lamp: ParIn -&gt;  0 uml"
</t>
  </si>
  <si>
    <t xml:space="preserve">"14:33:49 Flow: Fixed -&gt; 300 umol/s"
</t>
  </si>
  <si>
    <t xml:space="preserve">"14:33:49 Coolers: Off"
</t>
  </si>
  <si>
    <t xml:space="preserve">"14:33:49 CO2 Mixer: CO2R -&gt; 400 uml"
</t>
  </si>
  <si>
    <t xml:space="preserve">"14:33:49 Lamp: Off"
</t>
  </si>
  <si>
    <t xml:space="preserve">"14:30:23 Launched AutoProg /User/Configs/AutoProgs/LightCurve2"
</t>
  </si>
  <si>
    <t>Thr Jul 23 2020 14:30:23</t>
  </si>
  <si>
    <t xml:space="preserve">"18:42:12 Flow: Fixed -&gt; 300 umol/s"
</t>
  </si>
  <si>
    <t xml:space="preserve">"18:42:12 Coolers: Off"
</t>
  </si>
  <si>
    <t xml:space="preserve">"18:42:12 CO2 Mixer: CO2R -&gt; 400 uml"
</t>
  </si>
  <si>
    <t xml:space="preserve">"18:42:12 Lamp: ParIn -&gt;  2000 uml"
</t>
  </si>
  <si>
    <t>18:41:48</t>
  </si>
  <si>
    <t xml:space="preserve">"18:38:47 Lamp: ParIn -&gt;  2000 uml"
</t>
  </si>
  <si>
    <t>18:38:23</t>
  </si>
  <si>
    <t xml:space="preserve">"18:38:46 Flow: Fixed -&gt; 300 umol/s"
</t>
  </si>
  <si>
    <t xml:space="preserve">"18:35:22 Lamp: ParIn -&gt;  1600 uml"
</t>
  </si>
  <si>
    <t>18:34:59</t>
  </si>
  <si>
    <t xml:space="preserve">"18:35:22 Flow: Fixed -&gt; 300 umol/s"
</t>
  </si>
  <si>
    <t xml:space="preserve">"18:31:58 Lamp: ParIn -&gt;  1250 uml"
</t>
  </si>
  <si>
    <t>18:31:35</t>
  </si>
  <si>
    <t xml:space="preserve">"18:31:58 Flow: Fixed -&gt; 300 umol/s"
</t>
  </si>
  <si>
    <t xml:space="preserve">"18:28:34 Lamp: ParIn -&gt;  1000 uml"
</t>
  </si>
  <si>
    <t>18:28:11</t>
  </si>
  <si>
    <t xml:space="preserve">"18:28:34 Flow: Fixed -&gt; 300 umol/s"
</t>
  </si>
  <si>
    <t xml:space="preserve">"18:25:10 Lamp: ParIn -&gt;  750 uml"
</t>
  </si>
  <si>
    <t>18:24:47</t>
  </si>
  <si>
    <t xml:space="preserve">"18:25:10 Flow: Fixed -&gt; 300 umol/s"
</t>
  </si>
  <si>
    <t xml:space="preserve">"18:21:46 Lamp: ParIn -&gt;  500 uml"
</t>
  </si>
  <si>
    <t>18:21:23</t>
  </si>
  <si>
    <t xml:space="preserve">"18:21:46 Flow: Fixed -&gt; 300 umol/s"
</t>
  </si>
  <si>
    <t xml:space="preserve">"18:18:22 Lamp: ParIn -&gt;  300 uml"
</t>
  </si>
  <si>
    <t>18:17:59</t>
  </si>
  <si>
    <t xml:space="preserve">"18:18:22 Flow: Fixed -&gt; 300 umol/s"
</t>
  </si>
  <si>
    <t xml:space="preserve">"18:14:58 Lamp: ParIn -&gt;  150 uml"
</t>
  </si>
  <si>
    <t>18:14:35</t>
  </si>
  <si>
    <t xml:space="preserve">"18:14:58 Flow: Fixed -&gt; 300 umol/s"
</t>
  </si>
  <si>
    <t xml:space="preserve">"18:11:34 Lamp: ParIn -&gt;  100 uml"
</t>
  </si>
  <si>
    <t>18:11:11</t>
  </si>
  <si>
    <t xml:space="preserve">"18:11:34 Flow: Fixed -&gt; 300 umol/s"
</t>
  </si>
  <si>
    <t xml:space="preserve">"18:08:10 Lamp: ParIn -&gt;  50 uml"
</t>
  </si>
  <si>
    <t>18:07:47</t>
  </si>
  <si>
    <t xml:space="preserve">"18:08:10 Flow: Fixed -&gt; 300 umol/s"
</t>
  </si>
  <si>
    <t xml:space="preserve">"18:04:46 Lamp: ParIn -&gt;  25 uml"
</t>
  </si>
  <si>
    <t>18:04:23</t>
  </si>
  <si>
    <t xml:space="preserve">"18:04:46 Flow: Fixed -&gt; 300 umol/s"
</t>
  </si>
  <si>
    <t xml:space="preserve">"18:01:22 Lamp: ParIn -&gt;  0 uml"
</t>
  </si>
  <si>
    <t xml:space="preserve">"18:01:22 Flow: Fixed -&gt; 300 umol/s"
</t>
  </si>
  <si>
    <t xml:space="preserve">"18:01:22 Coolers: Off"
</t>
  </si>
  <si>
    <t xml:space="preserve">"18:01:22 CO2 Mixer: CO2R -&gt; 400 uml"
</t>
  </si>
  <si>
    <t xml:space="preserve">"18:01:22 Lamp: Off"
</t>
  </si>
  <si>
    <t xml:space="preserve">"17:59:06 Launched AutoProg /User/Configs/AutoProgs/LightCurve2"
</t>
  </si>
  <si>
    <t>Fri Jul 24 2020 17:59:06</t>
  </si>
  <si>
    <t xml:space="preserve">"16:01:52 Flow: Fixed -&gt; 300 umol/s"
</t>
  </si>
  <si>
    <t xml:space="preserve">"16:01:52 Coolers: Off"
</t>
  </si>
  <si>
    <t xml:space="preserve">"16:01:52 CO2 Mixer: CO2R -&gt; 400 uml"
</t>
  </si>
  <si>
    <t xml:space="preserve">"16:01:52 Lamp: ParIn -&gt;  2000 uml"
</t>
  </si>
  <si>
    <t>16:01:31</t>
  </si>
  <si>
    <t xml:space="preserve">"15:58:30 Lamp: ParIn -&gt;  2000 uml"
</t>
  </si>
  <si>
    <t>15:58:08</t>
  </si>
  <si>
    <t xml:space="preserve">"15:58:30 Flow: Fixed -&gt; 300 umol/s"
</t>
  </si>
  <si>
    <t xml:space="preserve">"15:55:07 Lamp: ParIn -&gt;  1600 uml"
</t>
  </si>
  <si>
    <t>15:54:45</t>
  </si>
  <si>
    <t xml:space="preserve">"15:55:07 Flow: Fixed -&gt; 300 umol/s"
</t>
  </si>
  <si>
    <t xml:space="preserve">"15:51:44 Lamp: ParIn -&gt;  1250 uml"
</t>
  </si>
  <si>
    <t>15:51:21</t>
  </si>
  <si>
    <t xml:space="preserve">"15:51:43 Flow: Fixed -&gt; 300 umol/s"
</t>
  </si>
  <si>
    <t xml:space="preserve">"15:48:20 Lamp: ParIn -&gt;  1000 uml"
</t>
  </si>
  <si>
    <t>15:47:58</t>
  </si>
  <si>
    <t xml:space="preserve">"15:48:20 Flow: Fixed -&gt; 300 umol/s"
</t>
  </si>
  <si>
    <t xml:space="preserve">"15:44:57 Lamp: ParIn -&gt;  750 uml"
</t>
  </si>
  <si>
    <t>15:44:34</t>
  </si>
  <si>
    <t xml:space="preserve">"15:44:57 Flow: Fixed -&gt; 300 umol/s"
</t>
  </si>
  <si>
    <t xml:space="preserve">"15:41:33 Lamp: ParIn -&gt;  500 uml"
</t>
  </si>
  <si>
    <t>15:41:10</t>
  </si>
  <si>
    <t xml:space="preserve">"15:41:33 Flow: Fixed -&gt; 300 umol/s"
</t>
  </si>
  <si>
    <t xml:space="preserve">"15:38:09 Lamp: ParIn -&gt;  300 uml"
</t>
  </si>
  <si>
    <t>15:37:46</t>
  </si>
  <si>
    <t xml:space="preserve">"15:38:09 Flow: Fixed -&gt; 300 umol/s"
</t>
  </si>
  <si>
    <t xml:space="preserve">"15:34:45 Lamp: ParIn -&gt;  150 uml"
</t>
  </si>
  <si>
    <t>15:34:22</t>
  </si>
  <si>
    <t xml:space="preserve">"15:34:45 Flow: Fixed -&gt; 300 umol/s"
</t>
  </si>
  <si>
    <t xml:space="preserve">"15:31:21 Lamp: ParIn -&gt;  100 uml"
</t>
  </si>
  <si>
    <t>15:30:57</t>
  </si>
  <si>
    <t xml:space="preserve">"15:31:21 Flow: Fixed -&gt; 300 umol/s"
</t>
  </si>
  <si>
    <t xml:space="preserve">"15:27:56 Lamp: ParIn -&gt;  50 uml"
</t>
  </si>
  <si>
    <t>15:27:32</t>
  </si>
  <si>
    <t xml:space="preserve">"15:27:55 Flow: Fixed -&gt; 300 umol/s"
</t>
  </si>
  <si>
    <t xml:space="preserve">"15:24:31 Lamp: ParIn -&gt;  25 uml"
</t>
  </si>
  <si>
    <t>15:24:07</t>
  </si>
  <si>
    <t xml:space="preserve">"15:24:31 Flow: Fixed -&gt; 300 umol/s"
</t>
  </si>
  <si>
    <t xml:space="preserve">"15:21:06 Lamp: ParIn -&gt;  0 uml"
</t>
  </si>
  <si>
    <t xml:space="preserve">"15:21:06 Flow: Fixed -&gt; 300 umol/s"
</t>
  </si>
  <si>
    <t xml:space="preserve">"15:21:06 Coolers: Off"
</t>
  </si>
  <si>
    <t xml:space="preserve">"15:21:06 CO2 Mixer: CO2R -&gt; 400 uml"
</t>
  </si>
  <si>
    <t xml:space="preserve">"15:21:06 Lamp: Off"
</t>
  </si>
  <si>
    <t xml:space="preserve">"15:19:23 Launched AutoProg /User/Configs/AutoProgs/LightCurve2"
</t>
  </si>
  <si>
    <t>Thr Jul 23 2020 15:19:23</t>
  </si>
  <si>
    <t xml:space="preserve">"17:54:44 Flow: Fixed -&gt; 300 umol/s"
</t>
  </si>
  <si>
    <t xml:space="preserve">"17:54:44 Coolers: Off"
</t>
  </si>
  <si>
    <t xml:space="preserve">"17:54:44 CO2 Mixer: CO2R -&gt; 400 uml"
</t>
  </si>
  <si>
    <t xml:space="preserve">"17:54:44 Lamp: ParIn -&gt;  2000 uml"
</t>
  </si>
  <si>
    <t>17:54:20</t>
  </si>
  <si>
    <t xml:space="preserve">"17:51:19 Lamp: ParIn -&gt;  2000 uml"
</t>
  </si>
  <si>
    <t>17:50:55</t>
  </si>
  <si>
    <t xml:space="preserve">"17:51:19 Flow: Fixed -&gt; 300 umol/s"
</t>
  </si>
  <si>
    <t xml:space="preserve">"17:47:54 Lamp: ParIn -&gt;  1600 uml"
</t>
  </si>
  <si>
    <t>17:47:30</t>
  </si>
  <si>
    <t xml:space="preserve">"17:47:54 Flow: Fixed -&gt; 300 umol/s"
</t>
  </si>
  <si>
    <t xml:space="preserve">"17:44:29 Lamp: ParIn -&gt;  1250 uml"
</t>
  </si>
  <si>
    <t>17:44:05</t>
  </si>
  <si>
    <t xml:space="preserve">"17:44:29 Flow: Fixed -&gt; 300 umol/s"
</t>
  </si>
  <si>
    <t xml:space="preserve">"17:41:04 Lamp: ParIn -&gt;  1000 uml"
</t>
  </si>
  <si>
    <t>17:40:40</t>
  </si>
  <si>
    <t xml:space="preserve">"17:41:03 Flow: Fixed -&gt; 300 umol/s"
</t>
  </si>
  <si>
    <t xml:space="preserve">"17:37:39 Lamp: ParIn -&gt;  750 uml"
</t>
  </si>
  <si>
    <t>17:37:16</t>
  </si>
  <si>
    <t xml:space="preserve">"17:37:39 Flow: Fixed -&gt; 300 umol/s"
</t>
  </si>
  <si>
    <t xml:space="preserve">"17:34:15 Lamp: ParIn -&gt;  500 uml"
</t>
  </si>
  <si>
    <t>17:33:51</t>
  </si>
  <si>
    <t xml:space="preserve">"17:34:15 Flow: Fixed -&gt; 300 umol/s"
</t>
  </si>
  <si>
    <t xml:space="preserve">"17:30:50 Lamp: ParIn -&gt;  300 uml"
</t>
  </si>
  <si>
    <t>17:30:26</t>
  </si>
  <si>
    <t xml:space="preserve">"17:30:49 Flow: Fixed -&gt; 300 umol/s"
</t>
  </si>
  <si>
    <t xml:space="preserve">"17:27:25 Lamp: ParIn -&gt;  150 uml"
</t>
  </si>
  <si>
    <t>17:27:02</t>
  </si>
  <si>
    <t xml:space="preserve">"17:27:25 Flow: Fixed -&gt; 300 umol/s"
</t>
  </si>
  <si>
    <t xml:space="preserve">"17:24:01 Lamp: ParIn -&gt;  100 uml"
</t>
  </si>
  <si>
    <t>17:23:37</t>
  </si>
  <si>
    <t xml:space="preserve">"17:24:01 Flow: Fixed -&gt; 300 umol/s"
</t>
  </si>
  <si>
    <t xml:space="preserve">"17:20:36 Lamp: ParIn -&gt;  50 uml"
</t>
  </si>
  <si>
    <t>17:20:13</t>
  </si>
  <si>
    <t xml:space="preserve">"17:20:36 Flow: Fixed -&gt; 300 umol/s"
</t>
  </si>
  <si>
    <t xml:space="preserve">"17:17:12 Lamp: ParIn -&gt;  25 uml"
</t>
  </si>
  <si>
    <t>17:16:49</t>
  </si>
  <si>
    <t xml:space="preserve">"17:17:12 Flow: Fixed -&gt; 300 umol/s"
</t>
  </si>
  <si>
    <t xml:space="preserve">"17:13:48 Lamp: ParIn -&gt;  0 uml"
</t>
  </si>
  <si>
    <t xml:space="preserve">"17:13:48 Flow: Fixed -&gt; 300 umol/s"
</t>
  </si>
  <si>
    <t xml:space="preserve">"17:13:47 Coolers: Off"
</t>
  </si>
  <si>
    <t xml:space="preserve">"17:13:47 CO2 Mixer: CO2R -&gt; 400 uml"
</t>
  </si>
  <si>
    <t xml:space="preserve">"17:13:47 Lamp: Off"
</t>
  </si>
  <si>
    <t xml:space="preserve">"17:13:46 Launched AutoProg /User/Configs/AutoProgs/LightCurve2"
</t>
  </si>
  <si>
    <t>Fri Jul 24 2020 17:13:46</t>
  </si>
  <si>
    <t xml:space="preserve">"19:26:02 Flow: Fixed -&gt; 300 umol/s"
</t>
  </si>
  <si>
    <t xml:space="preserve">"19:26:02 Coolers: Off"
</t>
  </si>
  <si>
    <t xml:space="preserve">"19:26:02 CO2 Mixer: CO2R -&gt; 400 uml"
</t>
  </si>
  <si>
    <t xml:space="preserve">"19:26:02 Lamp: ParIn -&gt;  2000 uml"
</t>
  </si>
  <si>
    <t>19:25:38</t>
  </si>
  <si>
    <t xml:space="preserve">"19:22:37 Lamp: ParIn -&gt;  2000 uml"
</t>
  </si>
  <si>
    <t xml:space="preserve">"19:22:37 Flow: Fixed -&gt; 300 umol/s"
</t>
  </si>
  <si>
    <t xml:space="preserve">"19:19:13 Lamp: ParIn -&gt;  1600 uml"
</t>
  </si>
  <si>
    <t>19:18:49</t>
  </si>
  <si>
    <t xml:space="preserve">"19:15:48 Lamp: ParIn -&gt;  1250 uml"
</t>
  </si>
  <si>
    <t>19:15:25</t>
  </si>
  <si>
    <t xml:space="preserve">"19:15:48 Flow: Fixed -&gt; 300 umol/s"
</t>
  </si>
  <si>
    <t xml:space="preserve">"19:12:24 Lamp: ParIn -&gt;  1000 uml"
</t>
  </si>
  <si>
    <t>19:12:01</t>
  </si>
  <si>
    <t xml:space="preserve">"19:12:24 Flow: Fixed -&gt; 300 umol/s"
</t>
  </si>
  <si>
    <t xml:space="preserve">"19:09:00 Lamp: ParIn -&gt;  750 uml"
</t>
  </si>
  <si>
    <t>19:08:37</t>
  </si>
  <si>
    <t xml:space="preserve">"19:09:00 Flow: Fixed -&gt; 300 umol/s"
</t>
  </si>
  <si>
    <t xml:space="preserve">"19:05:36 Lamp: ParIn -&gt;  500 uml"
</t>
  </si>
  <si>
    <t>19:05:13</t>
  </si>
  <si>
    <t xml:space="preserve">"19:05:36 Flow: Fixed -&gt; 300 umol/s"
</t>
  </si>
  <si>
    <t xml:space="preserve">"19:02:12 Lamp: ParIn -&gt;  300 uml"
</t>
  </si>
  <si>
    <t>19:01:49</t>
  </si>
  <si>
    <t xml:space="preserve">"19:02:12 Flow: Fixed -&gt; 300 umol/s"
</t>
  </si>
  <si>
    <t xml:space="preserve">"18:58:48 Lamp: ParIn -&gt;  150 uml"
</t>
  </si>
  <si>
    <t>18:58:25</t>
  </si>
  <si>
    <t xml:space="preserve">"18:58:48 Flow: Fixed -&gt; 300 umol/s"
</t>
  </si>
  <si>
    <t xml:space="preserve">"18:55:24 Lamp: ParIn -&gt;  100 uml"
</t>
  </si>
  <si>
    <t>18:55:01</t>
  </si>
  <si>
    <t xml:space="preserve">"18:55:24 Flow: Fixed -&gt; 300 umol/s"
</t>
  </si>
  <si>
    <t xml:space="preserve">"18:52:00 Lamp: ParIn -&gt;  50 uml"
</t>
  </si>
  <si>
    <t>18:51:37</t>
  </si>
  <si>
    <t xml:space="preserve">"18:52:00 Flow: Fixed -&gt; 300 umol/s"
</t>
  </si>
  <si>
    <t xml:space="preserve">"18:48:36 Lamp: ParIn -&gt;  25 uml"
</t>
  </si>
  <si>
    <t>18:48:12</t>
  </si>
  <si>
    <t xml:space="preserve">"18:48:35 Flow: Fixed -&gt; 300 umol/s"
</t>
  </si>
  <si>
    <t xml:space="preserve">"18:45:11 Lamp: ParIn -&gt;  0 uml"
</t>
  </si>
  <si>
    <t xml:space="preserve">"18:45:11 Flow: Fixed -&gt; 300 umol/s"
</t>
  </si>
  <si>
    <t xml:space="preserve">"18:45:11 Coolers: Off"
</t>
  </si>
  <si>
    <t xml:space="preserve">"18:45:11 CO2 Mixer: CO2R -&gt; 400 uml"
</t>
  </si>
  <si>
    <t xml:space="preserve">"18:45:10 Lamp: Off"
</t>
  </si>
  <si>
    <t xml:space="preserve">"18:44:45 Launched AutoProg /User/Configs/AutoProgs/LightCurve2"
</t>
  </si>
  <si>
    <t>Fri Jul 24 2020 18:44:45</t>
  </si>
  <si>
    <t xml:space="preserve">"16:11:42 Flow: Fixed -&gt; 300 umol/s"
</t>
  </si>
  <si>
    <t xml:space="preserve">"16:11:42 Coolers: Off"
</t>
  </si>
  <si>
    <t xml:space="preserve">"16:11:42 CO2 Mixer: CO2R -&gt; 400 uml"
</t>
  </si>
  <si>
    <t xml:space="preserve">"16:11:42 Lamp: ParIn -&gt;  2000 uml"
</t>
  </si>
  <si>
    <t>16:11:19</t>
  </si>
  <si>
    <t xml:space="preserve">"16:08:18 Lamp: ParIn -&gt;  2000 uml"
</t>
  </si>
  <si>
    <t>16:07:55</t>
  </si>
  <si>
    <t xml:space="preserve">"16:08:18 Flow: Fixed -&gt; 300 umol/s"
</t>
  </si>
  <si>
    <t xml:space="preserve">"16:04:54 Lamp: ParIn -&gt;  1600 uml"
</t>
  </si>
  <si>
    <t>16:04:30</t>
  </si>
  <si>
    <t xml:space="preserve">"16:04:54 Flow: Fixed -&gt; 300 umol/s"
</t>
  </si>
  <si>
    <t xml:space="preserve">"16:01:29 Lamp: ParIn -&gt;  1250 uml"
</t>
  </si>
  <si>
    <t>16:01:05</t>
  </si>
  <si>
    <t xml:space="preserve">"16:01:28 Flow: Fixed -&gt; 300 umol/s"
</t>
  </si>
  <si>
    <t xml:space="preserve">"15:58:04 Lamp: ParIn -&gt;  1000 uml"
</t>
  </si>
  <si>
    <t>15:57:40</t>
  </si>
  <si>
    <t xml:space="preserve">"15:58:04 Flow: Fixed -&gt; 300 umol/s"
</t>
  </si>
  <si>
    <t xml:space="preserve">"15:54:39 Lamp: ParIn -&gt;  750 uml"
</t>
  </si>
  <si>
    <t>15:54:15</t>
  </si>
  <si>
    <t xml:space="preserve">"15:54:39 Flow: Fixed -&gt; 300 umol/s"
</t>
  </si>
  <si>
    <t xml:space="preserve">"15:51:14 Lamp: ParIn -&gt;  500 uml"
</t>
  </si>
  <si>
    <t>15:50:49</t>
  </si>
  <si>
    <t xml:space="preserve">"15:51:14 Flow: Fixed -&gt; 300 umol/s"
</t>
  </si>
  <si>
    <t xml:space="preserve">"15:47:48 Lamp: ParIn -&gt;  300 uml"
</t>
  </si>
  <si>
    <t>15:47:23</t>
  </si>
  <si>
    <t xml:space="preserve">"15:47:47 Flow: Fixed -&gt; 300 umol/s"
</t>
  </si>
  <si>
    <t xml:space="preserve">"15:44:22 Lamp: ParIn -&gt;  150 uml"
</t>
  </si>
  <si>
    <t>15:43:58</t>
  </si>
  <si>
    <t xml:space="preserve">"15:44:22 Flow: Fixed -&gt; 300 umol/s"
</t>
  </si>
  <si>
    <t xml:space="preserve">"15:40:57 Lamp: ParIn -&gt;  100 uml"
</t>
  </si>
  <si>
    <t>15:40:32</t>
  </si>
  <si>
    <t xml:space="preserve">"15:40:57 Flow: Fixed -&gt; 300 umol/s"
</t>
  </si>
  <si>
    <t xml:space="preserve">"15:37:31 Lamp: ParIn -&gt;  50 uml"
</t>
  </si>
  <si>
    <t>15:37:06</t>
  </si>
  <si>
    <t xml:space="preserve">"15:37:30 Flow: Fixed -&gt; 300 umol/s"
</t>
  </si>
  <si>
    <t xml:space="preserve">"15:34:05 Lamp: ParIn -&gt;  25 uml"
</t>
  </si>
  <si>
    <t>15:33:40</t>
  </si>
  <si>
    <t xml:space="preserve">"15:34:05 Flow: Fixed -&gt; 300 umol/s"
</t>
  </si>
  <si>
    <t xml:space="preserve">"15:30:39 Lamp: ParIn -&gt;  0 uml"
</t>
  </si>
  <si>
    <t xml:space="preserve">"15:30:39 Flow: Fixed -&gt; 300 umol/s"
</t>
  </si>
  <si>
    <t xml:space="preserve">"15:30:38 Coolers: Off"
</t>
  </si>
  <si>
    <t xml:space="preserve">"15:30:38 CO2 Mixer: CO2R -&gt; 400 uml"
</t>
  </si>
  <si>
    <t xml:space="preserve">"15:30:38 Lamp: Off"
</t>
  </si>
  <si>
    <t xml:space="preserve">"15:29:03 Launched AutoProg /User/Configs/AutoProgs/LightCurve2"
</t>
  </si>
  <si>
    <t>Fri Jul 24 2020 15:29:03</t>
  </si>
  <si>
    <t xml:space="preserve">"10:20:00 Flow: Fixed -&gt; 300 umol/s"
</t>
  </si>
  <si>
    <t xml:space="preserve">"10:20:00 Coolers: Off"
</t>
  </si>
  <si>
    <t xml:space="preserve">"10:20:00 CO2 Mixer: CO2R -&gt; 400 uml"
</t>
  </si>
  <si>
    <t xml:space="preserve">"10:19:59 Lamp: ParIn -&gt;  2000 uml"
</t>
  </si>
  <si>
    <t>10:19:37</t>
  </si>
  <si>
    <t xml:space="preserve">"10:19:59 Flow: Fixed -&gt; 300 umol/s"
</t>
  </si>
  <si>
    <t xml:space="preserve">"10:16:36 Lamp: ParIn -&gt;  2000 uml"
</t>
  </si>
  <si>
    <t>10:16:14</t>
  </si>
  <si>
    <t xml:space="preserve">"10:16:36 Flow: Fixed -&gt; 300 umol/s"
</t>
  </si>
  <si>
    <t xml:space="preserve">"10:13:13 Lamp: ParIn -&gt;  1600 uml"
</t>
  </si>
  <si>
    <t>10:12:50</t>
  </si>
  <si>
    <t xml:space="preserve">"10:13:13 Flow: Fixed -&gt; 300 umol/s"
</t>
  </si>
  <si>
    <t xml:space="preserve">"10:09:49 Lamp: ParIn -&gt;  1250 uml"
</t>
  </si>
  <si>
    <t>10:09:26</t>
  </si>
  <si>
    <t xml:space="preserve">"10:09:49 Flow: Fixed -&gt; 300 umol/s"
</t>
  </si>
  <si>
    <t xml:space="preserve">"10:06:25 Lamp: ParIn -&gt;  1000 uml"
</t>
  </si>
  <si>
    <t>10:06:02</t>
  </si>
  <si>
    <t xml:space="preserve">"10:06:25 Flow: Fixed -&gt; 300 umol/s"
</t>
  </si>
  <si>
    <t xml:space="preserve">"10:03:01 Lamp: ParIn -&gt;  750 uml"
</t>
  </si>
  <si>
    <t>10:02:38</t>
  </si>
  <si>
    <t xml:space="preserve">"10:03:01 Flow: Fixed -&gt; 300 umol/s"
</t>
  </si>
  <si>
    <t xml:space="preserve">"09:59:37 Lamp: ParIn -&gt;  500 uml"
</t>
  </si>
  <si>
    <t>09:59:14</t>
  </si>
  <si>
    <t xml:space="preserve">"09:59:37 Flow: Fixed -&gt; 300 umol/s"
</t>
  </si>
  <si>
    <t xml:space="preserve">"09:56:13 Lamp: ParIn -&gt;  300 uml"
</t>
  </si>
  <si>
    <t>09:55:50</t>
  </si>
  <si>
    <t xml:space="preserve">"09:56:13 Flow: Fixed -&gt; 300 umol/s"
</t>
  </si>
  <si>
    <t xml:space="preserve">"09:52:49 Lamp: ParIn -&gt;  150 uml"
</t>
  </si>
  <si>
    <t>09:52:26</t>
  </si>
  <si>
    <t xml:space="preserve">"09:52:49 Flow: Fixed -&gt; 300 umol/s"
</t>
  </si>
  <si>
    <t xml:space="preserve">"09:49:25 Lamp: ParIn -&gt;  100 uml"
</t>
  </si>
  <si>
    <t>09:49:02</t>
  </si>
  <si>
    <t xml:space="preserve">"09:49:25 Flow: Fixed -&gt; 300 umol/s"
</t>
  </si>
  <si>
    <t xml:space="preserve">"09:46:01 Lamp: ParIn -&gt;  50 uml"
</t>
  </si>
  <si>
    <t>09:45:38</t>
  </si>
  <si>
    <t xml:space="preserve">"09:46:01 Flow: Fixed -&gt; 300 umol/s"
</t>
  </si>
  <si>
    <t xml:space="preserve">"09:42:37 Lamp: ParIn -&gt;  25 uml"
</t>
  </si>
  <si>
    <t>09:42:14</t>
  </si>
  <si>
    <t xml:space="preserve">"09:42:37 Flow: Fixed -&gt; 300 umol/s"
</t>
  </si>
  <si>
    <t xml:space="preserve">"09:39:13 Lamp: ParIn -&gt;  0 uml"
</t>
  </si>
  <si>
    <t xml:space="preserve">"09:39:13 Flow: Fixed -&gt; 300 umol/s"
</t>
  </si>
  <si>
    <t xml:space="preserve">"09:39:13 Coolers: Off"
</t>
  </si>
  <si>
    <t xml:space="preserve">"09:39:13 CO2 Mixer: CO2R -&gt; 400 uml"
</t>
  </si>
  <si>
    <t xml:space="preserve">"09:39:13 Lamp: Off"
</t>
  </si>
  <si>
    <t xml:space="preserve">"09:36:22 Launched AutoProg /User/Configs/AutoProgs/LightCurve2"
</t>
  </si>
  <si>
    <t>Thr Jul 30 2020 09:36:22</t>
  </si>
  <si>
    <t xml:space="preserve">"14:12:53 Flow: Fixed -&gt; 300 umol/s"
</t>
  </si>
  <si>
    <t xml:space="preserve">"14:12:53 Coolers: Off"
</t>
  </si>
  <si>
    <t xml:space="preserve">"14:12:53 CO2 Mixer: CO2R -&gt; 400 uml"
</t>
  </si>
  <si>
    <t xml:space="preserve">"14:12:53 Lamp: ParIn -&gt;  2000 uml"
</t>
  </si>
  <si>
    <t>14:12:30</t>
  </si>
  <si>
    <t xml:space="preserve">"14:09:29 Lamp: ParIn -&gt;  2000 uml"
</t>
  </si>
  <si>
    <t>14:09:06</t>
  </si>
  <si>
    <t xml:space="preserve">"14:09:29 Flow: Fixed -&gt; 300 umol/s"
</t>
  </si>
  <si>
    <t xml:space="preserve">"14:06:05 Lamp: ParIn -&gt;  1600 uml"
</t>
  </si>
  <si>
    <t>14:05:42</t>
  </si>
  <si>
    <t xml:space="preserve">"14:06:05 Flow: Fixed -&gt; 300 umol/s"
</t>
  </si>
  <si>
    <t xml:space="preserve">"14:02:41 Lamp: ParIn -&gt;  1250 uml"
</t>
  </si>
  <si>
    <t>14:02:18</t>
  </si>
  <si>
    <t xml:space="preserve">"14:02:41 Flow: Fixed -&gt; 300 umol/s"
</t>
  </si>
  <si>
    <t xml:space="preserve">"13:59:17 Lamp: ParIn -&gt;  1000 uml"
</t>
  </si>
  <si>
    <t>13:58:54</t>
  </si>
  <si>
    <t xml:space="preserve">"13:59:17 Flow: Fixed -&gt; 300 umol/s"
</t>
  </si>
  <si>
    <t xml:space="preserve">"13:55:53 Lamp: ParIn -&gt;  750 uml"
</t>
  </si>
  <si>
    <t>13:55:30</t>
  </si>
  <si>
    <t xml:space="preserve">"13:55:53 Flow: Fixed -&gt; 300 umol/s"
</t>
  </si>
  <si>
    <t xml:space="preserve">"13:52:29 Lamp: ParIn -&gt;  500 uml"
</t>
  </si>
  <si>
    <t>13:52:06</t>
  </si>
  <si>
    <t xml:space="preserve">"13:52:29 Flow: Fixed -&gt; 300 umol/s"
</t>
  </si>
  <si>
    <t xml:space="preserve">"13:49:05 Lamp: ParIn -&gt;  300 uml"
</t>
  </si>
  <si>
    <t>13:48:42</t>
  </si>
  <si>
    <t xml:space="preserve">"13:49:05 Flow: Fixed -&gt; 300 umol/s"
</t>
  </si>
  <si>
    <t xml:space="preserve">"13:45:41 Lamp: ParIn -&gt;  150 uml"
</t>
  </si>
  <si>
    <t>13:45:18</t>
  </si>
  <si>
    <t xml:space="preserve">"13:45:41 Flow: Fixed -&gt; 300 umol/s"
</t>
  </si>
  <si>
    <t xml:space="preserve">"13:42:17 Lamp: ParIn -&gt;  100 uml"
</t>
  </si>
  <si>
    <t>13:41:54</t>
  </si>
  <si>
    <t xml:space="preserve">"13:42:17 Flow: Fixed -&gt; 300 umol/s"
</t>
  </si>
  <si>
    <t xml:space="preserve">"13:38:53 Lamp: ParIn -&gt;  50 uml"
</t>
  </si>
  <si>
    <t>13:38:30</t>
  </si>
  <si>
    <t xml:space="preserve">"13:38:52 Flow: Fixed -&gt; 300 umol/s"
</t>
  </si>
  <si>
    <t xml:space="preserve">"13:35:29 Lamp: ParIn -&gt;  25 uml"
</t>
  </si>
  <si>
    <t>13:35:06</t>
  </si>
  <si>
    <t xml:space="preserve">"13:35:29 Flow: Fixed -&gt; 300 umol/s"
</t>
  </si>
  <si>
    <t xml:space="preserve">"13:32:05 Lamp: ParIn -&gt;  0 uml"
</t>
  </si>
  <si>
    <t xml:space="preserve">"13:32:04 Flow: Fixed -&gt; 300 umol/s"
</t>
  </si>
  <si>
    <t xml:space="preserve">"13:32:04 Coolers: Off"
</t>
  </si>
  <si>
    <t xml:space="preserve">"13:32:04 CO2 Mixer: CO2R -&gt; 400 uml"
</t>
  </si>
  <si>
    <t xml:space="preserve">"13:32:04 Lamp: Off"
</t>
  </si>
  <si>
    <t xml:space="preserve">"13:30:09 Launched AutoProg /User/Configs/AutoProgs/LightCurve2"
</t>
  </si>
  <si>
    <t>Thr Jul 30 2020 13:30:09</t>
  </si>
  <si>
    <t xml:space="preserve">"12:37:05 Flow: Fixed -&gt; 300 umol/s"
</t>
  </si>
  <si>
    <t xml:space="preserve">"12:37:05 Coolers: Off"
</t>
  </si>
  <si>
    <t xml:space="preserve">"12:37:05 CO2 Mixer: CO2R -&gt; 400 uml"
</t>
  </si>
  <si>
    <t xml:space="preserve">"12:37:05 Lamp: ParIn -&gt;  2000 uml"
</t>
  </si>
  <si>
    <t>12:36:42</t>
  </si>
  <si>
    <t xml:space="preserve">"12:37:04 Flow: Fixed -&gt; 300 umol/s"
</t>
  </si>
  <si>
    <t xml:space="preserve">"12:33:41 Lamp: ParIn -&gt;  2000 uml"
</t>
  </si>
  <si>
    <t>12:33:19</t>
  </si>
  <si>
    <t xml:space="preserve">"12:33:41 Flow: Fixed -&gt; 300 umol/s"
</t>
  </si>
  <si>
    <t xml:space="preserve">"12:30:18 Lamp: ParIn -&gt;  1600 uml"
</t>
  </si>
  <si>
    <t>12:29:55</t>
  </si>
  <si>
    <t xml:space="preserve">"12:30:18 Flow: Fixed -&gt; 300 umol/s"
</t>
  </si>
  <si>
    <t xml:space="preserve">"12:26:54 Lamp: ParIn -&gt;  1250 uml"
</t>
  </si>
  <si>
    <t>12:26:31</t>
  </si>
  <si>
    <t xml:space="preserve">"12:26:53 Flow: Fixed -&gt; 300 umol/s"
</t>
  </si>
  <si>
    <t xml:space="preserve">"12:23:30 Lamp: ParIn -&gt;  1000 uml"
</t>
  </si>
  <si>
    <t>12:23:08</t>
  </si>
  <si>
    <t xml:space="preserve">"12:23:30 Flow: Fixed -&gt; 300 umol/s"
</t>
  </si>
  <si>
    <t xml:space="preserve">"12:20:07 Lamp: ParIn -&gt;  750 uml"
</t>
  </si>
  <si>
    <t>12:19:45</t>
  </si>
  <si>
    <t xml:space="preserve">"12:20:07 Flow: Fixed -&gt; 300 umol/s"
</t>
  </si>
  <si>
    <t xml:space="preserve">"12:16:44 Lamp: ParIn -&gt;  500 uml"
</t>
  </si>
  <si>
    <t xml:space="preserve">"12:16:44 Flow: Fixed -&gt; 300 umol/s"
</t>
  </si>
  <si>
    <t xml:space="preserve">"12:13:20 Lamp: ParIn -&gt;  300 uml"
</t>
  </si>
  <si>
    <t>12:12:57</t>
  </si>
  <si>
    <t xml:space="preserve">"12:09:56 Lamp: ParIn -&gt;  150 uml"
</t>
  </si>
  <si>
    <t>12:09:33</t>
  </si>
  <si>
    <t xml:space="preserve">"12:09:55 Flow: Fixed -&gt; 300 umol/s"
</t>
  </si>
  <si>
    <t xml:space="preserve">"12:06:32 Lamp: ParIn -&gt;  100 uml"
</t>
  </si>
  <si>
    <t>12:06:10</t>
  </si>
  <si>
    <t xml:space="preserve">"12:06:32 Flow: Fixed -&gt; 300 umol/s"
</t>
  </si>
  <si>
    <t xml:space="preserve">"12:03:09 Lamp: ParIn -&gt;  50 uml"
</t>
  </si>
  <si>
    <t>12:02:46</t>
  </si>
  <si>
    <t xml:space="preserve">"12:03:09 Flow: Fixed -&gt; 300 umol/s"
</t>
  </si>
  <si>
    <t xml:space="preserve">"11:59:45 Lamp: ParIn -&gt;  25 uml"
</t>
  </si>
  <si>
    <t>11:59:22</t>
  </si>
  <si>
    <t xml:space="preserve">"11:59:45 Flow: Fixed -&gt; 300 umol/s"
</t>
  </si>
  <si>
    <t xml:space="preserve">"11:56:21 Lamp: ParIn -&gt;  0 uml"
</t>
  </si>
  <si>
    <t xml:space="preserve">"11:56:21 Flow: Fixed -&gt; 300 umol/s"
</t>
  </si>
  <si>
    <t xml:space="preserve">"11:56:21 Coolers: Off"
</t>
  </si>
  <si>
    <t xml:space="preserve">"11:56:21 CO2 Mixer: CO2R -&gt; 400 uml"
</t>
  </si>
  <si>
    <t xml:space="preserve">"11:56:21 Lamp: Off"
</t>
  </si>
  <si>
    <t xml:space="preserve">"11:53:00 Launched AutoProg /User/Configs/AutoProgs/LightCurve2"
</t>
  </si>
  <si>
    <t>Thr Jul 30 2020 11:53:00</t>
  </si>
  <si>
    <t xml:space="preserve">"09:38:26 Flow: Fixed -&gt; 300 umol/s"
</t>
  </si>
  <si>
    <t xml:space="preserve">"09:38:26 Coolers: Off"
</t>
  </si>
  <si>
    <t xml:space="preserve">"09:38:25 CO2 Mixer: CO2R -&gt; 400 uml"
</t>
  </si>
  <si>
    <t xml:space="preserve">"09:38:25 Lamp: ParIn -&gt;  2000 uml"
</t>
  </si>
  <si>
    <t>09:38:03</t>
  </si>
  <si>
    <t xml:space="preserve">"09:38:25 Flow: Fixed -&gt; 300 umol/s"
</t>
  </si>
  <si>
    <t xml:space="preserve">"09:35:02 Lamp: ParIn -&gt;  2000 uml"
</t>
  </si>
  <si>
    <t>09:34:39</t>
  </si>
  <si>
    <t xml:space="preserve">"09:35:02 Flow: Fixed -&gt; 300 umol/s"
</t>
  </si>
  <si>
    <t xml:space="preserve">"09:31:38 Lamp: ParIn -&gt;  1600 uml"
</t>
  </si>
  <si>
    <t>09:31:15</t>
  </si>
  <si>
    <t xml:space="preserve">"09:31:38 Flow: Fixed -&gt; 300 umol/s"
</t>
  </si>
  <si>
    <t xml:space="preserve">"09:28:14 Lamp: ParIn -&gt;  1250 uml"
</t>
  </si>
  <si>
    <t>09:27:50</t>
  </si>
  <si>
    <t xml:space="preserve">"09:28:14 Flow: Fixed -&gt; 300 umol/s"
</t>
  </si>
  <si>
    <t xml:space="preserve">"09:24:49 Lamp: ParIn -&gt;  1000 uml"
</t>
  </si>
  <si>
    <t>09:24:25</t>
  </si>
  <si>
    <t xml:space="preserve">"09:24:49 Flow: Fixed -&gt; 300 umol/s"
</t>
  </si>
  <si>
    <t xml:space="preserve">"09:21:24 Lamp: ParIn -&gt;  750 uml"
</t>
  </si>
  <si>
    <t>09:21:00</t>
  </si>
  <si>
    <t xml:space="preserve">"09:21:24 Flow: Fixed -&gt; 300 umol/s"
</t>
  </si>
  <si>
    <t xml:space="preserve">"09:17:59 Lamp: ParIn -&gt;  500 uml"
</t>
  </si>
  <si>
    <t>09:17:35</t>
  </si>
  <si>
    <t xml:space="preserve">"09:17:59 Flow: Fixed -&gt; 300 umol/s"
</t>
  </si>
  <si>
    <t xml:space="preserve">"09:14:34 Lamp: ParIn -&gt;  300 uml"
</t>
  </si>
  <si>
    <t>09:14:10</t>
  </si>
  <si>
    <t xml:space="preserve">"09:14:34 Flow: Fixed -&gt; 300 umol/s"
</t>
  </si>
  <si>
    <t xml:space="preserve">"09:11:09 Lamp: ParIn -&gt;  150 uml"
</t>
  </si>
  <si>
    <t>09:10:44</t>
  </si>
  <si>
    <t xml:space="preserve">"09:11:08 Flow: Fixed -&gt; 300 umol/s"
</t>
  </si>
  <si>
    <t xml:space="preserve">"09:07:43 Lamp: ParIn -&gt;  100 uml"
</t>
  </si>
  <si>
    <t>09:07:19</t>
  </si>
  <si>
    <t xml:space="preserve">"09:07:43 Flow: Fixed -&gt; 300 umol/s"
</t>
  </si>
  <si>
    <t xml:space="preserve">"09:04:18 Lamp: ParIn -&gt;  50 uml"
</t>
  </si>
  <si>
    <t>09:03:53</t>
  </si>
  <si>
    <t xml:space="preserve">"09:04:18 Flow: Fixed -&gt; 300 umol/s"
</t>
  </si>
  <si>
    <t xml:space="preserve">"09:00:52 Lamp: ParIn -&gt;  25 uml"
</t>
  </si>
  <si>
    <t>09:00:27</t>
  </si>
  <si>
    <t xml:space="preserve">"09:00:52 Flow: Fixed -&gt; 300 umol/s"
</t>
  </si>
  <si>
    <t xml:space="preserve">"08:57:26 Lamp: ParIn -&gt;  0 uml"
</t>
  </si>
  <si>
    <t xml:space="preserve">"08:57:26 Flow: Fixed -&gt; 300 umol/s"
</t>
  </si>
  <si>
    <t xml:space="preserve">"08:57:26 Coolers: Off"
</t>
  </si>
  <si>
    <t xml:space="preserve">"08:57:26 CO2 Mixer: CO2R -&gt; 400 uml"
</t>
  </si>
  <si>
    <t xml:space="preserve">"08:57:25 Lamp: Off"
</t>
  </si>
  <si>
    <t xml:space="preserve">"08:56:09 Launched AutoProg /User/Configs/AutoProgs/LightCurve2"
</t>
  </si>
  <si>
    <t>Mon Jul 27 2020 08:56:09</t>
  </si>
  <si>
    <t xml:space="preserve">"16:56:25 Flow: Fixed -&gt; 300 umol/s"
</t>
  </si>
  <si>
    <t xml:space="preserve">"16:56:25 Coolers: Off"
</t>
  </si>
  <si>
    <t xml:space="preserve">"16:56:25 CO2 Mixer: CO2R -&gt; 400 uml"
</t>
  </si>
  <si>
    <t xml:space="preserve">"16:56:25 Lamp: ParIn -&gt;  2000 uml"
</t>
  </si>
  <si>
    <t>16:56:02</t>
  </si>
  <si>
    <t xml:space="preserve">"16:53:01 Lamp: ParIn -&gt;  2000 uml"
</t>
  </si>
  <si>
    <t>16:52:38</t>
  </si>
  <si>
    <t xml:space="preserve">"16:53:01 Flow: Fixed -&gt; 300 umol/s"
</t>
  </si>
  <si>
    <t xml:space="preserve">"16:49:37 Lamp: ParIn -&gt;  1600 uml"
</t>
  </si>
  <si>
    <t>16:49:14</t>
  </si>
  <si>
    <t xml:space="preserve">"16:49:37 Flow: Fixed -&gt; 300 umol/s"
</t>
  </si>
  <si>
    <t xml:space="preserve">"16:46:13 Lamp: ParIn -&gt;  1250 uml"
</t>
  </si>
  <si>
    <t>16:45:50</t>
  </si>
  <si>
    <t xml:space="preserve">"16:46:13 Flow: Fixed -&gt; 300 umol/s"
</t>
  </si>
  <si>
    <t xml:space="preserve">"16:42:49 Lamp: ParIn -&gt;  1000 uml"
</t>
  </si>
  <si>
    <t>16:42:26</t>
  </si>
  <si>
    <t xml:space="preserve">"16:42:49 Flow: Fixed -&gt; 300 umol/s"
</t>
  </si>
  <si>
    <t xml:space="preserve">"16:39:25 Lamp: ParIn -&gt;  750 uml"
</t>
  </si>
  <si>
    <t>16:39:02</t>
  </si>
  <si>
    <t xml:space="preserve">"16:39:25 Flow: Fixed -&gt; 300 umol/s"
</t>
  </si>
  <si>
    <t xml:space="preserve">"16:36:01 Lamp: ParIn -&gt;  500 uml"
</t>
  </si>
  <si>
    <t>16:35:38</t>
  </si>
  <si>
    <t xml:space="preserve">"16:36:01 Flow: Fixed -&gt; 300 umol/s"
</t>
  </si>
  <si>
    <t xml:space="preserve">"16:32:37 Lamp: ParIn -&gt;  300 uml"
</t>
  </si>
  <si>
    <t>16:32:14</t>
  </si>
  <si>
    <t xml:space="preserve">"16:32:37 Flow: Fixed -&gt; 300 umol/s"
</t>
  </si>
  <si>
    <t xml:space="preserve">"16:29:13 Lamp: ParIn -&gt;  150 uml"
</t>
  </si>
  <si>
    <t>16:28:50</t>
  </si>
  <si>
    <t xml:space="preserve">"16:29:13 Flow: Fixed -&gt; 300 umol/s"
</t>
  </si>
  <si>
    <t xml:space="preserve">"16:25:49 Lamp: ParIn -&gt;  100 uml"
</t>
  </si>
  <si>
    <t>16:25:26</t>
  </si>
  <si>
    <t xml:space="preserve">"16:25:49 Flow: Fixed -&gt; 300 umol/s"
</t>
  </si>
  <si>
    <t xml:space="preserve">"16:22:25 Lamp: ParIn -&gt;  50 uml"
</t>
  </si>
  <si>
    <t>16:22:01</t>
  </si>
  <si>
    <t xml:space="preserve">"16:22:25 Flow: Fixed -&gt; 300 umol/s"
</t>
  </si>
  <si>
    <t xml:space="preserve">"16:19:00 Lamp: ParIn -&gt;  25 uml"
</t>
  </si>
  <si>
    <t>16:18:36</t>
  </si>
  <si>
    <t xml:space="preserve">"16:19:00 Flow: Fixed -&gt; 300 umol/s"
</t>
  </si>
  <si>
    <t xml:space="preserve">"16:15:35 Lamp: ParIn -&gt;  0 uml"
</t>
  </si>
  <si>
    <t xml:space="preserve">"16:15:35 Flow: Fixed -&gt; 300 umol/s"
</t>
  </si>
  <si>
    <t xml:space="preserve">"16:15:34 Coolers: Off"
</t>
  </si>
  <si>
    <t xml:space="preserve">"16:15:34 CO2 Mixer: CO2R -&gt; 400 uml"
</t>
  </si>
  <si>
    <t xml:space="preserve">"16:15:34 Lamp: Off"
</t>
  </si>
  <si>
    <t xml:space="preserve">"16:14:30 Launched AutoProg /User/Configs/AutoProgs/LightCurve2"
</t>
  </si>
  <si>
    <t>Fri Jul 24 2020 16:14:30</t>
  </si>
  <si>
    <t xml:space="preserve">"10:24:32 Flow: Fixed -&gt; 300 umol/s"
</t>
  </si>
  <si>
    <t xml:space="preserve">"10:24:32 Coolers: Off"
</t>
  </si>
  <si>
    <t xml:space="preserve">"10:24:32 CO2 Mixer: CO2R -&gt; 400 uml"
</t>
  </si>
  <si>
    <t xml:space="preserve">"10:24:32 Lamp: ParIn -&gt;  2000 uml"
</t>
  </si>
  <si>
    <t>10:24:06</t>
  </si>
  <si>
    <t xml:space="preserve">"10:24:31 Flow: Fixed -&gt; 300 umol/s"
</t>
  </si>
  <si>
    <t xml:space="preserve">"10:21:05 Lamp: ParIn -&gt;  2000 uml"
</t>
  </si>
  <si>
    <t>10:20:40</t>
  </si>
  <si>
    <t xml:space="preserve">"10:21:05 Flow: Fixed -&gt; 300 umol/s"
</t>
  </si>
  <si>
    <t xml:space="preserve">"10:17:39 Lamp: ParIn -&gt;  1600 uml"
</t>
  </si>
  <si>
    <t>10:17:14</t>
  </si>
  <si>
    <t xml:space="preserve">"10:17:39 Flow: Fixed -&gt; 300 umol/s"
</t>
  </si>
  <si>
    <t xml:space="preserve">"10:14:13 Lamp: ParIn -&gt;  1250 uml"
</t>
  </si>
  <si>
    <t>10:13:48</t>
  </si>
  <si>
    <t xml:space="preserve">"10:14:13 Flow: Fixed -&gt; 300 umol/s"
</t>
  </si>
  <si>
    <t xml:space="preserve">"10:10:47 Lamp: ParIn -&gt;  1000 uml"
</t>
  </si>
  <si>
    <t>10:10:22</t>
  </si>
  <si>
    <t xml:space="preserve">"10:10:47 Flow: Fixed -&gt; 300 umol/s"
</t>
  </si>
  <si>
    <t xml:space="preserve">"10:07:21 Lamp: ParIn -&gt;  750 uml"
</t>
  </si>
  <si>
    <t>10:06:56</t>
  </si>
  <si>
    <t xml:space="preserve">"10:07:21 Flow: Fixed -&gt; 300 umol/s"
</t>
  </si>
  <si>
    <t xml:space="preserve">"10:03:55 Lamp: ParIn -&gt;  500 uml"
</t>
  </si>
  <si>
    <t>10:03:30</t>
  </si>
  <si>
    <t xml:space="preserve">"10:03:54 Flow: Fixed -&gt; 300 umol/s"
</t>
  </si>
  <si>
    <t xml:space="preserve">"10:00:29 Lamp: ParIn -&gt;  300 uml"
</t>
  </si>
  <si>
    <t>10:00:05</t>
  </si>
  <si>
    <t xml:space="preserve">"10:00:29 Flow: Fixed -&gt; 300 umol/s"
</t>
  </si>
  <si>
    <t xml:space="preserve">"09:57:04 Lamp: ParIn -&gt;  150 uml"
</t>
  </si>
  <si>
    <t>09:56:39</t>
  </si>
  <si>
    <t xml:space="preserve">"09:57:04 Flow: Fixed -&gt; 300 umol/s"
</t>
  </si>
  <si>
    <t xml:space="preserve">"09:53:38 Lamp: ParIn -&gt;  100 uml"
</t>
  </si>
  <si>
    <t>09:53:13</t>
  </si>
  <si>
    <t xml:space="preserve">"09:53:38 Flow: Fixed -&gt; 300 umol/s"
</t>
  </si>
  <si>
    <t xml:space="preserve">"09:50:12 Lamp: ParIn -&gt;  50 uml"
</t>
  </si>
  <si>
    <t>09:49:47</t>
  </si>
  <si>
    <t xml:space="preserve">"09:50:11 Flow: Fixed -&gt; 300 umol/s"
</t>
  </si>
  <si>
    <t xml:space="preserve">"09:46:46 Lamp: ParIn -&gt;  25 uml"
</t>
  </si>
  <si>
    <t>09:46:21</t>
  </si>
  <si>
    <t xml:space="preserve">"09:46:46 Flow: Fixed -&gt; 300 umol/s"
</t>
  </si>
  <si>
    <t xml:space="preserve">"09:43:20 Lamp: ParIn -&gt;  0 uml"
</t>
  </si>
  <si>
    <t xml:space="preserve">"09:43:19 Flow: Fixed -&gt; 300 umol/s"
</t>
  </si>
  <si>
    <t xml:space="preserve">"09:43:19 Coolers: Off"
</t>
  </si>
  <si>
    <t xml:space="preserve">"09:43:19 CO2 Mixer: CO2R -&gt; 400 uml"
</t>
  </si>
  <si>
    <t xml:space="preserve">"09:43:19 Lamp: Off"
</t>
  </si>
  <si>
    <t xml:space="preserve">"09:41:10 Launched AutoProg /User/Configs/AutoProgs/LightCurve2"
</t>
  </si>
  <si>
    <t>Mon Jul 27 2020 09:41:10</t>
  </si>
  <si>
    <t xml:space="preserve">"18:08:56 Flow: Fixed -&gt; 300 umol/s"
</t>
  </si>
  <si>
    <t xml:space="preserve">"18:08:56 Coolers: Off"
</t>
  </si>
  <si>
    <t xml:space="preserve">"18:08:56 CO2 Mixer: CO2R -&gt; 400 uml"
</t>
  </si>
  <si>
    <t xml:space="preserve">"18:08:56 Lamp: ParIn -&gt;  2000 uml"
</t>
  </si>
  <si>
    <t>18:08:34</t>
  </si>
  <si>
    <t xml:space="preserve">"18:05:33 Lamp: ParIn -&gt;  2000 uml"
</t>
  </si>
  <si>
    <t>18:05:10</t>
  </si>
  <si>
    <t xml:space="preserve">"18:05:32 Flow: Fixed -&gt; 300 umol/s"
</t>
  </si>
  <si>
    <t xml:space="preserve">"18:02:09 Lamp: ParIn -&gt;  1600 uml"
</t>
  </si>
  <si>
    <t>18:01:47</t>
  </si>
  <si>
    <t xml:space="preserve">"18:02:09 Flow: Fixed -&gt; 300 umol/s"
</t>
  </si>
  <si>
    <t xml:space="preserve">"17:58:46 Lamp: ParIn -&gt;  1250 uml"
</t>
  </si>
  <si>
    <t>17:58:24</t>
  </si>
  <si>
    <t xml:space="preserve">"17:58:46 Flow: Fixed -&gt; 300 umol/s"
</t>
  </si>
  <si>
    <t xml:space="preserve">"17:55:23 Lamp: ParIn -&gt;  1000 uml"
</t>
  </si>
  <si>
    <t>17:55:00</t>
  </si>
  <si>
    <t xml:space="preserve">"17:55:23 Flow: Fixed -&gt; 300 umol/s"
</t>
  </si>
  <si>
    <t xml:space="preserve">"17:51:59 Lamp: ParIn -&gt;  750 uml"
</t>
  </si>
  <si>
    <t>17:51:36</t>
  </si>
  <si>
    <t xml:space="preserve">"17:51:58 Flow: Fixed -&gt; 300 umol/s"
</t>
  </si>
  <si>
    <t xml:space="preserve">"17:48:35 Lamp: ParIn -&gt;  500 uml"
</t>
  </si>
  <si>
    <t>17:48:13</t>
  </si>
  <si>
    <t xml:space="preserve">"17:48:35 Flow: Fixed -&gt; 300 umol/s"
</t>
  </si>
  <si>
    <t xml:space="preserve">"17:45:12 Lamp: ParIn -&gt;  300 uml"
</t>
  </si>
  <si>
    <t>17:44:49</t>
  </si>
  <si>
    <t xml:space="preserve">"17:45:12 Flow: Fixed -&gt; 300 umol/s"
</t>
  </si>
  <si>
    <t xml:space="preserve">"17:41:48 Lamp: ParIn -&gt;  150 uml"
</t>
  </si>
  <si>
    <t>17:41:25</t>
  </si>
  <si>
    <t xml:space="preserve">"17:41:48 Flow: Fixed -&gt; 300 umol/s"
</t>
  </si>
  <si>
    <t xml:space="preserve">"17:38:24 Lamp: ParIn -&gt;  100 uml"
</t>
  </si>
  <si>
    <t>17:38:01</t>
  </si>
  <si>
    <t xml:space="preserve">"17:38:24 Flow: Fixed -&gt; 300 umol/s"
</t>
  </si>
  <si>
    <t xml:space="preserve">"17:35:00 Lamp: ParIn -&gt;  50 uml"
</t>
  </si>
  <si>
    <t>17:34:37</t>
  </si>
  <si>
    <t xml:space="preserve">"17:35:00 Flow: Fixed -&gt; 300 umol/s"
</t>
  </si>
  <si>
    <t xml:space="preserve">"17:31:36 Lamp: ParIn -&gt;  25 uml"
</t>
  </si>
  <si>
    <t>17:31:12</t>
  </si>
  <si>
    <t xml:space="preserve">"17:31:36 Flow: Fixed -&gt; 300 umol/s"
</t>
  </si>
  <si>
    <t xml:space="preserve">"17:28:11 Lamp: ParIn -&gt;  0 uml"
</t>
  </si>
  <si>
    <t xml:space="preserve">"17:28:11 Flow: Fixed -&gt; 300 umol/s"
</t>
  </si>
  <si>
    <t xml:space="preserve">"17:28:11 Coolers: Off"
</t>
  </si>
  <si>
    <t xml:space="preserve">"17:28:11 CO2 Mixer: CO2R -&gt; 400 uml"
</t>
  </si>
  <si>
    <t xml:space="preserve">"17:28:11 Lamp: Off"
</t>
  </si>
  <si>
    <t xml:space="preserve">"17:26:26 Launched AutoProg /User/Configs/AutoProgs/LightCurve2"
</t>
  </si>
  <si>
    <t>Wed Jul 29 2020 17:26:26</t>
  </si>
  <si>
    <t xml:space="preserve">"17:28:10 Coolers: Off"
</t>
  </si>
  <si>
    <t xml:space="preserve">"17:28:10 CO2 Mixer: CO2R -&gt; 400 uml"
</t>
  </si>
  <si>
    <t xml:space="preserve">"17:28:09 Lamp: ParIn -&gt;  2000 uml"
</t>
  </si>
  <si>
    <t>17:27:45</t>
  </si>
  <si>
    <t xml:space="preserve">"17:28:09 Flow: Fixed -&gt; 300 umol/s"
</t>
  </si>
  <si>
    <t xml:space="preserve">"17:24:44 Lamp: ParIn -&gt;  2000 uml"
</t>
  </si>
  <si>
    <t>17:24:20</t>
  </si>
  <si>
    <t xml:space="preserve">"17:24:44 Flow: Fixed -&gt; 300 umol/s"
</t>
  </si>
  <si>
    <t xml:space="preserve">"17:21:19 Lamp: ParIn -&gt;  1600 uml"
</t>
  </si>
  <si>
    <t>17:20:55</t>
  </si>
  <si>
    <t xml:space="preserve">"17:21:19 Flow: Fixed -&gt; 300 umol/s"
</t>
  </si>
  <si>
    <t xml:space="preserve">"17:17:54 Lamp: ParIn -&gt;  1250 uml"
</t>
  </si>
  <si>
    <t>17:17:30</t>
  </si>
  <si>
    <t xml:space="preserve">"17:17:53 Flow: Fixed -&gt; 300 umol/s"
</t>
  </si>
  <si>
    <t xml:space="preserve">"17:14:28 Lamp: ParIn -&gt;  1000 uml"
</t>
  </si>
  <si>
    <t>17:14:05</t>
  </si>
  <si>
    <t xml:space="preserve">"17:14:28 Flow: Fixed -&gt; 300 umol/s"
</t>
  </si>
  <si>
    <t xml:space="preserve">"17:11:04 Lamp: ParIn -&gt;  750 uml"
</t>
  </si>
  <si>
    <t>17:10:41</t>
  </si>
  <si>
    <t xml:space="preserve">"17:11:04 Flow: Fixed -&gt; 300 umol/s"
</t>
  </si>
  <si>
    <t xml:space="preserve">"17:07:40 Lamp: ParIn -&gt;  500 uml"
</t>
  </si>
  <si>
    <t xml:space="preserve">"17:07:40 Flow: Fixed -&gt; 300 umol/s"
</t>
  </si>
  <si>
    <t xml:space="preserve">"17:04:16 Lamp: ParIn -&gt;  300 uml"
</t>
  </si>
  <si>
    <t>17:03:53</t>
  </si>
  <si>
    <t xml:space="preserve">"17:00:52 Lamp: ParIn -&gt;  150 uml"
</t>
  </si>
  <si>
    <t>17:00:29</t>
  </si>
  <si>
    <t xml:space="preserve">"17:00:52 Flow: Fixed -&gt; 300 umol/s"
</t>
  </si>
  <si>
    <t xml:space="preserve">"16:57:28 Lamp: ParIn -&gt;  100 uml"
</t>
  </si>
  <si>
    <t>16:57:06</t>
  </si>
  <si>
    <t xml:space="preserve">"16:57:28 Flow: Fixed -&gt; 300 umol/s"
</t>
  </si>
  <si>
    <t xml:space="preserve">"16:54:05 Lamp: ParIn -&gt;  50 uml"
</t>
  </si>
  <si>
    <t>16:53:42</t>
  </si>
  <si>
    <t xml:space="preserve">"16:54:05 Flow: Fixed -&gt; 300 umol/s"
</t>
  </si>
  <si>
    <t xml:space="preserve">"16:50:41 Lamp: ParIn -&gt;  25 uml"
</t>
  </si>
  <si>
    <t>16:50:17</t>
  </si>
  <si>
    <t xml:space="preserve">"16:50:40 Flow: Fixed -&gt; 300 umol/s"
</t>
  </si>
  <si>
    <t xml:space="preserve">"16:47:16 Lamp: ParIn -&gt;  0 uml"
</t>
  </si>
  <si>
    <t xml:space="preserve">"16:47:16 Flow: Fixed -&gt; 300 umol/s"
</t>
  </si>
  <si>
    <t xml:space="preserve">"16:47:16 Coolers: Off"
</t>
  </si>
  <si>
    <t xml:space="preserve">"16:47:16 CO2 Mixer: CO2R -&gt; 400 uml"
</t>
  </si>
  <si>
    <t xml:space="preserve">"16:47:16 Lamp: Off"
</t>
  </si>
  <si>
    <t xml:space="preserve">"16:45:43 Launched AutoProg /User/Configs/AutoProgs/LightCurve2"
</t>
  </si>
  <si>
    <t>Fri Jul 31 2020 16:45:42</t>
  </si>
  <si>
    <t xml:space="preserve">"18:14:12 Flow: Fixed -&gt; 300 umol/s"
</t>
  </si>
  <si>
    <t xml:space="preserve">"18:14:12 Coolers: Off"
</t>
  </si>
  <si>
    <t xml:space="preserve">"18:14:12 CO2 Mixer: CO2R -&gt; 400 uml"
</t>
  </si>
  <si>
    <t xml:space="preserve">"18:14:12 Lamp: ParIn -&gt;  2000 uml"
</t>
  </si>
  <si>
    <t>18:13:46</t>
  </si>
  <si>
    <t xml:space="preserve">"18:14:11 Flow: Fixed -&gt; 300 umol/s"
</t>
  </si>
  <si>
    <t xml:space="preserve">"18:10:45 Lamp: ParIn -&gt;  2000 uml"
</t>
  </si>
  <si>
    <t>18:10:21</t>
  </si>
  <si>
    <t xml:space="preserve">"18:10:45 Flow: Fixed -&gt; 300 umol/s"
</t>
  </si>
  <si>
    <t xml:space="preserve">"18:07:20 Lamp: ParIn -&gt;  1600 uml"
</t>
  </si>
  <si>
    <t>18:06:56</t>
  </si>
  <si>
    <t xml:space="preserve">"18:07:20 Flow: Fixed -&gt; 300 umol/s"
</t>
  </si>
  <si>
    <t xml:space="preserve">"18:03:55 Lamp: ParIn -&gt;  1250 uml"
</t>
  </si>
  <si>
    <t>18:03:31</t>
  </si>
  <si>
    <t xml:space="preserve">"18:03:55 Flow: Fixed -&gt; 300 umol/s"
</t>
  </si>
  <si>
    <t xml:space="preserve">"18:00:30 Lamp: ParIn -&gt;  1000 uml"
</t>
  </si>
  <si>
    <t>18:00:06</t>
  </si>
  <si>
    <t xml:space="preserve">"18:00:29 Flow: Fixed -&gt; 300 umol/s"
</t>
  </si>
  <si>
    <t xml:space="preserve">"17:57:05 Lamp: ParIn -&gt;  750 uml"
</t>
  </si>
  <si>
    <t>17:56:42</t>
  </si>
  <si>
    <t xml:space="preserve">"17:57:05 Flow: Fixed -&gt; 300 umol/s"
</t>
  </si>
  <si>
    <t xml:space="preserve">"17:53:41 Lamp: ParIn -&gt;  500 uml"
</t>
  </si>
  <si>
    <t>17:53:18</t>
  </si>
  <si>
    <t xml:space="preserve">"17:53:41 Flow: Fixed -&gt; 300 umol/s"
</t>
  </si>
  <si>
    <t xml:space="preserve">"17:50:17 Lamp: ParIn -&gt;  300 uml"
</t>
  </si>
  <si>
    <t>17:49:54</t>
  </si>
  <si>
    <t xml:space="preserve">"17:50:17 Flow: Fixed -&gt; 300 umol/s"
</t>
  </si>
  <si>
    <t xml:space="preserve">"17:46:53 Lamp: ParIn -&gt;  150 uml"
</t>
  </si>
  <si>
    <t>17:46:30</t>
  </si>
  <si>
    <t xml:space="preserve">"17:46:53 Flow: Fixed -&gt; 300 umol/s"
</t>
  </si>
  <si>
    <t xml:space="preserve">"17:43:29 Lamp: ParIn -&gt;  100 uml"
</t>
  </si>
  <si>
    <t>17:43:06</t>
  </si>
  <si>
    <t xml:space="preserve">"17:43:29 Flow: Fixed -&gt; 300 umol/s"
</t>
  </si>
  <si>
    <t xml:space="preserve">"17:40:05 Lamp: ParIn -&gt;  50 uml"
</t>
  </si>
  <si>
    <t>17:39:42</t>
  </si>
  <si>
    <t xml:space="preserve">"17:40:05 Flow: Fixed -&gt; 300 umol/s"
</t>
  </si>
  <si>
    <t xml:space="preserve">"17:36:41 Lamp: ParIn -&gt;  25 uml"
</t>
  </si>
  <si>
    <t>17:36:17</t>
  </si>
  <si>
    <t xml:space="preserve">"17:36:41 Flow: Fixed -&gt; 300 umol/s"
</t>
  </si>
  <si>
    <t xml:space="preserve">"17:33:16 Lamp: ParIn -&gt;  0 uml"
</t>
  </si>
  <si>
    <t xml:space="preserve">"17:33:16 Flow: Fixed -&gt; 300 umol/s"
</t>
  </si>
  <si>
    <t xml:space="preserve">"17:33:16 Coolers: Off"
</t>
  </si>
  <si>
    <t xml:space="preserve">"17:33:16 CO2 Mixer: CO2R -&gt; 400 uml"
</t>
  </si>
  <si>
    <t xml:space="preserve">"17:33:16 Lamp: Off"
</t>
  </si>
  <si>
    <t xml:space="preserve">"17:31:07 Launched AutoProg /User/Configs/AutoProgs/LightCurve2"
</t>
  </si>
  <si>
    <t>Fri Jul 31 2020 17:31:07</t>
  </si>
  <si>
    <t xml:space="preserve">"12:30:51 Flow: Fixed -&gt; 300 umol/s"
</t>
  </si>
  <si>
    <t xml:space="preserve">"12:30:51 Coolers: Off"
</t>
  </si>
  <si>
    <t xml:space="preserve">"12:30:51 CO2 Mixer: CO2R -&gt; 400 uml"
</t>
  </si>
  <si>
    <t xml:space="preserve">"12:30:51 Lamp: ParIn -&gt;  2000 uml"
</t>
  </si>
  <si>
    <t>12:30:27</t>
  </si>
  <si>
    <t xml:space="preserve">"12:27:26 Lamp: ParIn -&gt;  2000 uml"
</t>
  </si>
  <si>
    <t>12:27:02</t>
  </si>
  <si>
    <t xml:space="preserve">"12:27:26 Flow: Fixed -&gt; 300 umol/s"
</t>
  </si>
  <si>
    <t xml:space="preserve">"12:24:01 Lamp: ParIn -&gt;  1600 uml"
</t>
  </si>
  <si>
    <t>12:23:36</t>
  </si>
  <si>
    <t xml:space="preserve">"12:24:00 Flow: Fixed -&gt; 300 umol/s"
</t>
  </si>
  <si>
    <t xml:space="preserve">"12:20:35 Lamp: ParIn -&gt;  1250 uml"
</t>
  </si>
  <si>
    <t>12:20:10</t>
  </si>
  <si>
    <t xml:space="preserve">"12:20:35 Flow: Fixed -&gt; 300 umol/s"
</t>
  </si>
  <si>
    <t xml:space="preserve">"12:17:09 Lamp: ParIn -&gt;  1000 uml"
</t>
  </si>
  <si>
    <t>12:16:44</t>
  </si>
  <si>
    <t xml:space="preserve">"12:17:09 Flow: Fixed -&gt; 300 umol/s"
</t>
  </si>
  <si>
    <t xml:space="preserve">"12:13:43 Lamp: ParIn -&gt;  750 uml"
</t>
  </si>
  <si>
    <t>12:13:18</t>
  </si>
  <si>
    <t xml:space="preserve">"12:13:43 Flow: Fixed -&gt; 300 umol/s"
</t>
  </si>
  <si>
    <t xml:space="preserve">"12:10:17 Lamp: ParIn -&gt;  500 uml"
</t>
  </si>
  <si>
    <t>12:09:52</t>
  </si>
  <si>
    <t xml:space="preserve">"12:10:17 Flow: Fixed -&gt; 300 umol/s"
</t>
  </si>
  <si>
    <t xml:space="preserve">"12:06:51 Lamp: ParIn -&gt;  300 uml"
</t>
  </si>
  <si>
    <t>12:06:26</t>
  </si>
  <si>
    <t xml:space="preserve">"12:06:50 Flow: Fixed -&gt; 300 umol/s"
</t>
  </si>
  <si>
    <t xml:space="preserve">"12:03:25 Lamp: ParIn -&gt;  150 uml"
</t>
  </si>
  <si>
    <t>12:03:01</t>
  </si>
  <si>
    <t xml:space="preserve">"12:03:25 Flow: Fixed -&gt; 300 umol/s"
</t>
  </si>
  <si>
    <t xml:space="preserve">"12:00:00 Lamp: ParIn -&gt;  100 uml"
</t>
  </si>
  <si>
    <t>11:59:35</t>
  </si>
  <si>
    <t xml:space="preserve">"12:00:00 Flow: Fixed -&gt; 300 umol/s"
</t>
  </si>
  <si>
    <t xml:space="preserve">"11:56:34 Lamp: ParIn -&gt;  50 uml"
</t>
  </si>
  <si>
    <t xml:space="preserve">"11:56:34 Flow: Fixed -&gt; 300 umol/s"
</t>
  </si>
  <si>
    <t xml:space="preserve">"11:53:08 Lamp: ParIn -&gt;  25 uml"
</t>
  </si>
  <si>
    <t>11:52:42</t>
  </si>
  <si>
    <t xml:space="preserve">"11:49:41 Lamp: ParIn -&gt;  0 uml"
</t>
  </si>
  <si>
    <t xml:space="preserve">"11:49:41 Flow: Fixed -&gt; 300 umol/s"
</t>
  </si>
  <si>
    <t xml:space="preserve">"11:49:41 Coolers: Off"
</t>
  </si>
  <si>
    <t xml:space="preserve">"11:49:41 CO2 Mixer: CO2R -&gt; 400 uml"
</t>
  </si>
  <si>
    <t xml:space="preserve">"11:49:41 Lamp: Off"
</t>
  </si>
  <si>
    <t xml:space="preserve">"11:49:11 Launched AutoProg /User/Configs/AutoProgs/LightCurve2"
</t>
  </si>
  <si>
    <t>Sat Aug  1 2020 11:49:11</t>
  </si>
  <si>
    <t xml:space="preserve">"18:35:32 Flow: Fixed -&gt; 300 umol/s"
</t>
  </si>
  <si>
    <t xml:space="preserve">"18:35:32 Coolers: Off"
</t>
  </si>
  <si>
    <t xml:space="preserve">"18:35:32 CO2 Mixer: CO2R -&gt; 400 uml"
</t>
  </si>
  <si>
    <t xml:space="preserve">"18:35:32 Lamp: ParIn -&gt;  2000 uml"
</t>
  </si>
  <si>
    <t>18:35:08</t>
  </si>
  <si>
    <t xml:space="preserve">"18:32:07 Lamp: ParIn -&gt;  2000 uml"
</t>
  </si>
  <si>
    <t>18:31:44</t>
  </si>
  <si>
    <t xml:space="preserve">"18:32:07 Flow: Fixed -&gt; 300 umol/s"
</t>
  </si>
  <si>
    <t xml:space="preserve">"18:28:43 Lamp: ParIn -&gt;  1600 uml"
</t>
  </si>
  <si>
    <t>18:28:19</t>
  </si>
  <si>
    <t xml:space="preserve">"18:25:18 Lamp: ParIn -&gt;  1250 uml"
</t>
  </si>
  <si>
    <t>18:24:53</t>
  </si>
  <si>
    <t xml:space="preserve">"18:25:17 Flow: Fixed -&gt; 300 umol/s"
</t>
  </si>
  <si>
    <t xml:space="preserve">"18:21:52 Lamp: ParIn -&gt;  1000 uml"
</t>
  </si>
  <si>
    <t>18:21:28</t>
  </si>
  <si>
    <t xml:space="preserve">"18:21:52 Flow: Fixed -&gt; 300 umol/s"
</t>
  </si>
  <si>
    <t xml:space="preserve">"18:18:27 Lamp: ParIn -&gt;  750 uml"
</t>
  </si>
  <si>
    <t>18:18:02</t>
  </si>
  <si>
    <t xml:space="preserve">"18:18:27 Flow: Fixed -&gt; 300 umol/s"
</t>
  </si>
  <si>
    <t xml:space="preserve">"18:15:01 Lamp: ParIn -&gt;  500 uml"
</t>
  </si>
  <si>
    <t>18:14:36</t>
  </si>
  <si>
    <t xml:space="preserve">"18:15:00 Flow: Fixed -&gt; 300 umol/s"
</t>
  </si>
  <si>
    <t xml:space="preserve">"18:11:35 Lamp: ParIn -&gt;  300 uml"
</t>
  </si>
  <si>
    <t>18:11:10</t>
  </si>
  <si>
    <t xml:space="preserve">"18:11:35 Flow: Fixed -&gt; 300 umol/s"
</t>
  </si>
  <si>
    <t xml:space="preserve">"18:08:09 Lamp: ParIn -&gt;  150 uml"
</t>
  </si>
  <si>
    <t>18:07:44</t>
  </si>
  <si>
    <t xml:space="preserve">"18:08:09 Flow: Fixed -&gt; 300 umol/s"
</t>
  </si>
  <si>
    <t xml:space="preserve">"18:04:43 Lamp: ParIn -&gt;  100 uml"
</t>
  </si>
  <si>
    <t>18:04:18</t>
  </si>
  <si>
    <t xml:space="preserve">"18:04:43 Flow: Fixed -&gt; 300 umol/s"
</t>
  </si>
  <si>
    <t xml:space="preserve">"18:01:17 Lamp: ParIn -&gt;  50 uml"
</t>
  </si>
  <si>
    <t>18:00:52</t>
  </si>
  <si>
    <t xml:space="preserve">"18:01:17 Flow: Fixed -&gt; 300 umol/s"
</t>
  </si>
  <si>
    <t xml:space="preserve">"17:57:51 Lamp: ParIn -&gt;  25 uml"
</t>
  </si>
  <si>
    <t>17:57:26</t>
  </si>
  <si>
    <t xml:space="preserve">"17:57:51 Flow: Fixed -&gt; 300 umol/s"
</t>
  </si>
  <si>
    <t xml:space="preserve">"17:54:25 Lamp: ParIn -&gt;  0 uml"
</t>
  </si>
  <si>
    <t xml:space="preserve">"17:54:25 Flow: Fixed -&gt; 300 umol/s"
</t>
  </si>
  <si>
    <t xml:space="preserve">"17:54:25 Coolers: Off"
</t>
  </si>
  <si>
    <t xml:space="preserve">"17:54:25 CO2 Mixer: CO2R -&gt; 400 uml"
</t>
  </si>
  <si>
    <t xml:space="preserve">"17:54:25 Lamp: Off"
</t>
  </si>
  <si>
    <t xml:space="preserve">"17:54:20 Launched AutoProg /User/Configs/AutoProgs/LightCurve2"
</t>
  </si>
  <si>
    <t>Fri Jul 31 2020 17:54:20</t>
  </si>
  <si>
    <t xml:space="preserve">"18:07:08 Flow: Fixed -&gt; 300 umol/s"
</t>
  </si>
  <si>
    <t xml:space="preserve">"18:07:08 Coolers: Off"
</t>
  </si>
  <si>
    <t xml:space="preserve">"18:07:08 CO2 Mixer: CO2R -&gt; 400 uml"
</t>
  </si>
  <si>
    <t xml:space="preserve">"18:07:08 Lamp: ParIn -&gt;  2000 uml"
</t>
  </si>
  <si>
    <t>18:06:46</t>
  </si>
  <si>
    <t xml:space="preserve">"18:03:45 Lamp: ParIn -&gt;  2000 uml"
</t>
  </si>
  <si>
    <t>18:03:23</t>
  </si>
  <si>
    <t xml:space="preserve">"18:03:45 Flow: Fixed -&gt; 300 umol/s"
</t>
  </si>
  <si>
    <t xml:space="preserve">"18:00:22 Lamp: ParIn -&gt;  1600 uml"
</t>
  </si>
  <si>
    <t>18:00:00</t>
  </si>
  <si>
    <t xml:space="preserve">"18:00:22 Flow: Fixed -&gt; 300 umol/s"
</t>
  </si>
  <si>
    <t xml:space="preserve">"17:56:59 Lamp: ParIn -&gt;  1250 uml"
</t>
  </si>
  <si>
    <t>17:56:36</t>
  </si>
  <si>
    <t xml:space="preserve">"17:56:59 Flow: Fixed -&gt; 300 umol/s"
</t>
  </si>
  <si>
    <t xml:space="preserve">"17:53:35 Lamp: ParIn -&gt;  1000 uml"
</t>
  </si>
  <si>
    <t>17:53:12</t>
  </si>
  <si>
    <t xml:space="preserve">"17:53:35 Flow: Fixed -&gt; 300 umol/s"
</t>
  </si>
  <si>
    <t xml:space="preserve">"17:50:11 Lamp: ParIn -&gt;  750 uml"
</t>
  </si>
  <si>
    <t>17:49:48</t>
  </si>
  <si>
    <t xml:space="preserve">"17:50:11 Flow: Fixed -&gt; 300 umol/s"
</t>
  </si>
  <si>
    <t xml:space="preserve">"17:46:47 Lamp: ParIn -&gt;  500 uml"
</t>
  </si>
  <si>
    <t>17:46:24</t>
  </si>
  <si>
    <t xml:space="preserve">"17:46:47 Flow: Fixed -&gt; 300 umol/s"
</t>
  </si>
  <si>
    <t xml:space="preserve">"17:43:23 Lamp: ParIn -&gt;  300 uml"
</t>
  </si>
  <si>
    <t>17:42:59</t>
  </si>
  <si>
    <t xml:space="preserve">"17:43:23 Flow: Fixed -&gt; 300 umol/s"
</t>
  </si>
  <si>
    <t xml:space="preserve">"17:39:58 Lamp: ParIn -&gt;  150 uml"
</t>
  </si>
  <si>
    <t>17:39:35</t>
  </si>
  <si>
    <t xml:space="preserve">"17:39:58 Flow: Fixed -&gt; 300 umol/s"
</t>
  </si>
  <si>
    <t xml:space="preserve">"17:36:34 Lamp: ParIn -&gt;  100 uml"
</t>
  </si>
  <si>
    <t>17:36:10</t>
  </si>
  <si>
    <t xml:space="preserve">"17:36:34 Flow: Fixed -&gt; 300 umol/s"
</t>
  </si>
  <si>
    <t xml:space="preserve">"17:33:09 Lamp: ParIn -&gt;  50 uml"
</t>
  </si>
  <si>
    <t>17:32:45</t>
  </si>
  <si>
    <t xml:space="preserve">"17:33:09 Flow: Fixed -&gt; 300 umol/s"
</t>
  </si>
  <si>
    <t xml:space="preserve">"17:29:44 Lamp: ParIn -&gt;  25 uml"
</t>
  </si>
  <si>
    <t>17:29:20</t>
  </si>
  <si>
    <t xml:space="preserve">"17:29:44 Flow: Fixed -&gt; 300 umol/s"
</t>
  </si>
  <si>
    <t xml:space="preserve">"17:26:19 Lamp: ParIn -&gt;  0 uml"
</t>
  </si>
  <si>
    <t xml:space="preserve">"17:26:19 Flow: Fixed -&gt; 300 umol/s"
</t>
  </si>
  <si>
    <t xml:space="preserve">"17:26:19 Coolers: Off"
</t>
  </si>
  <si>
    <t xml:space="preserve">"17:26:19 CO2 Mixer: CO2R -&gt; 400 uml"
</t>
  </si>
  <si>
    <t xml:space="preserve">"17:26:19 Lamp: Off"
</t>
  </si>
  <si>
    <t xml:space="preserve">"17:24:49 Launched AutoProg /User/Configs/AutoProgs/LightCurve2"
</t>
  </si>
  <si>
    <t>Sun Aug  2 2020 17:24:49</t>
  </si>
  <si>
    <t xml:space="preserve">"18:47:10 Flow: Fixed -&gt; 300 umol/s"
</t>
  </si>
  <si>
    <t xml:space="preserve">"18:47:10 Coolers: Off"
</t>
  </si>
  <si>
    <t xml:space="preserve">"18:47:10 CO2 Mixer: CO2R -&gt; 400 uml"
</t>
  </si>
  <si>
    <t xml:space="preserve">"18:47:10 Lamp: ParIn -&gt;  2000 uml"
</t>
  </si>
  <si>
    <t>18:46:43</t>
  </si>
  <si>
    <t xml:space="preserve">"18:43:42 Lamp: ParIn -&gt;  2000 uml"
</t>
  </si>
  <si>
    <t>18:43:15</t>
  </si>
  <si>
    <t xml:space="preserve">"18:43:42 Flow: Fixed -&gt; 300 umol/s"
</t>
  </si>
  <si>
    <t xml:space="preserve">"18:40:14 Lamp: ParIn -&gt;  1600 uml"
</t>
  </si>
  <si>
    <t>18:39:48</t>
  </si>
  <si>
    <t xml:space="preserve">"18:40:14 Flow: Fixed -&gt; 300 umol/s"
</t>
  </si>
  <si>
    <t xml:space="preserve">"18:36:47 Lamp: ParIn -&gt;  1250 uml"
</t>
  </si>
  <si>
    <t>18:36:22</t>
  </si>
  <si>
    <t xml:space="preserve">"18:36:47 Flow: Fixed -&gt; 300 umol/s"
</t>
  </si>
  <si>
    <t xml:space="preserve">"18:33:21 Lamp: ParIn -&gt;  1000 uml"
</t>
  </si>
  <si>
    <t>18:32:56</t>
  </si>
  <si>
    <t xml:space="preserve">"18:33:21 Flow: Fixed -&gt; 300 umol/s"
</t>
  </si>
  <si>
    <t xml:space="preserve">"18:29:55 Lamp: ParIn -&gt;  750 uml"
</t>
  </si>
  <si>
    <t>18:29:30</t>
  </si>
  <si>
    <t xml:space="preserve">"18:29:54 Flow: Fixed -&gt; 300 umol/s"
</t>
  </si>
  <si>
    <t xml:space="preserve">"18:26:29 Lamp: ParIn -&gt;  500 uml"
</t>
  </si>
  <si>
    <t>18:26:05</t>
  </si>
  <si>
    <t xml:space="preserve">"18:26:29 Flow: Fixed -&gt; 300 umol/s"
</t>
  </si>
  <si>
    <t xml:space="preserve">"18:23:04 Lamp: ParIn -&gt;  300 uml"
</t>
  </si>
  <si>
    <t>18:22:39</t>
  </si>
  <si>
    <t xml:space="preserve">"18:23:04 Flow: Fixed -&gt; 300 umol/s"
</t>
  </si>
  <si>
    <t xml:space="preserve">"18:19:38 Lamp: ParIn -&gt;  150 uml"
</t>
  </si>
  <si>
    <t>18:19:13</t>
  </si>
  <si>
    <t xml:space="preserve">"18:19:38 Flow: Fixed -&gt; 300 umol/s"
</t>
  </si>
  <si>
    <t xml:space="preserve">"18:16:12 Lamp: ParIn -&gt;  100 uml"
</t>
  </si>
  <si>
    <t>18:15:47</t>
  </si>
  <si>
    <t xml:space="preserve">"18:16:11 Flow: Fixed -&gt; 300 umol/s"
</t>
  </si>
  <si>
    <t xml:space="preserve">"18:12:46 Lamp: ParIn -&gt;  50 uml"
</t>
  </si>
  <si>
    <t>18:12:22</t>
  </si>
  <si>
    <t xml:space="preserve">"18:12:46 Flow: Fixed -&gt; 300 umol/s"
</t>
  </si>
  <si>
    <t xml:space="preserve">"18:09:21 Lamp: ParIn -&gt;  25 uml"
</t>
  </si>
  <si>
    <t>18:08:56</t>
  </si>
  <si>
    <t xml:space="preserve">"18:09:21 Flow: Fixed -&gt; 300 umol/s"
</t>
  </si>
  <si>
    <t xml:space="preserve">"18:05:55 Lamp: ParIn -&gt;  0 uml"
</t>
  </si>
  <si>
    <t xml:space="preserve">"18:05:54 Coolers: Off"
</t>
  </si>
  <si>
    <t xml:space="preserve">"18:05:54 CO2 Mixer: CO2R -&gt; 400 uml"
</t>
  </si>
  <si>
    <t xml:space="preserve">"18:05:54 Lamp: Off"
</t>
  </si>
  <si>
    <t xml:space="preserve">"18:05:45 Launched AutoProg /User/Configs/AutoProgs/LightCurve2"
</t>
  </si>
  <si>
    <t>Sun Aug  2 2020 18:05:45</t>
  </si>
  <si>
    <t xml:space="preserve">"18:27:06 Flow: Fixed -&gt; 300 umol/s"
</t>
  </si>
  <si>
    <t xml:space="preserve">"18:27:06 Coolers: Off"
</t>
  </si>
  <si>
    <t xml:space="preserve">"18:27:06 CO2 Mixer: CO2R -&gt; 400 uml"
</t>
  </si>
  <si>
    <t xml:space="preserve">"18:27:06 Lamp: ParIn -&gt;  2000 uml"
</t>
  </si>
  <si>
    <t>18:26:42</t>
  </si>
  <si>
    <t xml:space="preserve">"18:23:41 Lamp: ParIn -&gt;  2000 uml"
</t>
  </si>
  <si>
    <t>18:23:17</t>
  </si>
  <si>
    <t xml:space="preserve">"18:23:41 Flow: Fixed -&gt; 300 umol/s"
</t>
  </si>
  <si>
    <t xml:space="preserve">"18:20:16 Lamp: ParIn -&gt;  1600 uml"
</t>
  </si>
  <si>
    <t>18:19:52</t>
  </si>
  <si>
    <t xml:space="preserve">"18:20:16 Flow: Fixed -&gt; 300 umol/s"
</t>
  </si>
  <si>
    <t xml:space="preserve">"18:16:51 Lamp: ParIn -&gt;  1250 uml"
</t>
  </si>
  <si>
    <t>18:16:27</t>
  </si>
  <si>
    <t xml:space="preserve">"18:16:51 Flow: Fixed -&gt; 300 umol/s"
</t>
  </si>
  <si>
    <t xml:space="preserve">"18:13:26 Lamp: ParIn -&gt;  1000 uml"
</t>
  </si>
  <si>
    <t>18:13:02</t>
  </si>
  <si>
    <t xml:space="preserve">"18:13:26 Flow: Fixed -&gt; 300 umol/s"
</t>
  </si>
  <si>
    <t xml:space="preserve">"18:10:01 Lamp: ParIn -&gt;  750 uml"
</t>
  </si>
  <si>
    <t>18:09:37</t>
  </si>
  <si>
    <t xml:space="preserve">"18:10:01 Flow: Fixed -&gt; 300 umol/s"
</t>
  </si>
  <si>
    <t xml:space="preserve">"18:06:36 Lamp: ParIn -&gt;  500 uml"
</t>
  </si>
  <si>
    <t>18:06:12</t>
  </si>
  <si>
    <t xml:space="preserve">"18:06:36 Flow: Fixed -&gt; 300 umol/s"
</t>
  </si>
  <si>
    <t xml:space="preserve">"18:03:11 Lamp: ParIn -&gt;  300 uml"
</t>
  </si>
  <si>
    <t>18:02:47</t>
  </si>
  <si>
    <t xml:space="preserve">"18:03:11 Flow: Fixed -&gt; 300 umol/s"
</t>
  </si>
  <si>
    <t xml:space="preserve">"17:59:46 Lamp: ParIn -&gt;  150 uml"
</t>
  </si>
  <si>
    <t>17:59:22</t>
  </si>
  <si>
    <t xml:space="preserve">"17:59:46 Flow: Fixed -&gt; 300 umol/s"
</t>
  </si>
  <si>
    <t xml:space="preserve">"17:56:21 Lamp: ParIn -&gt;  100 uml"
</t>
  </si>
  <si>
    <t>17:55:57</t>
  </si>
  <si>
    <t xml:space="preserve">"17:56:21 Flow: Fixed -&gt; 300 umol/s"
</t>
  </si>
  <si>
    <t xml:space="preserve">"17:52:56 Lamp: ParIn -&gt;  50 uml"
</t>
  </si>
  <si>
    <t>17:52:32</t>
  </si>
  <si>
    <t xml:space="preserve">"17:52:56 Flow: Fixed -&gt; 300 umol/s"
</t>
  </si>
  <si>
    <t xml:space="preserve">"17:49:31 Lamp: ParIn -&gt;  25 uml"
</t>
  </si>
  <si>
    <t>17:49:06</t>
  </si>
  <si>
    <t xml:space="preserve">"17:46:05 Lamp: ParIn -&gt;  0 uml"
</t>
  </si>
  <si>
    <t xml:space="preserve">"17:46:05 Flow: Fixed -&gt; 300 umol/s"
</t>
  </si>
  <si>
    <t xml:space="preserve">"17:46:05 Coolers: Off"
</t>
  </si>
  <si>
    <t xml:space="preserve">"17:46:05 CO2 Mixer: CO2R -&gt; 400 uml"
</t>
  </si>
  <si>
    <t xml:space="preserve">"17:46:05 Lamp: Off"
</t>
  </si>
  <si>
    <t xml:space="preserve">"17:44:11 Launched AutoProg /User/Configs/AutoProgs/LightCurve2"
</t>
  </si>
  <si>
    <t>Sun Aug  2 2020 17:44:11</t>
  </si>
  <si>
    <t xml:space="preserve">"17:41:00 Flow: Fixed -&gt; 300 umol/s"
</t>
  </si>
  <si>
    <t xml:space="preserve">"17:41:00 Coolers: Off"
</t>
  </si>
  <si>
    <t xml:space="preserve">"17:41:00 CO2 Mixer: CO2R -&gt; 400 uml"
</t>
  </si>
  <si>
    <t xml:space="preserve">"17:41:00 Lamp: ParIn -&gt;  2000 uml"
</t>
  </si>
  <si>
    <t>17:40:35</t>
  </si>
  <si>
    <t xml:space="preserve">"17:37:34 Lamp: ParIn -&gt;  2000 uml"
</t>
  </si>
  <si>
    <t>17:37:09</t>
  </si>
  <si>
    <t xml:space="preserve">"17:37:33 Flow: Fixed -&gt; 300 umol/s"
</t>
  </si>
  <si>
    <t xml:space="preserve">"17:34:08 Lamp: ParIn -&gt;  1600 uml"
</t>
  </si>
  <si>
    <t>17:33:44</t>
  </si>
  <si>
    <t xml:space="preserve">"17:34:08 Flow: Fixed -&gt; 300 umol/s"
</t>
  </si>
  <si>
    <t xml:space="preserve">"17:30:43 Lamp: ParIn -&gt;  1250 uml"
</t>
  </si>
  <si>
    <t>17:30:19</t>
  </si>
  <si>
    <t xml:space="preserve">"17:30:43 Flow: Fixed -&gt; 300 umol/s"
</t>
  </si>
  <si>
    <t xml:space="preserve">"17:27:18 Lamp: ParIn -&gt;  1000 uml"
</t>
  </si>
  <si>
    <t>17:26:54</t>
  </si>
  <si>
    <t xml:space="preserve">"17:27:18 Flow: Fixed -&gt; 300 umol/s"
</t>
  </si>
  <si>
    <t xml:space="preserve">"17:23:53 Lamp: ParIn -&gt;  750 uml"
</t>
  </si>
  <si>
    <t>17:23:29</t>
  </si>
  <si>
    <t xml:space="preserve">"17:23:52 Flow: Fixed -&gt; 300 umol/s"
</t>
  </si>
  <si>
    <t xml:space="preserve">"17:20:28 Lamp: ParIn -&gt;  500 uml"
</t>
  </si>
  <si>
    <t>17:20:05</t>
  </si>
  <si>
    <t xml:space="preserve">"17:20:28 Flow: Fixed -&gt; 300 umol/s"
</t>
  </si>
  <si>
    <t xml:space="preserve">"17:17:04 Lamp: ParIn -&gt;  300 uml"
</t>
  </si>
  <si>
    <t>17:16:41</t>
  </si>
  <si>
    <t xml:space="preserve">"17:17:04 Flow: Fixed -&gt; 300 umol/s"
</t>
  </si>
  <si>
    <t xml:space="preserve">"17:13:40 Lamp: ParIn -&gt;  150 uml"
</t>
  </si>
  <si>
    <t>17:13:17</t>
  </si>
  <si>
    <t xml:space="preserve">"17:13:40 Flow: Fixed -&gt; 300 umol/s"
</t>
  </si>
  <si>
    <t xml:space="preserve">"17:10:16 Lamp: ParIn -&gt;  100 uml"
</t>
  </si>
  <si>
    <t>17:09:53</t>
  </si>
  <si>
    <t xml:space="preserve">"17:10:16 Flow: Fixed -&gt; 300 umol/s"
</t>
  </si>
  <si>
    <t xml:space="preserve">"17:06:52 Lamp: ParIn -&gt;  50 uml"
</t>
  </si>
  <si>
    <t>17:06:29</t>
  </si>
  <si>
    <t xml:space="preserve">"17:06:52 Flow: Fixed -&gt; 300 umol/s"
</t>
  </si>
  <si>
    <t xml:space="preserve">"17:03:28 Lamp: ParIn -&gt;  25 uml"
</t>
  </si>
  <si>
    <t>17:03:04</t>
  </si>
  <si>
    <t xml:space="preserve">"17:03:28 Flow: Fixed -&gt; 300 umol/s"
</t>
  </si>
  <si>
    <t xml:space="preserve">"17:00:03 Lamp: ParIn -&gt;  0 uml"
</t>
  </si>
  <si>
    <t xml:space="preserve">"17:00:03 Flow: Fixed -&gt; 300 umol/s"
</t>
  </si>
  <si>
    <t xml:space="preserve">"17:00:03 Coolers: Off"
</t>
  </si>
  <si>
    <t xml:space="preserve">"17:00:03 CO2 Mixer: CO2R -&gt; 400 uml"
</t>
  </si>
  <si>
    <t xml:space="preserve">"17:00:03 Lamp: Off"
</t>
  </si>
  <si>
    <t xml:space="preserve">"16:58:31 Launched AutoProg /User/Configs/AutoProgs/LightCurve2"
</t>
  </si>
  <si>
    <t>Sun Aug  2 2020 16:58:31</t>
  </si>
  <si>
    <t xml:space="preserve">"09:41:38 Flow: Fixed -&gt; 300 umol/s"
</t>
  </si>
  <si>
    <t xml:space="preserve">"09:41:38 Coolers: Off"
</t>
  </si>
  <si>
    <t xml:space="preserve">"09:41:38 CO2 Mixer: CO2R -&gt; 400 uml"
</t>
  </si>
  <si>
    <t xml:space="preserve">"09:41:37 Lamp: ParIn -&gt;  2000 uml"
</t>
  </si>
  <si>
    <t>09:41:14</t>
  </si>
  <si>
    <t xml:space="preserve">"09:41:37 Flow: Fixed -&gt; 300 umol/s"
</t>
  </si>
  <si>
    <t xml:space="preserve">"09:38:13 Lamp: ParIn -&gt;  2000 uml"
</t>
  </si>
  <si>
    <t>09:37:49</t>
  </si>
  <si>
    <t xml:space="preserve">"09:38:13 Flow: Fixed -&gt; 300 umol/s"
</t>
  </si>
  <si>
    <t xml:space="preserve">"09:34:48 Lamp: ParIn -&gt;  1600 uml"
</t>
  </si>
  <si>
    <t>09:34:24</t>
  </si>
  <si>
    <t xml:space="preserve">"09:34:48 Flow: Fixed -&gt; 300 umol/s"
</t>
  </si>
  <si>
    <t xml:space="preserve">"09:31:23 Lamp: ParIn -&gt;  1250 uml"
</t>
  </si>
  <si>
    <t>09:30:59</t>
  </si>
  <si>
    <t xml:space="preserve">"09:31:23 Flow: Fixed -&gt; 300 umol/s"
</t>
  </si>
  <si>
    <t xml:space="preserve">"09:27:58 Lamp: ParIn -&gt;  1000 uml"
</t>
  </si>
  <si>
    <t>09:27:33</t>
  </si>
  <si>
    <t xml:space="preserve">"09:27:58 Flow: Fixed -&gt; 300 umol/s"
</t>
  </si>
  <si>
    <t xml:space="preserve">"09:24:32 Lamp: ParIn -&gt;  750 uml"
</t>
  </si>
  <si>
    <t>09:24:07</t>
  </si>
  <si>
    <t xml:space="preserve">"09:24:32 Flow: Fixed -&gt; 300 umol/s"
</t>
  </si>
  <si>
    <t xml:space="preserve">"09:21:06 Lamp: ParIn -&gt;  500 uml"
</t>
  </si>
  <si>
    <t>09:20:41</t>
  </si>
  <si>
    <t xml:space="preserve">"09:21:06 Flow: Fixed -&gt; 300 umol/s"
</t>
  </si>
  <si>
    <t xml:space="preserve">"09:17:40 Lamp: ParIn -&gt;  300 uml"
</t>
  </si>
  <si>
    <t>09:17:15</t>
  </si>
  <si>
    <t xml:space="preserve">"09:17:40 Flow: Fixed -&gt; 300 umol/s"
</t>
  </si>
  <si>
    <t xml:space="preserve">"09:14:14 Lamp: ParIn -&gt;  150 uml"
</t>
  </si>
  <si>
    <t>09:13:49</t>
  </si>
  <si>
    <t xml:space="preserve">"09:14:14 Flow: Fixed -&gt; 300 umol/s"
</t>
  </si>
  <si>
    <t xml:space="preserve">"09:10:48 Lamp: ParIn -&gt;  100 uml"
</t>
  </si>
  <si>
    <t>09:10:23</t>
  </si>
  <si>
    <t xml:space="preserve">"09:10:48 Flow: Fixed -&gt; 300 umol/s"
</t>
  </si>
  <si>
    <t xml:space="preserve">"09:07:22 Lamp: ParIn -&gt;  50 uml"
</t>
  </si>
  <si>
    <t>09:06:57</t>
  </si>
  <si>
    <t xml:space="preserve">"09:07:22 Flow: Fixed -&gt; 300 umol/s"
</t>
  </si>
  <si>
    <t xml:space="preserve">"09:03:56 Lamp: ParIn -&gt;  25 uml"
</t>
  </si>
  <si>
    <t>09:03:30</t>
  </si>
  <si>
    <t xml:space="preserve">"09:03:56 Flow: Fixed -&gt; 300 umol/s"
</t>
  </si>
  <si>
    <t xml:space="preserve">"09:00:29 Lamp: ParIn -&gt;  0 uml"
</t>
  </si>
  <si>
    <t xml:space="preserve">"09:00:29 Flow: Fixed -&gt; 300 umol/s"
</t>
  </si>
  <si>
    <t xml:space="preserve">"09:00:29 Coolers: Off"
</t>
  </si>
  <si>
    <t xml:space="preserve">"09:00:29 CO2 Mixer: CO2R -&gt; 400 uml"
</t>
  </si>
  <si>
    <t xml:space="preserve">"09:00:29 Lamp: Off"
</t>
  </si>
  <si>
    <t xml:space="preserve">"08:57:57 Launched AutoProg /User/Configs/AutoProgs/LightCurve2"
</t>
  </si>
  <si>
    <t>Mon Aug  3 2020 08:57:57</t>
  </si>
  <si>
    <t xml:space="preserve">"10:53:54 Flow: Fixed -&gt; 300 umol/s"
</t>
  </si>
  <si>
    <t xml:space="preserve">"10:53:54 Coolers: Off"
</t>
  </si>
  <si>
    <t xml:space="preserve">"10:53:54 CO2 Mixer: CO2R -&gt; 400 uml"
</t>
  </si>
  <si>
    <t xml:space="preserve">"10:53:54 Lamp: ParIn -&gt;  2000 uml"
</t>
  </si>
  <si>
    <t>10:53:32</t>
  </si>
  <si>
    <t xml:space="preserve">"10:50:31 Lamp: ParIn -&gt;  2000 uml"
</t>
  </si>
  <si>
    <t>10:50:09</t>
  </si>
  <si>
    <t xml:space="preserve">"10:50:31 Flow: Fixed -&gt; 300 umol/s"
</t>
  </si>
  <si>
    <t xml:space="preserve">"10:47:08 Lamp: ParIn -&gt;  1600 uml"
</t>
  </si>
  <si>
    <t>10:46:46</t>
  </si>
  <si>
    <t xml:space="preserve">"10:47:08 Flow: Fixed -&gt; 300 umol/s"
</t>
  </si>
  <si>
    <t xml:space="preserve">"10:43:45 Lamp: ParIn -&gt;  1250 uml"
</t>
  </si>
  <si>
    <t>10:43:23</t>
  </si>
  <si>
    <t xml:space="preserve">"10:43:45 Flow: Fixed -&gt; 300 umol/s"
</t>
  </si>
  <si>
    <t xml:space="preserve">"10:40:22 Lamp: ParIn -&gt;  1000 uml"
</t>
  </si>
  <si>
    <t>10:40:00</t>
  </si>
  <si>
    <t xml:space="preserve">"10:40:22 Flow: Fixed -&gt; 300 umol/s"
</t>
  </si>
  <si>
    <t xml:space="preserve">"10:36:59 Lamp: ParIn -&gt;  750 uml"
</t>
  </si>
  <si>
    <t>10:36:37</t>
  </si>
  <si>
    <t xml:space="preserve">"10:36:59 Flow: Fixed -&gt; 300 umol/s"
</t>
  </si>
  <si>
    <t xml:space="preserve">"10:33:36 Lamp: ParIn -&gt;  500 uml"
</t>
  </si>
  <si>
    <t>10:33:14</t>
  </si>
  <si>
    <t xml:space="preserve">"10:33:36 Flow: Fixed -&gt; 300 umol/s"
</t>
  </si>
  <si>
    <t xml:space="preserve">"10:30:13 Lamp: ParIn -&gt;  300 uml"
</t>
  </si>
  <si>
    <t>10:29:51</t>
  </si>
  <si>
    <t xml:space="preserve">"10:30:13 Flow: Fixed -&gt; 300 umol/s"
</t>
  </si>
  <si>
    <t xml:space="preserve">"10:26:50 Lamp: ParIn -&gt;  150 uml"
</t>
  </si>
  <si>
    <t xml:space="preserve">"10:26:50 Flow: Fixed -&gt; 300 umol/s"
</t>
  </si>
  <si>
    <t xml:space="preserve">"10:23:27 Lamp: ParIn -&gt;  100 uml"
</t>
  </si>
  <si>
    <t>10:23:05</t>
  </si>
  <si>
    <t xml:space="preserve">"10:20:04 Lamp: ParIn -&gt;  50 uml"
</t>
  </si>
  <si>
    <t>10:19:42</t>
  </si>
  <si>
    <t xml:space="preserve">"10:20:04 Flow: Fixed -&gt; 300 umol/s"
</t>
  </si>
  <si>
    <t xml:space="preserve">"10:16:41 Lamp: ParIn -&gt;  25 uml"
</t>
  </si>
  <si>
    <t>10:16:18</t>
  </si>
  <si>
    <t xml:space="preserve">"10:16:41 Flow: Fixed -&gt; 300 umol/s"
</t>
  </si>
  <si>
    <t xml:space="preserve">"10:13:17 Lamp: ParIn -&gt;  0 uml"
</t>
  </si>
  <si>
    <t xml:space="preserve">"10:13:17 Flow: Fixed -&gt; 300 umol/s"
</t>
  </si>
  <si>
    <t xml:space="preserve">"10:13:17 Coolers: Off"
</t>
  </si>
  <si>
    <t xml:space="preserve">"10:13:17 CO2 Mixer: CO2R -&gt; 400 uml"
</t>
  </si>
  <si>
    <t xml:space="preserve">"10:13:17 Lamp: Off"
</t>
  </si>
  <si>
    <t xml:space="preserve">"10:10:43 Launched AutoProg /User/Configs/AutoProgs/LightCurve2"
</t>
  </si>
  <si>
    <t>Mon Aug  3 2020 10:10:43</t>
  </si>
  <si>
    <t xml:space="preserve">"15:39:12 Flow: Fixed -&gt; 300 umol/s"
</t>
  </si>
  <si>
    <t xml:space="preserve">"15:31:01 Flow: Fixed -&gt; 300 umol/s"
</t>
  </si>
  <si>
    <t xml:space="preserve">"15:31:01 Coolers: Off"
</t>
  </si>
  <si>
    <t xml:space="preserve">"15:31:01 CO2 Mixer: CO2R -&gt; 400 uml"
</t>
  </si>
  <si>
    <t xml:space="preserve">"15:31:01 Lamp: ParIn -&gt;  2000 uml"
</t>
  </si>
  <si>
    <t>15:30:37</t>
  </si>
  <si>
    <t xml:space="preserve">"15:27:36 Lamp: ParIn -&gt;  2000 uml"
</t>
  </si>
  <si>
    <t>15:27:12</t>
  </si>
  <si>
    <t xml:space="preserve">"15:27:36 Flow: Fixed -&gt; 300 umol/s"
</t>
  </si>
  <si>
    <t xml:space="preserve">"15:24:11 Lamp: ParIn -&gt;  1600 uml"
</t>
  </si>
  <si>
    <t>15:23:47</t>
  </si>
  <si>
    <t xml:space="preserve">"15:24:11 Flow: Fixed -&gt; 300 umol/s"
</t>
  </si>
  <si>
    <t xml:space="preserve">"15:20:46 Lamp: ParIn -&gt;  1250 uml"
</t>
  </si>
  <si>
    <t>15:20:22</t>
  </si>
  <si>
    <t xml:space="preserve">"15:20:45 Flow: Fixed -&gt; 300 umol/s"
</t>
  </si>
  <si>
    <t xml:space="preserve">"15:17:21 Lamp: ParIn -&gt;  1000 uml"
</t>
  </si>
  <si>
    <t>15:16:58</t>
  </si>
  <si>
    <t xml:space="preserve">"15:17:21 Flow: Fixed -&gt; 300 umol/s"
</t>
  </si>
  <si>
    <t xml:space="preserve">"15:13:57 Lamp: ParIn -&gt;  750 uml"
</t>
  </si>
  <si>
    <t>15:13:33</t>
  </si>
  <si>
    <t xml:space="preserve">"15:13:57 Flow: Fixed -&gt; 300 umol/s"
</t>
  </si>
  <si>
    <t xml:space="preserve">"15:10:32 Lamp: ParIn -&gt;  500 uml"
</t>
  </si>
  <si>
    <t>15:10:08</t>
  </si>
  <si>
    <t xml:space="preserve">"15:10:31 Flow: Fixed -&gt; 300 umol/s"
</t>
  </si>
  <si>
    <t xml:space="preserve">"15:07:07 Lamp: ParIn -&gt;  300 uml"
</t>
  </si>
  <si>
    <t>15:06:44</t>
  </si>
  <si>
    <t xml:space="preserve">"15:07:07 Flow: Fixed -&gt; 300 umol/s"
</t>
  </si>
  <si>
    <t xml:space="preserve">"15:03:43 Lamp: ParIn -&gt;  150 uml"
</t>
  </si>
  <si>
    <t>15:03:20</t>
  </si>
  <si>
    <t xml:space="preserve">"15:03:43 Flow: Fixed -&gt; 300 umol/s"
</t>
  </si>
  <si>
    <t xml:space="preserve">"15:00:19 Lamp: ParIn -&gt;  100 uml"
</t>
  </si>
  <si>
    <t>14:59:55</t>
  </si>
  <si>
    <t xml:space="preserve">"15:00:19 Flow: Fixed -&gt; 300 umol/s"
</t>
  </si>
  <si>
    <t xml:space="preserve">"14:56:54 Lamp: ParIn -&gt;  50 uml"
</t>
  </si>
  <si>
    <t>14:56:30</t>
  </si>
  <si>
    <t xml:space="preserve">"14:56:53 Flow: Fixed -&gt; 300 umol/s"
</t>
  </si>
  <si>
    <t xml:space="preserve">"14:53:29 Lamp: ParIn -&gt;  25 uml"
</t>
  </si>
  <si>
    <t>14:53:05</t>
  </si>
  <si>
    <t xml:space="preserve">"14:53:29 Flow: Fixed -&gt; 300 umol/s"
</t>
  </si>
  <si>
    <t xml:space="preserve">"14:50:04 Lamp: ParIn -&gt;  0 uml"
</t>
  </si>
  <si>
    <t xml:space="preserve">"14:50:04 Flow: Fixed -&gt; 300 umol/s"
</t>
  </si>
  <si>
    <t xml:space="preserve">"14:50:04 Coolers: Off"
</t>
  </si>
  <si>
    <t xml:space="preserve">"14:50:04 CO2 Mixer: CO2R -&gt; 400 uml"
</t>
  </si>
  <si>
    <t xml:space="preserve">"14:50:03 Lamp: Off"
</t>
  </si>
  <si>
    <t xml:space="preserve">"14:47:51 Launched AutoProg /User/Configs/AutoProgs/LightCurve2"
</t>
  </si>
  <si>
    <t>Mon Aug  3 2020 14:47:51</t>
  </si>
  <si>
    <t xml:space="preserve">"12:44:39 Flow: Fixed -&gt; 300 umol/s"
</t>
  </si>
  <si>
    <t xml:space="preserve">"12:44:39 Coolers: Off"
</t>
  </si>
  <si>
    <t xml:space="preserve">"12:44:39 CO2 Mixer: CO2R -&gt; 400 uml"
</t>
  </si>
  <si>
    <t xml:space="preserve">"12:44:39 Lamp: ParIn -&gt;  2000 uml"
</t>
  </si>
  <si>
    <t>12:44:09</t>
  </si>
  <si>
    <t xml:space="preserve">"12:41:08 Lamp: ParIn -&gt;  2000 uml"
</t>
  </si>
  <si>
    <t>12:40:39</t>
  </si>
  <si>
    <t xml:space="preserve">"12:41:08 Flow: Fixed -&gt; 300 umol/s"
</t>
  </si>
  <si>
    <t xml:space="preserve">"12:37:38 Lamp: ParIn -&gt;  1600 uml"
</t>
  </si>
  <si>
    <t>12:37:10</t>
  </si>
  <si>
    <t xml:space="preserve">"12:37:38 Flow: Fixed -&gt; 300 umol/s"
</t>
  </si>
  <si>
    <t xml:space="preserve">"12:34:09 Lamp: ParIn -&gt;  1250 uml"
</t>
  </si>
  <si>
    <t>12:33:42</t>
  </si>
  <si>
    <t xml:space="preserve">"12:34:09 Flow: Fixed -&gt; 300 umol/s"
</t>
  </si>
  <si>
    <t xml:space="preserve">"12:30:41 Lamp: ParIn -&gt;  1000 uml"
</t>
  </si>
  <si>
    <t>12:30:14</t>
  </si>
  <si>
    <t xml:space="preserve">"12:30:41 Flow: Fixed -&gt; 300 umol/s"
</t>
  </si>
  <si>
    <t xml:space="preserve">"12:27:13 Lamp: ParIn -&gt;  750 uml"
</t>
  </si>
  <si>
    <t>12:26:46</t>
  </si>
  <si>
    <t xml:space="preserve">"12:27:13 Flow: Fixed -&gt; 300 umol/s"
</t>
  </si>
  <si>
    <t xml:space="preserve">"12:23:45 Lamp: ParIn -&gt;  500 uml"
</t>
  </si>
  <si>
    <t>12:23:18</t>
  </si>
  <si>
    <t xml:space="preserve">"12:23:44 Flow: Fixed -&gt; 300 umol/s"
</t>
  </si>
  <si>
    <t xml:space="preserve">"12:20:17 Lamp: ParIn -&gt;  300 uml"
</t>
  </si>
  <si>
    <t xml:space="preserve">"12:20:17 Flow: Fixed -&gt; 300 umol/s"
</t>
  </si>
  <si>
    <t xml:space="preserve">"12:16:50 Lamp: ParIn -&gt;  150 uml"
</t>
  </si>
  <si>
    <t>12:16:24</t>
  </si>
  <si>
    <t xml:space="preserve">"12:13:23 Lamp: ParIn -&gt;  100 uml"
</t>
  </si>
  <si>
    <t xml:space="preserve">"12:13:23 Flow: Fixed -&gt; 300 umol/s"
</t>
  </si>
  <si>
    <t xml:space="preserve">"12:09:56 Lamp: ParIn -&gt;  50 uml"
</t>
  </si>
  <si>
    <t>12:09:30</t>
  </si>
  <si>
    <t xml:space="preserve">"12:09:56 Flow: Fixed -&gt; 300 umol/s"
</t>
  </si>
  <si>
    <t xml:space="preserve">"12:06:29 Lamp: ParIn -&gt;  25 uml"
</t>
  </si>
  <si>
    <t>12:06:02</t>
  </si>
  <si>
    <t xml:space="preserve">"12:06:29 Flow: Fixed -&gt; 300 umol/s"
</t>
  </si>
  <si>
    <t xml:space="preserve">"12:03:01 Lamp: ParIn -&gt;  0 uml"
</t>
  </si>
  <si>
    <t xml:space="preserve">"12:03:00 Flow: Fixed -&gt; 300 umol/s"
</t>
  </si>
  <si>
    <t xml:space="preserve">"12:03:00 Coolers: Off"
</t>
  </si>
  <si>
    <t xml:space="preserve">"12:03:00 CO2 Mixer: CO2R -&gt; 400 uml"
</t>
  </si>
  <si>
    <t xml:space="preserve">"12:03:00 Lamp: Off"
</t>
  </si>
  <si>
    <t xml:space="preserve">"12:01:01 Launched AutoProg /User/Configs/AutoProgs/LightCurve2"
</t>
  </si>
  <si>
    <t>Mon Aug  3 2020 12:01:01</t>
  </si>
  <si>
    <t xml:space="preserve">"12:51:15 Flow: Fixed -&gt; 300 umol/s"
</t>
  </si>
  <si>
    <t xml:space="preserve">"12:51:15 Coolers: Off"
</t>
  </si>
  <si>
    <t xml:space="preserve">"12:51:15 CO2 Mixer: CO2R -&gt; 400 uml"
</t>
  </si>
  <si>
    <t xml:space="preserve">"12:51:15 Lamp: ParIn -&gt;  2000 uml"
</t>
  </si>
  <si>
    <t>12:50:53</t>
  </si>
  <si>
    <t xml:space="preserve">"12:47:52 Lamp: ParIn -&gt;  2000 uml"
</t>
  </si>
  <si>
    <t>12:47:29</t>
  </si>
  <si>
    <t xml:space="preserve">"12:47:52 Flow: Fixed -&gt; 300 umol/s"
</t>
  </si>
  <si>
    <t xml:space="preserve">"12:44:28 Lamp: ParIn -&gt;  1600 uml"
</t>
  </si>
  <si>
    <t>12:44:05</t>
  </si>
  <si>
    <t xml:space="preserve">"12:44:28 Flow: Fixed -&gt; 300 umol/s"
</t>
  </si>
  <si>
    <t xml:space="preserve">"12:41:04 Lamp: ParIn -&gt;  1250 uml"
</t>
  </si>
  <si>
    <t>12:40:41</t>
  </si>
  <si>
    <t xml:space="preserve">"12:41:04 Flow: Fixed -&gt; 300 umol/s"
</t>
  </si>
  <si>
    <t xml:space="preserve">"12:37:40 Lamp: ParIn -&gt;  1000 uml"
</t>
  </si>
  <si>
    <t>12:37:16</t>
  </si>
  <si>
    <t xml:space="preserve">"12:37:40 Flow: Fixed -&gt; 300 umol/s"
</t>
  </si>
  <si>
    <t xml:space="preserve">"12:34:15 Lamp: ParIn -&gt;  750 uml"
</t>
  </si>
  <si>
    <t>12:33:51</t>
  </si>
  <si>
    <t xml:space="preserve">"12:34:14 Flow: Fixed -&gt; 300 umol/s"
</t>
  </si>
  <si>
    <t xml:space="preserve">"12:30:50 Lamp: ParIn -&gt;  500 uml"
</t>
  </si>
  <si>
    <t xml:space="preserve">"12:30:50 Flow: Fixed -&gt; 300 umol/s"
</t>
  </si>
  <si>
    <t xml:space="preserve">"12:27:26 Lamp: ParIn -&gt;  300 uml"
</t>
  </si>
  <si>
    <t xml:space="preserve">"12:24:02 Lamp: ParIn -&gt;  150 uml"
</t>
  </si>
  <si>
    <t xml:space="preserve">"12:20:38 Lamp: ParIn -&gt;  100 uml"
</t>
  </si>
  <si>
    <t xml:space="preserve">"12:20:38 Flow: Fixed -&gt; 300 umol/s"
</t>
  </si>
  <si>
    <t xml:space="preserve">"12:17:14 Lamp: ParIn -&gt;  50 uml"
</t>
  </si>
  <si>
    <t>12:16:51</t>
  </si>
  <si>
    <t xml:space="preserve">"12:13:50 Lamp: ParIn -&gt;  25 uml"
</t>
  </si>
  <si>
    <t>12:13:26</t>
  </si>
  <si>
    <t xml:space="preserve">"12:13:50 Flow: Fixed -&gt; 300 umol/s"
</t>
  </si>
  <si>
    <t xml:space="preserve">"12:10:25 Lamp: ParIn -&gt;  0 uml"
</t>
  </si>
  <si>
    <t xml:space="preserve">"12:10:25 Flow: Fixed -&gt; 300 umol/s"
</t>
  </si>
  <si>
    <t xml:space="preserve">"12:10:25 Coolers: Off"
</t>
  </si>
  <si>
    <t xml:space="preserve">"12:10:25 CO2 Mixer: CO2R -&gt; 400 uml"
</t>
  </si>
  <si>
    <t xml:space="preserve">"12:10:25 Lamp: Off"
</t>
  </si>
  <si>
    <t xml:space="preserve">"12:09:12 Launched AutoProg /User/Configs/AutoProgs/LightCurve2"
</t>
  </si>
  <si>
    <t>Mon Aug  3 2020 12:09:12</t>
  </si>
  <si>
    <t xml:space="preserve">"10:27:04 Flow: Fixed -&gt; 300 umol/s"
</t>
  </si>
  <si>
    <t xml:space="preserve">"10:27:04 Coolers: Off"
</t>
  </si>
  <si>
    <t xml:space="preserve">"10:27:04 CO2 Mixer: CO2R -&gt; 400 uml"
</t>
  </si>
  <si>
    <t xml:space="preserve">"10:27:04 Lamp: ParIn -&gt;  2000 uml"
</t>
  </si>
  <si>
    <t>10:26:39</t>
  </si>
  <si>
    <t xml:space="preserve">"10:23:38 Lamp: ParIn -&gt;  2000 uml"
</t>
  </si>
  <si>
    <t>10:23:14</t>
  </si>
  <si>
    <t xml:space="preserve">"10:23:38 Flow: Fixed -&gt; 300 umol/s"
</t>
  </si>
  <si>
    <t xml:space="preserve">"10:20:13 Lamp: ParIn -&gt;  1600 uml"
</t>
  </si>
  <si>
    <t>10:19:47</t>
  </si>
  <si>
    <t xml:space="preserve">"10:20:13 Flow: Fixed -&gt; 300 umol/s"
</t>
  </si>
  <si>
    <t xml:space="preserve">"10:16:46 Lamp: ParIn -&gt;  1250 uml"
</t>
  </si>
  <si>
    <t>10:16:21</t>
  </si>
  <si>
    <t xml:space="preserve">"10:16:46 Flow: Fixed -&gt; 300 umol/s"
</t>
  </si>
  <si>
    <t xml:space="preserve">"10:13:20 Lamp: ParIn -&gt;  1000 uml"
</t>
  </si>
  <si>
    <t>10:12:54</t>
  </si>
  <si>
    <t xml:space="preserve">"10:13:20 Flow: Fixed -&gt; 300 umol/s"
</t>
  </si>
  <si>
    <t xml:space="preserve">"10:09:53 Lamp: ParIn -&gt;  750 uml"
</t>
  </si>
  <si>
    <t xml:space="preserve">"10:09:52 Flow: Fixed -&gt; 300 umol/s"
</t>
  </si>
  <si>
    <t xml:space="preserve">"10:06:27 Lamp: ParIn -&gt;  500 uml"
</t>
  </si>
  <si>
    <t>10:06:03</t>
  </si>
  <si>
    <t xml:space="preserve">"10:03:02 Lamp: ParIn -&gt;  300 uml"
</t>
  </si>
  <si>
    <t>10:02:34</t>
  </si>
  <si>
    <t xml:space="preserve">"10:03:02 Flow: Fixed -&gt; 300 umol/s"
</t>
  </si>
  <si>
    <t xml:space="preserve">"09:59:33 Lamp: ParIn -&gt;  150 uml"
</t>
  </si>
  <si>
    <t>09:59:06</t>
  </si>
  <si>
    <t xml:space="preserve">"09:59:33 Flow: Fixed -&gt; 300 umol/s"
</t>
  </si>
  <si>
    <t xml:space="preserve">"09:56:05 Lamp: ParIn -&gt;  100 uml"
</t>
  </si>
  <si>
    <t>09:55:39</t>
  </si>
  <si>
    <t xml:space="preserve">"09:56:04 Flow: Fixed -&gt; 300 umol/s"
</t>
  </si>
  <si>
    <t xml:space="preserve">"09:52:38 Lamp: ParIn -&gt;  50 uml"
</t>
  </si>
  <si>
    <t>09:52:13</t>
  </si>
  <si>
    <t xml:space="preserve">"09:52:38 Flow: Fixed -&gt; 300 umol/s"
</t>
  </si>
  <si>
    <t xml:space="preserve">"09:49:12 Lamp: ParIn -&gt;  25 uml"
</t>
  </si>
  <si>
    <t>09:48:46</t>
  </si>
  <si>
    <t xml:space="preserve">"09:49:12 Flow: Fixed -&gt; 300 umol/s"
</t>
  </si>
  <si>
    <t xml:space="preserve">"09:45:45 Lamp: ParIn -&gt;  0 uml"
</t>
  </si>
  <si>
    <t xml:space="preserve">"09:45:45 Flow: Fixed -&gt; 300 umol/s"
</t>
  </si>
  <si>
    <t xml:space="preserve">"09:45:45 Coolers: Off"
</t>
  </si>
  <si>
    <t xml:space="preserve">"09:45:45 CO2 Mixer: CO2R -&gt; 400 uml"
</t>
  </si>
  <si>
    <t xml:space="preserve">"09:45:45 Lamp: Off"
</t>
  </si>
  <si>
    <t xml:space="preserve">"09:45:36 Launched AutoProg /User/Configs/AutoProgs/LightCurve2"
</t>
  </si>
  <si>
    <t>Tue Aug  4 2020 09:45:35</t>
  </si>
  <si>
    <t xml:space="preserve">"12:24:44 Flow: Fixed -&gt; 300 umol/s"
</t>
  </si>
  <si>
    <t xml:space="preserve">"12:24:44 Coolers: Off"
</t>
  </si>
  <si>
    <t xml:space="preserve">"12:24:44 CO2 Mixer: CO2R -&gt; 400 uml"
</t>
  </si>
  <si>
    <t xml:space="preserve">"12:24:43 Lamp: ParIn -&gt;  2000 uml"
</t>
  </si>
  <si>
    <t>12:24:22</t>
  </si>
  <si>
    <t xml:space="preserve">"12:24:43 Flow: Fixed -&gt; 300 umol/s"
</t>
  </si>
  <si>
    <t xml:space="preserve">"12:21:21 Lamp: ParIn -&gt;  2000 uml"
</t>
  </si>
  <si>
    <t>12:21:00</t>
  </si>
  <si>
    <t xml:space="preserve">"12:21:21 Flow: Fixed -&gt; 300 umol/s"
</t>
  </si>
  <si>
    <t xml:space="preserve">"12:17:59 Lamp: ParIn -&gt;  1600 uml"
</t>
  </si>
  <si>
    <t>12:17:37</t>
  </si>
  <si>
    <t xml:space="preserve">"12:17:59 Flow: Fixed -&gt; 300 umol/s"
</t>
  </si>
  <si>
    <t xml:space="preserve">"12:14:36 Lamp: ParIn -&gt;  1250 uml"
</t>
  </si>
  <si>
    <t>12:14:14</t>
  </si>
  <si>
    <t xml:space="preserve">"12:14:36 Flow: Fixed -&gt; 300 umol/s"
</t>
  </si>
  <si>
    <t xml:space="preserve">"12:11:13 Lamp: ParIn -&gt;  1000 uml"
</t>
  </si>
  <si>
    <t>12:10:51</t>
  </si>
  <si>
    <t xml:space="preserve">"12:11:13 Flow: Fixed -&gt; 300 umol/s"
</t>
  </si>
  <si>
    <t xml:space="preserve">"12:07:50 Lamp: ParIn -&gt;  750 uml"
</t>
  </si>
  <si>
    <t>12:07:28</t>
  </si>
  <si>
    <t xml:space="preserve">"12:07:50 Flow: Fixed -&gt; 300 umol/s"
</t>
  </si>
  <si>
    <t xml:space="preserve">"12:04:27 Lamp: ParIn -&gt;  500 uml"
</t>
  </si>
  <si>
    <t>12:04:05</t>
  </si>
  <si>
    <t xml:space="preserve">"12:04:27 Flow: Fixed -&gt; 300 umol/s"
</t>
  </si>
  <si>
    <t xml:space="preserve">"12:01:04 Lamp: ParIn -&gt;  300 uml"
</t>
  </si>
  <si>
    <t>12:00:41</t>
  </si>
  <si>
    <t xml:space="preserve">"12:01:04 Flow: Fixed -&gt; 300 umol/s"
</t>
  </si>
  <si>
    <t xml:space="preserve">"11:57:40 Lamp: ParIn -&gt;  150 uml"
</t>
  </si>
  <si>
    <t>11:57:17</t>
  </si>
  <si>
    <t xml:space="preserve">"11:57:39 Flow: Fixed -&gt; 300 umol/s"
</t>
  </si>
  <si>
    <t xml:space="preserve">"11:54:16 Lamp: ParIn -&gt;  100 uml"
</t>
  </si>
  <si>
    <t>11:53:54</t>
  </si>
  <si>
    <t xml:space="preserve">"11:54:16 Flow: Fixed -&gt; 300 umol/s"
</t>
  </si>
  <si>
    <t xml:space="preserve">"11:50:53 Lamp: ParIn -&gt;  50 uml"
</t>
  </si>
  <si>
    <t>11:50:30</t>
  </si>
  <si>
    <t xml:space="preserve">"11:50:53 Flow: Fixed -&gt; 300 umol/s"
</t>
  </si>
  <si>
    <t xml:space="preserve">"11:47:29 Lamp: ParIn -&gt;  25 uml"
</t>
  </si>
  <si>
    <t>11:47:06</t>
  </si>
  <si>
    <t xml:space="preserve">"11:47:29 Flow: Fixed -&gt; 300 umol/s"
</t>
  </si>
  <si>
    <t xml:space="preserve">"11:44:05 Lamp: ParIn -&gt;  0 uml"
</t>
  </si>
  <si>
    <t xml:space="preserve">"11:44:05 Flow: Fixed -&gt; 300 umol/s"
</t>
  </si>
  <si>
    <t xml:space="preserve">"11:44:05 Coolers: Off"
</t>
  </si>
  <si>
    <t xml:space="preserve">"11:44:05 CO2 Mixer: CO2R -&gt; 400 uml"
</t>
  </si>
  <si>
    <t xml:space="preserve">"11:44:05 Lamp: Off"
</t>
  </si>
  <si>
    <t xml:space="preserve">"11:43:21 Launched AutoProg /User/Configs/AutoProgs/LightCurve2"
</t>
  </si>
  <si>
    <t>Tue Aug  4 2020 11:43:21</t>
  </si>
  <si>
    <t xml:space="preserve">"15:09:08 Flow: Fixed -&gt; 300 umol/s"
</t>
  </si>
  <si>
    <t xml:space="preserve">"15:09:08 Coolers: Off"
</t>
  </si>
  <si>
    <t xml:space="preserve">"15:09:08 CO2 Mixer: CO2R -&gt; 400 uml"
</t>
  </si>
  <si>
    <t xml:space="preserve">"15:09:08 Lamp: ParIn -&gt;  2000 uml"
</t>
  </si>
  <si>
    <t>15:08:45</t>
  </si>
  <si>
    <t xml:space="preserve">"15:09:07 Flow: Fixed -&gt; 300 umol/s"
</t>
  </si>
  <si>
    <t xml:space="preserve">"15:05:44 Lamp: ParIn -&gt;  2000 uml"
</t>
  </si>
  <si>
    <t>15:05:22</t>
  </si>
  <si>
    <t xml:space="preserve">"15:05:44 Flow: Fixed -&gt; 300 umol/s"
</t>
  </si>
  <si>
    <t xml:space="preserve">"15:02:21 Lamp: ParIn -&gt;  1600 uml"
</t>
  </si>
  <si>
    <t>15:01:58</t>
  </si>
  <si>
    <t xml:space="preserve">"15:02:21 Flow: Fixed -&gt; 300 umol/s"
</t>
  </si>
  <si>
    <t xml:space="preserve">"14:58:57 Lamp: ParIn -&gt;  1250 uml"
</t>
  </si>
  <si>
    <t>14:58:34</t>
  </si>
  <si>
    <t xml:space="preserve">"14:58:56 Flow: Fixed -&gt; 300 umol/s"
</t>
  </si>
  <si>
    <t xml:space="preserve">"14:55:33 Lamp: ParIn -&gt;  1000 uml"
</t>
  </si>
  <si>
    <t xml:space="preserve">"14:55:33 Flow: Fixed -&gt; 300 umol/s"
</t>
  </si>
  <si>
    <t xml:space="preserve">"14:52:11 Lamp: ParIn -&gt;  750 uml"
</t>
  </si>
  <si>
    <t>14:51:49</t>
  </si>
  <si>
    <t xml:space="preserve">"14:48:48 Lamp: ParIn -&gt;  500 uml"
</t>
  </si>
  <si>
    <t>14:48:25</t>
  </si>
  <si>
    <t xml:space="preserve">"14:45:24 Lamp: ParIn -&gt;  300 uml"
</t>
  </si>
  <si>
    <t>14:45:02</t>
  </si>
  <si>
    <t xml:space="preserve">"14:45:24 Flow: Fixed -&gt; 300 umol/s"
</t>
  </si>
  <si>
    <t xml:space="preserve">"14:42:01 Lamp: ParIn -&gt;  150 uml"
</t>
  </si>
  <si>
    <t>14:41:38</t>
  </si>
  <si>
    <t xml:space="preserve">"14:42:01 Flow: Fixed -&gt; 300 umol/s"
</t>
  </si>
  <si>
    <t xml:space="preserve">"14:38:37 Lamp: ParIn -&gt;  100 uml"
</t>
  </si>
  <si>
    <t>14:38:14</t>
  </si>
  <si>
    <t xml:space="preserve">"14:38:37 Flow: Fixed -&gt; 300 umol/s"
</t>
  </si>
  <si>
    <t xml:space="preserve">"14:35:13 Lamp: ParIn -&gt;  50 uml"
</t>
  </si>
  <si>
    <t>14:34:51</t>
  </si>
  <si>
    <t xml:space="preserve">"14:35:13 Flow: Fixed -&gt; 300 umol/s"
</t>
  </si>
  <si>
    <t xml:space="preserve">"14:31:50 Lamp: ParIn -&gt;  25 uml"
</t>
  </si>
  <si>
    <t xml:space="preserve">"14:31:50 Flow: Fixed -&gt; 300 umol/s"
</t>
  </si>
  <si>
    <t xml:space="preserve">"14:28:26 Lamp: ParIn -&gt;  0 uml"
</t>
  </si>
  <si>
    <t xml:space="preserve">"14:28:26 Flow: Fixed -&gt; 300 umol/s"
</t>
  </si>
  <si>
    <t xml:space="preserve">"14:28:26 Coolers: Off"
</t>
  </si>
  <si>
    <t xml:space="preserve">"14:28:26 CO2 Mixer: CO2R -&gt; 400 uml"
</t>
  </si>
  <si>
    <t xml:space="preserve">"14:28:26 Lamp: Off"
</t>
  </si>
  <si>
    <t xml:space="preserve">"14:27:02 Launched AutoProg /User/Configs/AutoProgs/LightCurve2"
</t>
  </si>
  <si>
    <t>Tue Aug  4 2020 14:27:02</t>
  </si>
  <si>
    <t xml:space="preserve">"10:13:51 Flow: Fixed -&gt; 300 umol/s"
</t>
  </si>
  <si>
    <t xml:space="preserve">"10:13:51 Coolers: Off"
</t>
  </si>
  <si>
    <t xml:space="preserve">"10:13:51 CO2 Mixer: CO2R -&gt; 400 uml"
</t>
  </si>
  <si>
    <t xml:space="preserve">"10:13:51 Lamp: ParIn -&gt;  2000 uml"
</t>
  </si>
  <si>
    <t>10:13:27</t>
  </si>
  <si>
    <t xml:space="preserve">"10:10:26 Lamp: ParIn -&gt;  2000 uml"
</t>
  </si>
  <si>
    <t>10:10:02</t>
  </si>
  <si>
    <t xml:space="preserve">"10:10:26 Flow: Fixed -&gt; 300 umol/s"
</t>
  </si>
  <si>
    <t xml:space="preserve">"10:07:01 Lamp: ParIn -&gt;  1600 uml"
</t>
  </si>
  <si>
    <t>10:06:37</t>
  </si>
  <si>
    <t xml:space="preserve">"10:07:01 Flow: Fixed -&gt; 300 umol/s"
</t>
  </si>
  <si>
    <t xml:space="preserve">"10:03:36 Lamp: ParIn -&gt;  1250 uml"
</t>
  </si>
  <si>
    <t>10:03:11</t>
  </si>
  <si>
    <t xml:space="preserve">"10:03:35 Flow: Fixed -&gt; 300 umol/s"
</t>
  </si>
  <si>
    <t xml:space="preserve">"10:00:10 Lamp: ParIn -&gt;  1000 uml"
</t>
  </si>
  <si>
    <t>09:59:45</t>
  </si>
  <si>
    <t xml:space="preserve">"10:00:10 Flow: Fixed -&gt; 300 umol/s"
</t>
  </si>
  <si>
    <t xml:space="preserve">"09:56:44 Lamp: ParIn -&gt;  750 uml"
</t>
  </si>
  <si>
    <t>09:56:19</t>
  </si>
  <si>
    <t xml:space="preserve">"09:56:44 Flow: Fixed -&gt; 300 umol/s"
</t>
  </si>
  <si>
    <t xml:space="preserve">"09:53:18 Lamp: ParIn -&gt;  500 uml"
</t>
  </si>
  <si>
    <t>09:52:52</t>
  </si>
  <si>
    <t xml:space="preserve">"09:53:17 Flow: Fixed -&gt; 300 umol/s"
</t>
  </si>
  <si>
    <t xml:space="preserve">"09:49:51 Lamp: ParIn -&gt;  300 uml"
</t>
  </si>
  <si>
    <t>09:49:26</t>
  </si>
  <si>
    <t xml:space="preserve">"09:49:51 Flow: Fixed -&gt; 300 umol/s"
</t>
  </si>
  <si>
    <t xml:space="preserve">"09:46:25 Lamp: ParIn -&gt;  150 uml"
</t>
  </si>
  <si>
    <t>09:45:59</t>
  </si>
  <si>
    <t xml:space="preserve">"09:46:25 Flow: Fixed -&gt; 300 umol/s"
</t>
  </si>
  <si>
    <t xml:space="preserve">"09:42:58 Lamp: ParIn -&gt;  100 uml"
</t>
  </si>
  <si>
    <t>09:42:32</t>
  </si>
  <si>
    <t xml:space="preserve">"09:42:58 Flow: Fixed -&gt; 300 umol/s"
</t>
  </si>
  <si>
    <t xml:space="preserve">"09:39:31 Lamp: ParIn -&gt;  50 uml"
</t>
  </si>
  <si>
    <t>09:39:05</t>
  </si>
  <si>
    <t xml:space="preserve">"09:39:30 Flow: Fixed -&gt; 300 umol/s"
</t>
  </si>
  <si>
    <t xml:space="preserve">"09:36:04 Lamp: ParIn -&gt;  25 uml"
</t>
  </si>
  <si>
    <t>09:35:38</t>
  </si>
  <si>
    <t xml:space="preserve">"09:36:04 Flow: Fixed -&gt; 300 umol/s"
</t>
  </si>
  <si>
    <t xml:space="preserve">"09:32:37 Lamp: ParIn -&gt;  0 uml"
</t>
  </si>
  <si>
    <t xml:space="preserve">"09:32:37 Flow: Fixed -&gt; 300 umol/s"
</t>
  </si>
  <si>
    <t xml:space="preserve">"09:32:37 Coolers: Off"
</t>
  </si>
  <si>
    <t xml:space="preserve">"09:32:37 CO2 Mixer: CO2R -&gt; 400 uml"
</t>
  </si>
  <si>
    <t xml:space="preserve">"09:32:37 Lamp: Off"
</t>
  </si>
  <si>
    <t xml:space="preserve">"09:30:26 Launched AutoProg /User/Configs/AutoProgs/LightCurve2"
</t>
  </si>
  <si>
    <t>Tue Aug 25 2020 09:30:26</t>
  </si>
  <si>
    <t xml:space="preserve">"10:59:58 Flow: Fixed -&gt; 300 umol/s"
</t>
  </si>
  <si>
    <t xml:space="preserve">"10:59:58 Coolers: Off"
</t>
  </si>
  <si>
    <t xml:space="preserve">"10:59:58 CO2 Mixer: CO2R -&gt; 400 uml"
</t>
  </si>
  <si>
    <t xml:space="preserve">"10:59:58 Lamp: ParIn -&gt;  2000 uml"
</t>
  </si>
  <si>
    <t>10:59:33</t>
  </si>
  <si>
    <t xml:space="preserve">"10:56:32 Lamp: ParIn -&gt;  2000 uml"
</t>
  </si>
  <si>
    <t>10:56:07</t>
  </si>
  <si>
    <t xml:space="preserve">"10:56:32 Flow: Fixed -&gt; 300 umol/s"
</t>
  </si>
  <si>
    <t xml:space="preserve">"10:53:06 Lamp: ParIn -&gt;  1600 uml"
</t>
  </si>
  <si>
    <t>10:52:41</t>
  </si>
  <si>
    <t xml:space="preserve">"10:53:06 Flow: Fixed -&gt; 300 umol/s"
</t>
  </si>
  <si>
    <t xml:space="preserve">"10:49:40 Lamp: ParIn -&gt;  1250 uml"
</t>
  </si>
  <si>
    <t>10:49:14</t>
  </si>
  <si>
    <t xml:space="preserve">"10:49:39 Flow: Fixed -&gt; 300 umol/s"
</t>
  </si>
  <si>
    <t xml:space="preserve">"10:46:13 Lamp: ParIn -&gt;  1000 uml"
</t>
  </si>
  <si>
    <t>10:45:48</t>
  </si>
  <si>
    <t xml:space="preserve">"10:46:13 Flow: Fixed -&gt; 300 umol/s"
</t>
  </si>
  <si>
    <t xml:space="preserve">"10:42:47 Lamp: ParIn -&gt;  750 uml"
</t>
  </si>
  <si>
    <t>10:42:21</t>
  </si>
  <si>
    <t xml:space="preserve">"10:42:47 Flow: Fixed -&gt; 300 umol/s"
</t>
  </si>
  <si>
    <t xml:space="preserve">"10:39:20 Lamp: ParIn -&gt;  500 uml"
</t>
  </si>
  <si>
    <t>10:38:54</t>
  </si>
  <si>
    <t xml:space="preserve">"10:39:19 Flow: Fixed -&gt; 300 umol/s"
</t>
  </si>
  <si>
    <t xml:space="preserve">"10:35:53 Lamp: ParIn -&gt;  300 uml"
</t>
  </si>
  <si>
    <t>10:35:28</t>
  </si>
  <si>
    <t xml:space="preserve">"10:35:53 Flow: Fixed -&gt; 300 umol/s"
</t>
  </si>
  <si>
    <t xml:space="preserve">"10:32:27 Lamp: ParIn -&gt;  150 uml"
</t>
  </si>
  <si>
    <t>10:32:01</t>
  </si>
  <si>
    <t xml:space="preserve">"10:32:27 Flow: Fixed -&gt; 300 umol/s"
</t>
  </si>
  <si>
    <t xml:space="preserve">"10:29:00 Lamp: ParIn -&gt;  100 uml"
</t>
  </si>
  <si>
    <t>10:28:34</t>
  </si>
  <si>
    <t xml:space="preserve">"10:28:59 Flow: Fixed -&gt; 300 umol/s"
</t>
  </si>
  <si>
    <t xml:space="preserve">"10:25:33 Lamp: ParIn -&gt;  50 uml"
</t>
  </si>
  <si>
    <t>10:25:07</t>
  </si>
  <si>
    <t xml:space="preserve">"10:25:33 Flow: Fixed -&gt; 300 umol/s"
</t>
  </si>
  <si>
    <t xml:space="preserve">"10:22:06 Lamp: ParIn -&gt;  25 uml"
</t>
  </si>
  <si>
    <t>10:21:40</t>
  </si>
  <si>
    <t xml:space="preserve">"10:22:06 Flow: Fixed -&gt; 300 umol/s"
</t>
  </si>
  <si>
    <t xml:space="preserve">"10:18:39 Lamp: ParIn -&gt;  0 uml"
</t>
  </si>
  <si>
    <t xml:space="preserve">"10:18:39 Flow: Fixed -&gt; 300 umol/s"
</t>
  </si>
  <si>
    <t xml:space="preserve">"10:18:39 Coolers: Off"
</t>
  </si>
  <si>
    <t xml:space="preserve">"10:18:39 CO2 Mixer: CO2R -&gt; 400 uml"
</t>
  </si>
  <si>
    <t xml:space="preserve">"10:18:39 Lamp: Off"
</t>
  </si>
  <si>
    <t xml:space="preserve">"10:16:25 Launched AutoProg /User/Configs/AutoProgs/LightCurve2"
</t>
  </si>
  <si>
    <t>Tue Aug 25 2020 10:16:25</t>
  </si>
  <si>
    <t xml:space="preserve">"11:54:44 Flow: Fixed -&gt; 300 umol/s"
</t>
  </si>
  <si>
    <t xml:space="preserve">"11:54:44 Coolers: Off"
</t>
  </si>
  <si>
    <t xml:space="preserve">"11:54:44 CO2 Mixer: CO2R -&gt; 400 uml"
</t>
  </si>
  <si>
    <t xml:space="preserve">"11:54:44 Lamp: ParIn -&gt;  2000 uml"
</t>
  </si>
  <si>
    <t>11:54:21</t>
  </si>
  <si>
    <t xml:space="preserve">"11:51:20 Lamp: ParIn -&gt;  2000 uml"
</t>
  </si>
  <si>
    <t>11:50:57</t>
  </si>
  <si>
    <t xml:space="preserve">"11:51:20 Flow: Fixed -&gt; 300 umol/s"
</t>
  </si>
  <si>
    <t xml:space="preserve">"11:47:56 Lamp: ParIn -&gt;  1600 uml"
</t>
  </si>
  <si>
    <t>11:47:33</t>
  </si>
  <si>
    <t xml:space="preserve">"11:47:56 Flow: Fixed -&gt; 300 umol/s"
</t>
  </si>
  <si>
    <t xml:space="preserve">"11:44:32 Lamp: ParIn -&gt;  1250 uml"
</t>
  </si>
  <si>
    <t>11:44:09</t>
  </si>
  <si>
    <t xml:space="preserve">"11:44:32 Flow: Fixed -&gt; 300 umol/s"
</t>
  </si>
  <si>
    <t xml:space="preserve">"11:41:08 Lamp: ParIn -&gt;  1000 uml"
</t>
  </si>
  <si>
    <t>11:40:45</t>
  </si>
  <si>
    <t xml:space="preserve">"11:41:08 Flow: Fixed -&gt; 300 umol/s"
</t>
  </si>
  <si>
    <t xml:space="preserve">"11:37:44 Lamp: ParIn -&gt;  750 uml"
</t>
  </si>
  <si>
    <t>11:37:21</t>
  </si>
  <si>
    <t xml:space="preserve">"11:37:44 Flow: Fixed -&gt; 300 umol/s"
</t>
  </si>
  <si>
    <t xml:space="preserve">"11:34:20 Lamp: ParIn -&gt;  500 uml"
</t>
  </si>
  <si>
    <t>11:33:57</t>
  </si>
  <si>
    <t xml:space="preserve">"11:34:20 Flow: Fixed -&gt; 300 umol/s"
</t>
  </si>
  <si>
    <t xml:space="preserve">"11:30:56 Lamp: ParIn -&gt;  300 uml"
</t>
  </si>
  <si>
    <t>11:30:33</t>
  </si>
  <si>
    <t xml:space="preserve">"11:30:56 Flow: Fixed -&gt; 300 umol/s"
</t>
  </si>
  <si>
    <t xml:space="preserve">"11:27:32 Lamp: ParIn -&gt;  150 uml"
</t>
  </si>
  <si>
    <t>11:27:09</t>
  </si>
  <si>
    <t xml:space="preserve">"11:27:32 Flow: Fixed -&gt; 300 umol/s"
</t>
  </si>
  <si>
    <t xml:space="preserve">"11:24:08 Lamp: ParIn -&gt;  100 uml"
</t>
  </si>
  <si>
    <t>11:23:45</t>
  </si>
  <si>
    <t xml:space="preserve">"11:24:08 Flow: Fixed -&gt; 300 umol/s"
</t>
  </si>
  <si>
    <t xml:space="preserve">"11:20:44 Lamp: ParIn -&gt;  50 uml"
</t>
  </si>
  <si>
    <t>11:20:21</t>
  </si>
  <si>
    <t xml:space="preserve">"11:20:44 Flow: Fixed -&gt; 300 umol/s"
</t>
  </si>
  <si>
    <t xml:space="preserve">"11:17:20 Lamp: ParIn -&gt;  25 uml"
</t>
  </si>
  <si>
    <t>11:16:57</t>
  </si>
  <si>
    <t xml:space="preserve">"11:17:20 Flow: Fixed -&gt; 300 umol/s"
</t>
  </si>
  <si>
    <t xml:space="preserve">"11:13:56 Lamp: ParIn -&gt;  0 uml"
</t>
  </si>
  <si>
    <t xml:space="preserve">"11:13:56 Flow: Fixed -&gt; 300 umol/s"
</t>
  </si>
  <si>
    <t xml:space="preserve">"11:13:56 Coolers: Off"
</t>
  </si>
  <si>
    <t xml:space="preserve">"11:13:56 CO2 Mixer: CO2R -&gt; 400 uml"
</t>
  </si>
  <si>
    <t xml:space="preserve">"11:13:56 Lamp: Off"
</t>
  </si>
  <si>
    <t xml:space="preserve">"11:11:49 Launched AutoProg /User/Configs/AutoProgs/LightCurve2"
</t>
  </si>
  <si>
    <t>Tue Aug 25 2020 11:11:49</t>
  </si>
  <si>
    <t>Thr Jul  9 2020 11:54:08</t>
  </si>
  <si>
    <t xml:space="preserve">"11:54:09 Launched AutoProg /User/Configs/AutoProgs/LightCurve2"
</t>
  </si>
  <si>
    <t xml:space="preserve">"11:55:30 Lamp: Off"
</t>
  </si>
  <si>
    <t xml:space="preserve">"11:55:30 CO2 Mixer: CO2R -&gt; 400 uml"
</t>
  </si>
  <si>
    <t xml:space="preserve">"11:55:30 Coolers: Off"
</t>
  </si>
  <si>
    <t xml:space="preserve">"11:55:30 Flow: Fixed -&gt; 300 umol/s"
</t>
  </si>
  <si>
    <t xml:space="preserve">"11:55:30 Lamp: ParIn -&gt;  0 uml"
</t>
  </si>
  <si>
    <t xml:space="preserve">"11:58:54 Warning! Large Deltas in match: CO2=-11.5, H2O=-1.49"
</t>
  </si>
  <si>
    <t xml:space="preserve">"11:58:54 Flow: Fixed -&gt; 300 umol/s"
</t>
  </si>
  <si>
    <t>11:58:31</t>
  </si>
  <si>
    <t xml:space="preserve">"11:58:54 Lamp: ParIn -&gt;  25 uml"
</t>
  </si>
  <si>
    <t>12:01:55</t>
  </si>
  <si>
    <t xml:space="preserve">"12:02:18 Lamp: ParIn -&gt;  50 uml"
</t>
  </si>
  <si>
    <t xml:space="preserve">"12:05:41 Flow: Fixed -&gt; 300 umol/s"
</t>
  </si>
  <si>
    <t xml:space="preserve">"12:05:41 Lamp: ParIn -&gt;  100 uml"
</t>
  </si>
  <si>
    <t xml:space="preserve">"12:09:04 Flow: Fixed -&gt; 300 umol/s"
</t>
  </si>
  <si>
    <t>12:08:42</t>
  </si>
  <si>
    <t xml:space="preserve">"12:09:04 Lamp: ParIn -&gt;  150 uml"
</t>
  </si>
  <si>
    <t xml:space="preserve">"12:12:27 Flow: Fixed -&gt; 300 umol/s"
</t>
  </si>
  <si>
    <t>12:12:05</t>
  </si>
  <si>
    <t xml:space="preserve">"12:12:27 Lamp: ParIn -&gt;  300 uml"
</t>
  </si>
  <si>
    <t xml:space="preserve">"12:15:50 Flow: Fixed -&gt; 300 umol/s"
</t>
  </si>
  <si>
    <t>12:15:28</t>
  </si>
  <si>
    <t xml:space="preserve">"12:15:50 Lamp: ParIn -&gt;  500 uml"
</t>
  </si>
  <si>
    <t xml:space="preserve">"12:19:13 Flow: Fixed -&gt; 300 umol/s"
</t>
  </si>
  <si>
    <t>12:18:51</t>
  </si>
  <si>
    <t xml:space="preserve">"12:19:13 Lamp: ParIn -&gt;  750 uml"
</t>
  </si>
  <si>
    <t xml:space="preserve">"12:22:36 Flow: Fixed -&gt; 300 umol/s"
</t>
  </si>
  <si>
    <t>12:22:14</t>
  </si>
  <si>
    <t xml:space="preserve">"12:22:36 Lamp: ParIn -&gt;  1000 uml"
</t>
  </si>
  <si>
    <t xml:space="preserve">"12:25:58 Flow: Fixed -&gt; 300 umol/s"
</t>
  </si>
  <si>
    <t>12:25:37</t>
  </si>
  <si>
    <t xml:space="preserve">"12:25:59 Lamp: ParIn -&gt;  1250 uml"
</t>
  </si>
  <si>
    <t xml:space="preserve">"12:29:22 Flow: Fixed -&gt; 300 umol/s"
</t>
  </si>
  <si>
    <t>12:29:00</t>
  </si>
  <si>
    <t xml:space="preserve">"12:29:22 Lamp: ParIn -&gt;  1600 uml"
</t>
  </si>
  <si>
    <t xml:space="preserve">"12:32:44 Flow: Fixed -&gt; 300 umol/s"
</t>
  </si>
  <si>
    <t>12:32:23</t>
  </si>
  <si>
    <t xml:space="preserve">"12:32:44 Lamp: ParIn -&gt;  2000 uml"
</t>
  </si>
  <si>
    <t xml:space="preserve">"12:36:06 Flow: Fixed -&gt; 300 umol/s"
</t>
  </si>
  <si>
    <t>12:35:45</t>
  </si>
  <si>
    <t xml:space="preserve">"12:36:07 Lamp: ParIn -&gt;  2000 uml"
</t>
  </si>
  <si>
    <t xml:space="preserve">"12:36:07 CO2 Mixer: CO2R -&gt; 400 uml"
</t>
  </si>
  <si>
    <t xml:space="preserve">"12:36:07 Coolers: Off"
</t>
  </si>
  <si>
    <t xml:space="preserve">"12:36:07 Flow: Fixed -&gt; 300 umol/s"
</t>
  </si>
  <si>
    <t xml:space="preserve">"18:16:40 Flow: Fixed -&gt; 300 umol/s"
</t>
  </si>
  <si>
    <t xml:space="preserve">"18:16:40 Coolers: Off"
</t>
  </si>
  <si>
    <t xml:space="preserve">"18:16:40 CO2 Mixer: CO2R -&gt; 400 uml"
</t>
  </si>
  <si>
    <t xml:space="preserve">"18:16:40 Lamp: ParIn -&gt;  2000 uml"
</t>
  </si>
  <si>
    <t>18:16:18</t>
  </si>
  <si>
    <t xml:space="preserve">"18:13:17 Lamp: ParIn -&gt;  2000 uml"
</t>
  </si>
  <si>
    <t>18:12:55</t>
  </si>
  <si>
    <t xml:space="preserve">"18:13:17 Flow: Fixed -&gt; 300 umol/s"
</t>
  </si>
  <si>
    <t xml:space="preserve">"18:09:54 Lamp: ParIn -&gt;  1600 uml"
</t>
  </si>
  <si>
    <t>18:09:32</t>
  </si>
  <si>
    <t xml:space="preserve">"18:09:54 Flow: Fixed -&gt; 300 umol/s"
</t>
  </si>
  <si>
    <t xml:space="preserve">"18:06:31 Lamp: ParIn -&gt;  1250 uml"
</t>
  </si>
  <si>
    <t>18:06:09</t>
  </si>
  <si>
    <t xml:space="preserve">"18:06:31 Flow: Fixed -&gt; 300 umol/s"
</t>
  </si>
  <si>
    <t xml:space="preserve">"18:03:08 Lamp: ParIn -&gt;  1000 uml"
</t>
  </si>
  <si>
    <t>18:02:46</t>
  </si>
  <si>
    <t xml:space="preserve">"18:03:08 Flow: Fixed -&gt; 300 umol/s"
</t>
  </si>
  <si>
    <t xml:space="preserve">"17:59:45 Lamp: ParIn -&gt;  750 uml"
</t>
  </si>
  <si>
    <t>17:59:23</t>
  </si>
  <si>
    <t xml:space="preserve">"17:59:45 Flow: Fixed -&gt; 300 umol/s"
</t>
  </si>
  <si>
    <t xml:space="preserve">"17:56:22 Lamp: ParIn -&gt;  500 uml"
</t>
  </si>
  <si>
    <t>17:56:00</t>
  </si>
  <si>
    <t xml:space="preserve">"17:56:22 Flow: Fixed -&gt; 300 umol/s"
</t>
  </si>
  <si>
    <t xml:space="preserve">"17:52:59 Lamp: ParIn -&gt;  300 uml"
</t>
  </si>
  <si>
    <t>17:52:37</t>
  </si>
  <si>
    <t xml:space="preserve">"17:52:59 Flow: Fixed -&gt; 300 umol/s"
</t>
  </si>
  <si>
    <t xml:space="preserve">"17:49:36 Lamp: ParIn -&gt;  150 uml"
</t>
  </si>
  <si>
    <t>17:49:14</t>
  </si>
  <si>
    <t xml:space="preserve">"17:49:36 Flow: Fixed -&gt; 300 umol/s"
</t>
  </si>
  <si>
    <t xml:space="preserve">"17:46:13 Lamp: ParIn -&gt;  100 uml"
</t>
  </si>
  <si>
    <t>17:45:51</t>
  </si>
  <si>
    <t xml:space="preserve">"17:46:13 Flow: Fixed -&gt; 300 umol/s"
</t>
  </si>
  <si>
    <t xml:space="preserve">"17:42:50 Lamp: ParIn -&gt;  50 uml"
</t>
  </si>
  <si>
    <t>17:42:28</t>
  </si>
  <si>
    <t xml:space="preserve">"17:42:50 Flow: Fixed -&gt; 300 umol/s"
</t>
  </si>
  <si>
    <t xml:space="preserve">"17:39:27 Lamp: ParIn -&gt;  25 uml"
</t>
  </si>
  <si>
    <t>17:39:04</t>
  </si>
  <si>
    <t xml:space="preserve">"17:39:27 Flow: Fixed -&gt; 300 umol/s"
</t>
  </si>
  <si>
    <t xml:space="preserve">"17:39:27 Warning! Large Deltas in match: CO2=-9.4, H2O=1.44"
</t>
  </si>
  <si>
    <t xml:space="preserve">"17:36:03 Lamp: ParIn -&gt;  0 uml"
</t>
  </si>
  <si>
    <t xml:space="preserve">"17:36:03 Flow: Fixed -&gt; 300 umol/s"
</t>
  </si>
  <si>
    <t xml:space="preserve">"17:36:03 Coolers: Off"
</t>
  </si>
  <si>
    <t xml:space="preserve">"17:36:03 CO2 Mixer: CO2R -&gt; 400 uml"
</t>
  </si>
  <si>
    <t xml:space="preserve">"17:36:03 Lamp: Off"
</t>
  </si>
  <si>
    <t xml:space="preserve">"17:35:32 Launched AutoProg /User/Configs/AutoProgs/LightCurve2"
</t>
  </si>
  <si>
    <t>Thr Jul  2 2020 17:35:32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</si>
</sst>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60"/>
  <sheetViews>
    <sheetView topLeftCell="A6" zoomScale="52" workbookViewId="0">
      <selection activeCell="K19" sqref="K19:K52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10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69</v>
      </c>
    </row>
    <row r="12" spans="1:56" x14ac:dyDescent="0.35">
      <c r="A12" s="1" t="s">
        <v>9</v>
      </c>
      <c r="B12" s="1" t="s">
        <v>70</v>
      </c>
    </row>
    <row r="13" spans="1:56" x14ac:dyDescent="0.35">
      <c r="A13" s="1" t="s">
        <v>9</v>
      </c>
      <c r="B13" s="1" t="s">
        <v>71</v>
      </c>
    </row>
    <row r="14" spans="1:56" x14ac:dyDescent="0.35">
      <c r="A14" s="1" t="s">
        <v>9</v>
      </c>
      <c r="B14" s="1" t="s">
        <v>72</v>
      </c>
    </row>
    <row r="15" spans="1:56" x14ac:dyDescent="0.35">
      <c r="A15" s="1" t="s">
        <v>9</v>
      </c>
      <c r="B15" s="1" t="s">
        <v>73</v>
      </c>
    </row>
    <row r="16" spans="1:56" x14ac:dyDescent="0.35">
      <c r="A16" s="1" t="s">
        <v>9</v>
      </c>
      <c r="B16" s="1" t="s">
        <v>70</v>
      </c>
    </row>
    <row r="17" spans="1:56" x14ac:dyDescent="0.35">
      <c r="A17" s="1" t="s">
        <v>9</v>
      </c>
      <c r="B17" s="1" t="s">
        <v>74</v>
      </c>
    </row>
    <row r="18" spans="1:56" x14ac:dyDescent="0.35">
      <c r="A18" s="1" t="s">
        <v>9</v>
      </c>
      <c r="B18" s="1" t="s">
        <v>75</v>
      </c>
    </row>
    <row r="19" spans="1:56" x14ac:dyDescent="0.35">
      <c r="A19" s="1">
        <v>1</v>
      </c>
      <c r="B19" s="1" t="s">
        <v>76</v>
      </c>
      <c r="C19" s="1">
        <v>1024.0000029504299</v>
      </c>
      <c r="D19" s="1">
        <v>0</v>
      </c>
      <c r="E19">
        <f>(R19-S19*(1000-T19)/(1000-U19))*AK19</f>
        <v>-3.5046826028229261</v>
      </c>
      <c r="F19">
        <f>IF(AV19&lt;&gt;0,1/(1/AV19-1/N19),0)</f>
        <v>9.6668526687671186</v>
      </c>
      <c r="G19">
        <f>((AY19-AL19/2)*S19-E19)/(AY19+AL19/2)</f>
        <v>387.78233372011556</v>
      </c>
      <c r="H19">
        <f>AL19*1000</f>
        <v>31.284142988595054</v>
      </c>
      <c r="I19">
        <f>(AQ19-AW19)</f>
        <v>0.89994687361656389</v>
      </c>
      <c r="J19">
        <f>(P19+AP19*D19)</f>
        <v>25.848094940185547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27.120124816894531</v>
      </c>
      <c r="P19" s="1">
        <v>25.848094940185547</v>
      </c>
      <c r="Q19" s="1">
        <v>27.267684936523438</v>
      </c>
      <c r="R19" s="1">
        <v>399.94146728515625</v>
      </c>
      <c r="S19" s="1">
        <v>392.00338745117188</v>
      </c>
      <c r="T19" s="1">
        <v>0.13175362348556519</v>
      </c>
      <c r="U19" s="1">
        <v>27.699129104614258</v>
      </c>
      <c r="V19" s="1">
        <v>0.32253119349479675</v>
      </c>
      <c r="W19" s="1">
        <v>67.807113647460938</v>
      </c>
      <c r="X19" s="1">
        <v>300.12240600585938</v>
      </c>
      <c r="Y19" s="1">
        <v>-0.15175054967403412</v>
      </c>
      <c r="Z19" s="1">
        <v>8.7991096079349518E-2</v>
      </c>
      <c r="AA19" s="1">
        <v>88.237434387207031</v>
      </c>
      <c r="AB19" s="1">
        <v>-12.618569374084473</v>
      </c>
      <c r="AC19" s="1">
        <v>0.51875251531600952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1.1033911985509532</v>
      </c>
      <c r="AL19">
        <f>(U19-T19)/(1000-U19)*AK19</f>
        <v>3.1284142988595054E-2</v>
      </c>
      <c r="AM19">
        <f>(P19+273.15)</f>
        <v>298.99809494018552</v>
      </c>
      <c r="AN19">
        <f>(O19+273.15)</f>
        <v>300.27012481689451</v>
      </c>
      <c r="AO19">
        <f>(Y19*AG19+Z19*AH19)*AI19</f>
        <v>-2.4280087405143203E-2</v>
      </c>
      <c r="AP19">
        <f>((AO19+0.00000010773*(AN19^4-AM19^4))-AL19*44100)/(L19*51.4+0.00000043092*AM19^3)</f>
        <v>-11.231638186570393</v>
      </c>
      <c r="AQ19">
        <f>0.61365*EXP(17.502*J19/(240.97+J19))</f>
        <v>3.344046960567741</v>
      </c>
      <c r="AR19">
        <f>AQ19*1000/AA19</f>
        <v>37.89827961104649</v>
      </c>
      <c r="AS19">
        <f>(AR19-U19)</f>
        <v>10.199150506432233</v>
      </c>
      <c r="AT19">
        <f>IF(D19,P19,(O19+P19)/2)</f>
        <v>26.484109878540039</v>
      </c>
      <c r="AU19">
        <f>0.61365*EXP(17.502*AT19/(240.97+AT19))</f>
        <v>3.4721364699517223</v>
      </c>
      <c r="AV19">
        <f>IF(AS19&lt;&gt;0,(1000-(AR19+U19)/2)/AS19*AL19,0)</f>
        <v>2.9667239063235096</v>
      </c>
      <c r="AW19">
        <f>U19*AA19/1000</f>
        <v>2.4441000869511771</v>
      </c>
      <c r="AX19">
        <f>(AU19-AW19)</f>
        <v>1.0280363830005452</v>
      </c>
      <c r="AY19">
        <f>1/(1.6/F19+1.37/N19)</f>
        <v>2.0593865778144269</v>
      </c>
      <c r="AZ19">
        <f>G19*AA19*0.001</f>
        <v>34.216918228146717</v>
      </c>
      <c r="BA19">
        <f>G19/S19</f>
        <v>0.98923209883847729</v>
      </c>
      <c r="BB19">
        <f>(1-AL19*AA19/AQ19/F19)*100</f>
        <v>91.460751208220444</v>
      </c>
      <c r="BC19">
        <f>(S19-E19/(N19/1.35))</f>
        <v>393.10874652171361</v>
      </c>
      <c r="BD19">
        <f>E19*BB19/100/BC19</f>
        <v>-8.1540008060558573E-3</v>
      </c>
    </row>
    <row r="20" spans="1:56" x14ac:dyDescent="0.35">
      <c r="A20" s="1" t="s">
        <v>9</v>
      </c>
      <c r="B20" s="1" t="s">
        <v>77</v>
      </c>
      <c r="K20" s="1">
        <v>2.72</v>
      </c>
    </row>
    <row r="21" spans="1:56" x14ac:dyDescent="0.35">
      <c r="A21" s="1" t="s">
        <v>9</v>
      </c>
      <c r="B21" s="1" t="s">
        <v>78</v>
      </c>
      <c r="K21" s="1">
        <v>2.72</v>
      </c>
    </row>
    <row r="22" spans="1:56" x14ac:dyDescent="0.35">
      <c r="A22" s="1">
        <v>2</v>
      </c>
      <c r="B22" s="1" t="s">
        <v>79</v>
      </c>
      <c r="C22" s="1">
        <v>1227.0000029504299</v>
      </c>
      <c r="D22" s="1">
        <v>0</v>
      </c>
      <c r="E22">
        <f>(R22-S22*(1000-T22)/(1000-U22))*AK22</f>
        <v>-4.2413496974413158</v>
      </c>
      <c r="F22">
        <f>IF(AV22&lt;&gt;0,1/(1/AV22-1/N22),0)</f>
        <v>7.9615768155949951</v>
      </c>
      <c r="G22">
        <f>((AY22-AL22/2)*S22-E22)/(AY22+AL22/2)</f>
        <v>388.84030885370521</v>
      </c>
      <c r="H22">
        <f>AL22*1000</f>
        <v>30.982458329263054</v>
      </c>
      <c r="I22">
        <f>(AQ22-AW22)</f>
        <v>0.94976650009049557</v>
      </c>
      <c r="J22">
        <f>(P22+AP22*D22)</f>
        <v>25.981925964355469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27.232521057128906</v>
      </c>
      <c r="P22" s="1">
        <v>25.981925964355469</v>
      </c>
      <c r="Q22" s="1">
        <v>27.398818969726563</v>
      </c>
      <c r="R22" s="1">
        <v>400.12954711914063</v>
      </c>
      <c r="S22" s="1">
        <v>392.94052124023438</v>
      </c>
      <c r="T22" s="1">
        <v>0.13118436932563782</v>
      </c>
      <c r="U22" s="1">
        <v>27.437965393066406</v>
      </c>
      <c r="V22" s="1">
        <v>0.31900495290756226</v>
      </c>
      <c r="W22" s="1">
        <v>66.721717834472656</v>
      </c>
      <c r="X22" s="1">
        <v>300.14532470703125</v>
      </c>
      <c r="Y22" s="1">
        <v>25.504110336303711</v>
      </c>
      <c r="Z22" s="1">
        <v>6.3886158168315887E-2</v>
      </c>
      <c r="AA22" s="1">
        <v>88.231208801269531</v>
      </c>
      <c r="AB22" s="1">
        <v>-12.599308013916016</v>
      </c>
      <c r="AC22" s="1">
        <v>0.52273112535476685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1.1034754584817323</v>
      </c>
      <c r="AL22">
        <f>(U22-T22)/(1000-U22)*AK22</f>
        <v>3.0982458329263055E-2</v>
      </c>
      <c r="AM22">
        <f>(P22+273.15)</f>
        <v>299.13192596435545</v>
      </c>
      <c r="AN22">
        <f>(O22+273.15)</f>
        <v>300.38252105712888</v>
      </c>
      <c r="AO22">
        <f>(Y22*AG22+Z22*AH22)*AI22</f>
        <v>4.0806575625987875</v>
      </c>
      <c r="AP22">
        <f>((AO22+0.00000010773*(AN22^4-AM22^4))-AL22*44100)/(L22*51.4+0.00000043092*AM22^3)</f>
        <v>-11.088865784899424</v>
      </c>
      <c r="AQ22">
        <f>0.61365*EXP(17.502*J22/(240.97+J22))</f>
        <v>3.3706513537681451</v>
      </c>
      <c r="AR22">
        <f>AQ22*1000/AA22</f>
        <v>38.20248412735841</v>
      </c>
      <c r="AS22">
        <f>(AR22-U22)</f>
        <v>10.764518734292004</v>
      </c>
      <c r="AT22">
        <f>IF(D22,P22,(O22+P22)/2)</f>
        <v>26.607223510742188</v>
      </c>
      <c r="AU22">
        <f>0.61365*EXP(17.502*AT22/(240.97+AT22))</f>
        <v>3.4974196443855803</v>
      </c>
      <c r="AV22">
        <f>IF(AS22&lt;&gt;0,(1000-(AR22+U22)/2)/AS22*AL22,0)</f>
        <v>2.78373867173576</v>
      </c>
      <c r="AW22">
        <f>U22*AA22/1000</f>
        <v>2.4208848536776495</v>
      </c>
      <c r="AX22">
        <f>(AU22-AW22)</f>
        <v>1.0765347907079308</v>
      </c>
      <c r="AY22">
        <f>1/(1.6/F22+1.37/N22)</f>
        <v>1.9192655297354686</v>
      </c>
      <c r="AZ22">
        <f>G22*AA22*0.001</f>
        <v>34.307850480821401</v>
      </c>
      <c r="BA22">
        <f>G22/S22</f>
        <v>0.989565310358963</v>
      </c>
      <c r="BB22">
        <f>(1-AL22*AA22/AQ22/F22)*100</f>
        <v>89.813495517251795</v>
      </c>
      <c r="BC22">
        <f>(S22-E22/(N22/1.35))</f>
        <v>394.27822136624007</v>
      </c>
      <c r="BD22">
        <f>E22*BB22/100/BC22</f>
        <v>-9.6614629313852302E-3</v>
      </c>
    </row>
    <row r="23" spans="1:56" x14ac:dyDescent="0.35">
      <c r="A23" s="1" t="s">
        <v>9</v>
      </c>
      <c r="B23" s="1" t="s">
        <v>80</v>
      </c>
      <c r="K23" s="1">
        <v>2.72</v>
      </c>
    </row>
    <row r="24" spans="1:56" x14ac:dyDescent="0.35">
      <c r="A24" s="1" t="s">
        <v>9</v>
      </c>
      <c r="B24" s="1" t="s">
        <v>81</v>
      </c>
      <c r="K24" s="1">
        <v>2.72</v>
      </c>
    </row>
    <row r="25" spans="1:56" x14ac:dyDescent="0.35">
      <c r="A25" s="1">
        <v>3</v>
      </c>
      <c r="B25" s="1" t="s">
        <v>82</v>
      </c>
      <c r="C25" s="1">
        <v>1430.0000029504299</v>
      </c>
      <c r="D25" s="1">
        <v>0</v>
      </c>
      <c r="E25">
        <f>(R25-S25*(1000-T25)/(1000-U25))*AK25</f>
        <v>-5.1026715984328668</v>
      </c>
      <c r="F25">
        <f>IF(AV25&lt;&gt;0,1/(1/AV25-1/N25),0)</f>
        <v>5.5088424241638689</v>
      </c>
      <c r="G25">
        <f>((AY25-AL25/2)*S25-E25)/(AY25+AL25/2)</f>
        <v>389.93005105612775</v>
      </c>
      <c r="H25">
        <f>AL25*1000</f>
        <v>30.118135167871298</v>
      </c>
      <c r="I25">
        <f>(AQ25-AW25)</f>
        <v>1.0670622124369689</v>
      </c>
      <c r="J25">
        <f>(P25+AP25*D25)</f>
        <v>26.240016937255859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27.34039306640625</v>
      </c>
      <c r="P25" s="1">
        <v>26.240016937255859</v>
      </c>
      <c r="Q25" s="1">
        <v>27.509780883789063</v>
      </c>
      <c r="R25" s="1">
        <v>400.153076171875</v>
      </c>
      <c r="S25" s="1">
        <v>394.02224731445313</v>
      </c>
      <c r="T25" s="1">
        <v>0.12866660952568054</v>
      </c>
      <c r="U25" s="1">
        <v>26.696554183959961</v>
      </c>
      <c r="V25" s="1">
        <v>0.31090381741523743</v>
      </c>
      <c r="W25" s="1">
        <v>64.508270263671875</v>
      </c>
      <c r="X25" s="1">
        <v>300.1153564453125</v>
      </c>
      <c r="Y25" s="1">
        <v>50.154067993164063</v>
      </c>
      <c r="Z25" s="1">
        <v>2.290346659719944E-2</v>
      </c>
      <c r="AA25" s="1">
        <v>88.229278564453125</v>
      </c>
      <c r="AB25" s="1">
        <v>-12.498228073120117</v>
      </c>
      <c r="AC25" s="1">
        <v>0.55443519353866577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1.1033652810489427</v>
      </c>
      <c r="AL25">
        <f>(U25-T25)/(1000-U25)*AK25</f>
        <v>3.0118135167871297E-2</v>
      </c>
      <c r="AM25">
        <f>(P25+273.15)</f>
        <v>299.39001693725584</v>
      </c>
      <c r="AN25">
        <f>(O25+273.15)</f>
        <v>300.49039306640623</v>
      </c>
      <c r="AO25">
        <f>(Y25*AG25+Z25*AH25)*AI25</f>
        <v>8.0246506995413256</v>
      </c>
      <c r="AP25">
        <f>((AO25+0.00000010773*(AN25^4-AM25^4))-AL25*44100)/(L25*51.4+0.00000043092*AM25^3)</f>
        <v>-10.754308037344391</v>
      </c>
      <c r="AQ25">
        <f>0.61365*EXP(17.502*J25/(240.97+J25))</f>
        <v>3.4224799282445888</v>
      </c>
      <c r="AR25">
        <f>AQ25*1000/AA25</f>
        <v>38.790750462097499</v>
      </c>
      <c r="AS25">
        <f>(AR25-U25)</f>
        <v>12.094196278137538</v>
      </c>
      <c r="AT25">
        <f>IF(D25,P25,(O25+P25)/2)</f>
        <v>26.790205001831055</v>
      </c>
      <c r="AU25">
        <f>0.61365*EXP(17.502*AT25/(240.97+AT25))</f>
        <v>3.5352945376504619</v>
      </c>
      <c r="AV25">
        <f>IF(AS25&lt;&gt;0,(1000-(AR25+U25)/2)/AS25*AL25,0)</f>
        <v>2.4087551377000431</v>
      </c>
      <c r="AW25">
        <f>U25*AA25/1000</f>
        <v>2.3554177158076199</v>
      </c>
      <c r="AX25">
        <f>(AU25-AW25)</f>
        <v>1.1798768218428419</v>
      </c>
      <c r="AY25">
        <f>1/(1.6/F25+1.37/N25)</f>
        <v>1.6379759479215299</v>
      </c>
      <c r="AZ25">
        <f>G25*AA25*0.001</f>
        <v>34.403247095282524</v>
      </c>
      <c r="BA25">
        <f>G25/S25</f>
        <v>0.98961430151161089</v>
      </c>
      <c r="BB25">
        <f>(1-AL25*AA25/AQ25/F25)*100</f>
        <v>85.905828673868285</v>
      </c>
      <c r="BC25">
        <f>(S25-E25/(N25/1.35))</f>
        <v>395.63160398794486</v>
      </c>
      <c r="BD25">
        <f>E25*BB25/100/BC25</f>
        <v>-1.107973245047795E-2</v>
      </c>
    </row>
    <row r="26" spans="1:56" x14ac:dyDescent="0.35">
      <c r="A26" s="1" t="s">
        <v>9</v>
      </c>
      <c r="B26" s="1" t="s">
        <v>83</v>
      </c>
      <c r="K26" s="1">
        <v>2.72</v>
      </c>
    </row>
    <row r="27" spans="1:56" x14ac:dyDescent="0.35">
      <c r="A27" s="1" t="s">
        <v>9</v>
      </c>
      <c r="B27" s="1" t="s">
        <v>84</v>
      </c>
      <c r="K27" s="1">
        <v>2.72</v>
      </c>
    </row>
    <row r="28" spans="1:56" x14ac:dyDescent="0.35">
      <c r="A28" s="1">
        <v>4</v>
      </c>
      <c r="B28" s="1" t="s">
        <v>85</v>
      </c>
      <c r="C28" s="1">
        <v>1633.0000029504299</v>
      </c>
      <c r="D28" s="1">
        <v>0</v>
      </c>
      <c r="E28">
        <f>(R28-S28*(1000-T28)/(1000-U28))*AK28</f>
        <v>-5.8398200803584981</v>
      </c>
      <c r="F28">
        <f>IF(AV28&lt;&gt;0,1/(1/AV28-1/N28),0)</f>
        <v>3.3780142435820153</v>
      </c>
      <c r="G28">
        <f>((AY28-AL28/2)*S28-E28)/(AY28+AL28/2)</f>
        <v>391.0348754838821</v>
      </c>
      <c r="H28">
        <f>AL28*1000</f>
        <v>28.27449578832746</v>
      </c>
      <c r="I28">
        <f>(AQ28-AW28)</f>
        <v>1.2785093751460623</v>
      </c>
      <c r="J28">
        <f>(P28+AP28*D28)</f>
        <v>26.588069915771484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27.464504241943359</v>
      </c>
      <c r="P28" s="1">
        <v>26.588069915771484</v>
      </c>
      <c r="Q28" s="1">
        <v>27.631233215332031</v>
      </c>
      <c r="R28" s="1">
        <v>400.05694580078125</v>
      </c>
      <c r="S28" s="1">
        <v>395.2222900390625</v>
      </c>
      <c r="T28" s="1">
        <v>0.12563019990921021</v>
      </c>
      <c r="U28" s="1">
        <v>25.105630874633789</v>
      </c>
      <c r="V28" s="1">
        <v>0.30135700106620789</v>
      </c>
      <c r="W28" s="1">
        <v>60.222442626953125</v>
      </c>
      <c r="X28" s="1">
        <v>300.14346313476563</v>
      </c>
      <c r="Y28" s="1">
        <v>101.06242370605469</v>
      </c>
      <c r="Z28" s="1">
        <v>2.8929591178894043E-2</v>
      </c>
      <c r="AA28" s="1">
        <v>88.225875854492188</v>
      </c>
      <c r="AB28" s="1">
        <v>-12.545629501342773</v>
      </c>
      <c r="AC28" s="1">
        <v>0.58212769031524658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1.1034686144660499</v>
      </c>
      <c r="AL28">
        <f>(U28-T28)/(1000-U28)*AK28</f>
        <v>2.8274495788327459E-2</v>
      </c>
      <c r="AM28">
        <f>(P28+273.15)</f>
        <v>299.73806991577146</v>
      </c>
      <c r="AN28">
        <f>(O28+273.15)</f>
        <v>300.61450424194334</v>
      </c>
      <c r="AO28">
        <f>(Y28*AG28+Z28*AH28)*AI28</f>
        <v>16.169987431541358</v>
      </c>
      <c r="AP28">
        <f>((AO28+0.00000010773*(AN28^4-AM28^4))-AL28*44100)/(L28*51.4+0.00000043092*AM28^3)</f>
        <v>-10.036401302721172</v>
      </c>
      <c r="AQ28">
        <f>0.61365*EXP(17.502*J28/(240.97+J28))</f>
        <v>3.4934756479402092</v>
      </c>
      <c r="AR28">
        <f>AQ28*1000/AA28</f>
        <v>39.596950600999129</v>
      </c>
      <c r="AS28">
        <f>(AR28-U28)</f>
        <v>14.49131972636534</v>
      </c>
      <c r="AT28">
        <f>IF(D28,P28,(O28+P28)/2)</f>
        <v>27.026287078857422</v>
      </c>
      <c r="AU28">
        <f>0.61365*EXP(17.502*AT28/(240.97+AT28))</f>
        <v>3.5846893011308265</v>
      </c>
      <c r="AV28">
        <f>IF(AS28&lt;&gt;0,(1000-(AR28+U28)/2)/AS28*AL28,0)</f>
        <v>1.8880115732203493</v>
      </c>
      <c r="AW28">
        <f>U28*AA28/1000</f>
        <v>2.2149662727941468</v>
      </c>
      <c r="AX28">
        <f>(AU28-AW28)</f>
        <v>1.3697230283366797</v>
      </c>
      <c r="AY28">
        <f>1/(1.6/F28+1.37/N28)</f>
        <v>1.2598925441177355</v>
      </c>
      <c r="AZ28">
        <f>G28*AA28*0.001</f>
        <v>34.499394379217797</v>
      </c>
      <c r="BA28">
        <f>G28/S28</f>
        <v>0.98940491298006872</v>
      </c>
      <c r="BB28">
        <f>(1-AL28*AA28/AQ28/F28)*100</f>
        <v>78.86162243802471</v>
      </c>
      <c r="BC28">
        <f>(S28-E28/(N28/1.35))</f>
        <v>397.0641395951269</v>
      </c>
      <c r="BD28">
        <f>E28*BB28/100/BC28</f>
        <v>-1.1598571625048336E-2</v>
      </c>
    </row>
    <row r="29" spans="1:56" x14ac:dyDescent="0.35">
      <c r="A29" s="1" t="s">
        <v>9</v>
      </c>
      <c r="B29" s="1" t="s">
        <v>86</v>
      </c>
      <c r="K29" s="1">
        <v>2.72</v>
      </c>
    </row>
    <row r="30" spans="1:56" x14ac:dyDescent="0.35">
      <c r="A30" s="1" t="s">
        <v>9</v>
      </c>
      <c r="B30" s="1" t="s">
        <v>87</v>
      </c>
      <c r="K30" s="1">
        <v>2.72</v>
      </c>
    </row>
    <row r="31" spans="1:56" x14ac:dyDescent="0.35">
      <c r="A31" s="1">
        <v>5</v>
      </c>
      <c r="B31" s="1" t="s">
        <v>88</v>
      </c>
      <c r="C31" s="1">
        <v>1835.0000029504299</v>
      </c>
      <c r="D31" s="1">
        <v>0</v>
      </c>
      <c r="E31">
        <f>(R31-S31*(1000-T31)/(1000-U31))*AK31</f>
        <v>-6.1981173020730838</v>
      </c>
      <c r="F31">
        <f>IF(AV31&lt;&gt;0,1/(1/AV31-1/N31),0)</f>
        <v>2.627290633614503</v>
      </c>
      <c r="G31">
        <f>((AY31-AL31/2)*S31-E31)/(AY31+AL31/2)</f>
        <v>391.84455871864088</v>
      </c>
      <c r="H31">
        <f>AL31*1000</f>
        <v>27.051104166894298</v>
      </c>
      <c r="I31">
        <f>(AQ31-AW31)</f>
        <v>1.4189207882034229</v>
      </c>
      <c r="J31">
        <f>(P31+AP31*D31)</f>
        <v>26.815635681152344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27.567214965820313</v>
      </c>
      <c r="P31" s="1">
        <v>26.815635681152344</v>
      </c>
      <c r="Q31" s="1">
        <v>27.730861663818359</v>
      </c>
      <c r="R31" s="1">
        <v>400.07656860351563</v>
      </c>
      <c r="S31" s="1">
        <v>395.98605346679688</v>
      </c>
      <c r="T31" s="1">
        <v>0.1229894757270813</v>
      </c>
      <c r="U31" s="1">
        <v>24.048135757446289</v>
      </c>
      <c r="V31" s="1">
        <v>0.29325467348098755</v>
      </c>
      <c r="W31" s="1">
        <v>57.340091705322266</v>
      </c>
      <c r="X31" s="1">
        <v>300.14263916015625</v>
      </c>
      <c r="Y31" s="1">
        <v>150.379150390625</v>
      </c>
      <c r="Z31" s="1">
        <v>5.3039450198411942E-2</v>
      </c>
      <c r="AA31" s="1">
        <v>88.225791931152344</v>
      </c>
      <c r="AB31" s="1">
        <v>-12.626060485839844</v>
      </c>
      <c r="AC31" s="1">
        <v>0.59843742847442627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1.1034655851476329</v>
      </c>
      <c r="AL31">
        <f>(U31-T31)/(1000-U31)*AK31</f>
        <v>2.7051104166894296E-2</v>
      </c>
      <c r="AM31">
        <f>(P31+273.15)</f>
        <v>299.96563568115232</v>
      </c>
      <c r="AN31">
        <f>(O31+273.15)</f>
        <v>300.71721496582029</v>
      </c>
      <c r="AO31">
        <f>(Y31*AG31+Z31*AH31)*AI31</f>
        <v>24.06066352470225</v>
      </c>
      <c r="AP31">
        <f>((AO31+0.00000010773*(AN31^4-AM31^4))-AL31*44100)/(L31*51.4+0.00000043092*AM31^3)</f>
        <v>-9.537642298217726</v>
      </c>
      <c r="AQ31">
        <f>0.61365*EXP(17.502*J31/(240.97+J31))</f>
        <v>3.5405866098719838</v>
      </c>
      <c r="AR31">
        <f>AQ31*1000/AA31</f>
        <v>40.130970007443032</v>
      </c>
      <c r="AS31">
        <f>(AR31-U31)</f>
        <v>16.082834249996743</v>
      </c>
      <c r="AT31">
        <f>IF(D31,P31,(O31+P31)/2)</f>
        <v>27.191425323486328</v>
      </c>
      <c r="AU31">
        <f>0.61365*EXP(17.502*AT31/(240.97+AT31))</f>
        <v>3.619597774306814</v>
      </c>
      <c r="AV31">
        <f>IF(AS31&lt;&gt;0,(1000-(AR31+U31)/2)/AS31*AL31,0)</f>
        <v>1.6280119487774689</v>
      </c>
      <c r="AW31">
        <f>U31*AA31/1000</f>
        <v>2.1216658216685609</v>
      </c>
      <c r="AX31">
        <f>(AU31-AW31)</f>
        <v>1.4979319526382531</v>
      </c>
      <c r="AY31">
        <f>1/(1.6/F31+1.37/N31)</f>
        <v>1.0763569549279188</v>
      </c>
      <c r="AZ31">
        <f>G31*AA31*0.001</f>
        <v>34.570796506865015</v>
      </c>
      <c r="BA31">
        <f>G31/S31</f>
        <v>0.98954131158939096</v>
      </c>
      <c r="BB31">
        <f>(1-AL31*AA31/AQ31/F31)*100</f>
        <v>74.343511144359184</v>
      </c>
      <c r="BC31">
        <f>(S31-E31/(N31/1.35))</f>
        <v>397.94090814453853</v>
      </c>
      <c r="BD31">
        <f>E31*BB31/100/BC31</f>
        <v>-1.1579352443789206E-2</v>
      </c>
    </row>
    <row r="32" spans="1:56" x14ac:dyDescent="0.35">
      <c r="A32" s="1" t="s">
        <v>9</v>
      </c>
      <c r="B32" s="1" t="s">
        <v>89</v>
      </c>
      <c r="K32" s="1">
        <v>2.72</v>
      </c>
    </row>
    <row r="33" spans="1:56" x14ac:dyDescent="0.35">
      <c r="A33" s="1" t="s">
        <v>9</v>
      </c>
      <c r="B33" s="1" t="s">
        <v>90</v>
      </c>
      <c r="K33" s="1">
        <v>2.72</v>
      </c>
    </row>
    <row r="34" spans="1:56" x14ac:dyDescent="0.35">
      <c r="A34" s="1">
        <v>6</v>
      </c>
      <c r="B34" s="1" t="s">
        <v>91</v>
      </c>
      <c r="C34" s="1">
        <v>2038.0000029504299</v>
      </c>
      <c r="D34" s="1">
        <v>0</v>
      </c>
      <c r="E34">
        <f>(R34-S34*(1000-T34)/(1000-U34))*AK34</f>
        <v>-6.6713931297337679</v>
      </c>
      <c r="F34">
        <f>IF(AV34&lt;&gt;0,1/(1/AV34-1/N34),0)</f>
        <v>2.4271111746403942</v>
      </c>
      <c r="G34">
        <f>((AY34-AL34/2)*S34-E34)/(AY34+AL34/2)</f>
        <v>392.67289891525348</v>
      </c>
      <c r="H34">
        <f>AL34*1000</f>
        <v>26.842093546750561</v>
      </c>
      <c r="I34">
        <f>(AQ34-AW34)</f>
        <v>1.4795436759445888</v>
      </c>
      <c r="J34">
        <f>(P34+AP34*D34)</f>
        <v>27.029134750366211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27.663484573364258</v>
      </c>
      <c r="P34" s="1">
        <v>27.029134750366211</v>
      </c>
      <c r="Q34" s="1">
        <v>27.826627731323242</v>
      </c>
      <c r="R34" s="1">
        <v>400.11184692382813</v>
      </c>
      <c r="S34" s="1">
        <v>396.51199340820313</v>
      </c>
      <c r="T34" s="1">
        <v>0.12197110801935196</v>
      </c>
      <c r="U34" s="1">
        <v>23.869565963745117</v>
      </c>
      <c r="V34" s="1">
        <v>0.28917139768600464</v>
      </c>
      <c r="W34" s="1">
        <v>56.590419769287109</v>
      </c>
      <c r="X34" s="1">
        <v>300.10519409179688</v>
      </c>
      <c r="Y34" s="1">
        <v>300.1005859375</v>
      </c>
      <c r="Z34" s="1">
        <v>9.643101692199707E-2</v>
      </c>
      <c r="AA34" s="1">
        <v>88.218826293945313</v>
      </c>
      <c r="AB34" s="1">
        <v>-12.540951728820801</v>
      </c>
      <c r="AC34" s="1">
        <v>0.5946926474571228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1.1033279194551353</v>
      </c>
      <c r="AL34">
        <f>(U34-T34)/(1000-U34)*AK34</f>
        <v>2.6842093546750562E-2</v>
      </c>
      <c r="AM34">
        <f>(P34+273.15)</f>
        <v>300.17913475036619</v>
      </c>
      <c r="AN34">
        <f>(O34+273.15)</f>
        <v>300.81348457336424</v>
      </c>
      <c r="AO34">
        <f>(Y34*AG34+Z34*AH34)*AI34</f>
        <v>48.016092676756671</v>
      </c>
      <c r="AP34">
        <f>((AO34+0.00000010773*(AN34^4-AM34^4))-AL34*44100)/(L34*51.4+0.00000043092*AM34^3)</f>
        <v>-9.2741825674321134</v>
      </c>
      <c r="AQ34">
        <f>0.61365*EXP(17.502*J34/(240.97+J34))</f>
        <v>3.5852887694120885</v>
      </c>
      <c r="AR34">
        <f>AQ34*1000/AA34</f>
        <v>40.640857740114328</v>
      </c>
      <c r="AS34">
        <f>(AR34-U34)</f>
        <v>16.77129177636921</v>
      </c>
      <c r="AT34">
        <f>IF(D34,P34,(O34+P34)/2)</f>
        <v>27.346309661865234</v>
      </c>
      <c r="AU34">
        <f>0.61365*EXP(17.502*AT34/(240.97+AT34))</f>
        <v>3.652607959657721</v>
      </c>
      <c r="AV34">
        <f>IF(AS34&lt;&gt;0,(1000-(AR34+U34)/2)/AS34*AL34,0)</f>
        <v>1.5488548216334455</v>
      </c>
      <c r="AW34">
        <f>U34*AA34/1000</f>
        <v>2.1057450934674997</v>
      </c>
      <c r="AX34">
        <f>(AU34-AW34)</f>
        <v>1.5468628661902213</v>
      </c>
      <c r="AY34">
        <f>1/(1.6/F34+1.37/N34)</f>
        <v>1.021150750568901</v>
      </c>
      <c r="AZ34">
        <f>G34*AA34*0.001</f>
        <v>34.641142259744697</v>
      </c>
      <c r="BA34">
        <f>G34/S34</f>
        <v>0.99031783513040583</v>
      </c>
      <c r="BB34">
        <f>(1-AL34*AA34/AQ34/F34)*100</f>
        <v>72.787787702643271</v>
      </c>
      <c r="BC34">
        <f>(S34-E34/(N34/1.35))</f>
        <v>398.61611687523589</v>
      </c>
      <c r="BD34">
        <f>E34*BB34/100/BC34</f>
        <v>-1.218204498640286E-2</v>
      </c>
    </row>
    <row r="35" spans="1:56" x14ac:dyDescent="0.35">
      <c r="A35" s="1" t="s">
        <v>9</v>
      </c>
      <c r="B35" s="1" t="s">
        <v>92</v>
      </c>
      <c r="K35" s="1">
        <v>2.72</v>
      </c>
    </row>
    <row r="36" spans="1:56" x14ac:dyDescent="0.35">
      <c r="A36" s="1" t="s">
        <v>9</v>
      </c>
      <c r="B36" s="1" t="s">
        <v>93</v>
      </c>
      <c r="K36" s="1">
        <v>2.72</v>
      </c>
    </row>
    <row r="37" spans="1:56" x14ac:dyDescent="0.35">
      <c r="A37" s="1">
        <v>7</v>
      </c>
      <c r="B37" s="1" t="s">
        <v>94</v>
      </c>
      <c r="C37" s="1">
        <v>2241.0000029504299</v>
      </c>
      <c r="D37" s="1">
        <v>0</v>
      </c>
      <c r="E37">
        <f>(R37-S37*(1000-T37)/(1000-U37))*AK37</f>
        <v>-6.8239252839242512</v>
      </c>
      <c r="F37">
        <f>IF(AV37&lt;&gt;0,1/(1/AV37-1/N37),0)</f>
        <v>2.4231184426806767</v>
      </c>
      <c r="G37">
        <f>((AY37-AL37/2)*S37-E37)/(AY37+AL37/2)</f>
        <v>392.76102500721106</v>
      </c>
      <c r="H37">
        <f>AL37*1000</f>
        <v>27.105826293952106</v>
      </c>
      <c r="I37">
        <f>(AQ37-AW37)</f>
        <v>1.4950656260951267</v>
      </c>
      <c r="J37">
        <f>(P37+AP37*D37)</f>
        <v>27.195001602172852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27.761070251464844</v>
      </c>
      <c r="P37" s="1">
        <v>27.195001602172852</v>
      </c>
      <c r="Q37" s="1">
        <v>27.915700912475586</v>
      </c>
      <c r="R37" s="1">
        <v>400.11572265625</v>
      </c>
      <c r="S37" s="1">
        <v>396.55865478515625</v>
      </c>
      <c r="T37" s="1">
        <v>0.12050309032201767</v>
      </c>
      <c r="U37" s="1">
        <v>24.092811584472656</v>
      </c>
      <c r="V37" s="1">
        <v>0.28404706716537476</v>
      </c>
      <c r="W37" s="1">
        <v>56.791015625</v>
      </c>
      <c r="X37" s="1">
        <v>300.14437866210938</v>
      </c>
      <c r="Y37" s="1">
        <v>500.903076171875</v>
      </c>
      <c r="Z37" s="1">
        <v>1.0848559439182281E-2</v>
      </c>
      <c r="AA37" s="1">
        <v>88.212677001953125</v>
      </c>
      <c r="AB37" s="1">
        <v>-12.453532218933105</v>
      </c>
      <c r="AC37" s="1">
        <v>0.58742767572402954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1.1034719803754018</v>
      </c>
      <c r="AL37">
        <f>(U37-T37)/(1000-U37)*AK37</f>
        <v>2.7105826293952105E-2</v>
      </c>
      <c r="AM37">
        <f>(P37+273.15)</f>
        <v>300.34500160217283</v>
      </c>
      <c r="AN37">
        <f>(O37+273.15)</f>
        <v>300.91107025146482</v>
      </c>
      <c r="AO37">
        <f>(Y37*AG37+Z37*AH37)*AI37</f>
        <v>80.144490396131005</v>
      </c>
      <c r="AP37">
        <f>((AO37+0.00000010773*(AN37^4-AM37^4))-AL37*44100)/(L37*51.4+0.00000043092*AM37^3)</f>
        <v>-9.1107424507977086</v>
      </c>
      <c r="AQ37">
        <f>0.61365*EXP(17.502*J37/(240.97+J37))</f>
        <v>3.6203570324651277</v>
      </c>
      <c r="AR37">
        <f>AQ37*1000/AA37</f>
        <v>41.041233023513946</v>
      </c>
      <c r="AS37">
        <f>(AR37-U37)</f>
        <v>16.94842143904129</v>
      </c>
      <c r="AT37">
        <f>IF(D37,P37,(O37+P37)/2)</f>
        <v>27.478035926818848</v>
      </c>
      <c r="AU37">
        <f>0.61365*EXP(17.502*AT37/(240.97+AT37))</f>
        <v>3.6808889554339177</v>
      </c>
      <c r="AV37">
        <f>IF(AS37&lt;&gt;0,(1000-(AR37+U37)/2)/AS37*AL37,0)</f>
        <v>1.5472278842478524</v>
      </c>
      <c r="AW37">
        <f>U37*AA37/1000</f>
        <v>2.125291406370001</v>
      </c>
      <c r="AX37">
        <f>(AU37-AW37)</f>
        <v>1.5555975490639167</v>
      </c>
      <c r="AY37">
        <f>1/(1.6/F37+1.37/N37)</f>
        <v>1.0200193299507254</v>
      </c>
      <c r="AZ37">
        <f>G37*AA37*0.001</f>
        <v>34.646501437917145</v>
      </c>
      <c r="BA37">
        <f>G37/S37</f>
        <v>0.99042353575663955</v>
      </c>
      <c r="BB37">
        <f>(1-AL37*AA37/AQ37/F37)*100</f>
        <v>72.743655627458409</v>
      </c>
      <c r="BC37">
        <f>(S37-E37/(N37/1.35))</f>
        <v>398.71088611794778</v>
      </c>
      <c r="BD37">
        <f>E37*BB37/100/BC37</f>
        <v>-1.245005562086525E-2</v>
      </c>
    </row>
    <row r="38" spans="1:56" x14ac:dyDescent="0.35">
      <c r="A38" s="1" t="s">
        <v>9</v>
      </c>
      <c r="B38" s="1" t="s">
        <v>95</v>
      </c>
      <c r="K38" s="1">
        <v>2.72</v>
      </c>
    </row>
    <row r="39" spans="1:56" x14ac:dyDescent="0.35">
      <c r="A39" s="1" t="s">
        <v>9</v>
      </c>
      <c r="B39" s="1" t="s">
        <v>96</v>
      </c>
      <c r="K39" s="1">
        <v>2.72</v>
      </c>
    </row>
    <row r="40" spans="1:56" x14ac:dyDescent="0.35">
      <c r="A40" s="1">
        <v>8</v>
      </c>
      <c r="B40" s="1" t="s">
        <v>97</v>
      </c>
      <c r="C40" s="1">
        <v>2444.0000029504299</v>
      </c>
      <c r="D40" s="1">
        <v>0</v>
      </c>
      <c r="E40">
        <f>(R40-S40*(1000-T40)/(1000-U40))*AK40</f>
        <v>-6.9280153941038858</v>
      </c>
      <c r="F40">
        <f>IF(AV40&lt;&gt;0,1/(1/AV40-1/N40),0)</f>
        <v>2.5026838957999908</v>
      </c>
      <c r="G40">
        <f>((AY40-AL40/2)*S40-E40)/(AY40+AL40/2)</f>
        <v>392.59371282561267</v>
      </c>
      <c r="H40">
        <f>AL40*1000</f>
        <v>27.57467527839114</v>
      </c>
      <c r="I40">
        <f>(AQ40-AW40)</f>
        <v>1.4893551950032005</v>
      </c>
      <c r="J40">
        <f>(P40+AP40*D40)</f>
        <v>27.334590911865234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27.860815048217773</v>
      </c>
      <c r="P40" s="1">
        <v>27.334590911865234</v>
      </c>
      <c r="Q40" s="1">
        <v>28.007356643676758</v>
      </c>
      <c r="R40" s="1">
        <v>400.01019287109375</v>
      </c>
      <c r="S40" s="1">
        <v>396.38314819335938</v>
      </c>
      <c r="T40" s="1">
        <v>0.11853502690792084</v>
      </c>
      <c r="U40" s="1">
        <v>24.496744155883789</v>
      </c>
      <c r="V40" s="1">
        <v>0.27776294946670532</v>
      </c>
      <c r="W40" s="1">
        <v>57.403179168701172</v>
      </c>
      <c r="X40" s="1">
        <v>300.1278076171875</v>
      </c>
      <c r="Y40" s="1">
        <v>751.12939453125</v>
      </c>
      <c r="Z40" s="1">
        <v>0.15308256447315216</v>
      </c>
      <c r="AA40" s="1">
        <v>88.205436706542969</v>
      </c>
      <c r="AB40" s="1">
        <v>-12.350464820861816</v>
      </c>
      <c r="AC40" s="1">
        <v>0.58061766624450684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1.1034110574161302</v>
      </c>
      <c r="AL40">
        <f>(U40-T40)/(1000-U40)*AK40</f>
        <v>2.757467527839114E-2</v>
      </c>
      <c r="AM40">
        <f>(P40+273.15)</f>
        <v>300.48459091186521</v>
      </c>
      <c r="AN40">
        <f>(O40+273.15)</f>
        <v>301.01081504821775</v>
      </c>
      <c r="AO40">
        <f>(Y40*AG40+Z40*AH40)*AI40</f>
        <v>120.18070043875196</v>
      </c>
      <c r="AP40">
        <f>((AO40+0.00000010773*(AN40^4-AM40^4))-AL40*44100)/(L40*51.4+0.00000043092*AM40^3)</f>
        <v>-8.9542117214606272</v>
      </c>
      <c r="AQ40">
        <f>0.61365*EXP(17.502*J40/(240.97+J40))</f>
        <v>3.6501012111613842</v>
      </c>
      <c r="AR40">
        <f>AQ40*1000/AA40</f>
        <v>41.381816670838205</v>
      </c>
      <c r="AS40">
        <f>(AR40-U40)</f>
        <v>16.885072514954416</v>
      </c>
      <c r="AT40">
        <f>IF(D40,P40,(O40+P40)/2)</f>
        <v>27.597702980041504</v>
      </c>
      <c r="AU40">
        <f>0.61365*EXP(17.502*AT40/(240.97+AT40))</f>
        <v>3.7067463592494727</v>
      </c>
      <c r="AV40">
        <f>IF(AS40&lt;&gt;0,(1000-(AR40+U40)/2)/AS40*AL40,0)</f>
        <v>1.5792875804040236</v>
      </c>
      <c r="AW40">
        <f>U40*AA40/1000</f>
        <v>2.1607460161581837</v>
      </c>
      <c r="AX40">
        <f>(AU40-AW40)</f>
        <v>1.546000343091289</v>
      </c>
      <c r="AY40">
        <f>1/(1.6/F40+1.37/N40)</f>
        <v>1.0423386586550885</v>
      </c>
      <c r="AZ40">
        <f>G40*AA40*0.001</f>
        <v>34.628899888026289</v>
      </c>
      <c r="BA40">
        <f>G40/S40</f>
        <v>0.99043996853797078</v>
      </c>
      <c r="BB40">
        <f>(1-AL40*AA40/AQ40/F40)*100</f>
        <v>73.374678814209901</v>
      </c>
      <c r="BC40">
        <f>(S40-E40/(N40/1.35))</f>
        <v>398.56820901757135</v>
      </c>
      <c r="BD40">
        <f>E40*BB40/100/BC40</f>
        <v>-1.2754175894140709E-2</v>
      </c>
    </row>
    <row r="41" spans="1:56" x14ac:dyDescent="0.35">
      <c r="A41" s="1" t="s">
        <v>9</v>
      </c>
      <c r="B41" s="1" t="s">
        <v>98</v>
      </c>
      <c r="K41" s="1">
        <v>2.72</v>
      </c>
    </row>
    <row r="42" spans="1:56" x14ac:dyDescent="0.35">
      <c r="A42" s="1" t="s">
        <v>9</v>
      </c>
      <c r="B42" s="1" t="s">
        <v>99</v>
      </c>
      <c r="K42" s="1">
        <v>2.72</v>
      </c>
    </row>
    <row r="43" spans="1:56" x14ac:dyDescent="0.35">
      <c r="A43" s="1">
        <v>9</v>
      </c>
      <c r="B43" s="1" t="s">
        <v>100</v>
      </c>
      <c r="C43" s="1">
        <v>2646.0000029504299</v>
      </c>
      <c r="D43" s="1">
        <v>0</v>
      </c>
      <c r="E43">
        <f>(R43-S43*(1000-T43)/(1000-U43))*AK43</f>
        <v>-6.8560519981926902</v>
      </c>
      <c r="F43">
        <f>IF(AV43&lt;&gt;0,1/(1/AV43-1/N43),0)</f>
        <v>2.5735949632167108</v>
      </c>
      <c r="G43">
        <f>((AY43-AL43/2)*S43-E43)/(AY43+AL43/2)</f>
        <v>392.11982991135653</v>
      </c>
      <c r="H43">
        <f>AL43*1000</f>
        <v>28.087311709512989</v>
      </c>
      <c r="I43">
        <f>(AQ43-AW43)</f>
        <v>1.4897949694784414</v>
      </c>
      <c r="J43">
        <f>(P43+AP43*D43)</f>
        <v>27.515182495117188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27.973833084106445</v>
      </c>
      <c r="P43" s="1">
        <v>27.515182495117188</v>
      </c>
      <c r="Q43" s="1">
        <v>28.106122970581055</v>
      </c>
      <c r="R43" s="1">
        <v>399.956298828125</v>
      </c>
      <c r="S43" s="1">
        <v>396.08773803710938</v>
      </c>
      <c r="T43" s="1">
        <v>0.11671357601881027</v>
      </c>
      <c r="U43" s="1">
        <v>24.934803009033203</v>
      </c>
      <c r="V43" s="1">
        <v>0.27166286110877991</v>
      </c>
      <c r="W43" s="1">
        <v>58.038318634033203</v>
      </c>
      <c r="X43" s="1">
        <v>300.1541748046875</v>
      </c>
      <c r="Y43" s="1">
        <v>1000.620361328125</v>
      </c>
      <c r="Z43" s="1">
        <v>0.1301843672990799</v>
      </c>
      <c r="AA43" s="1">
        <v>88.194145202636719</v>
      </c>
      <c r="AB43" s="1">
        <v>-12.280719757080078</v>
      </c>
      <c r="AC43" s="1">
        <v>0.57923042774200439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1.1035079956054685</v>
      </c>
      <c r="AL43">
        <f>(U43-T43)/(1000-U43)*AK43</f>
        <v>2.8087311709512987E-2</v>
      </c>
      <c r="AM43">
        <f>(P43+273.15)</f>
        <v>300.66518249511716</v>
      </c>
      <c r="AN43">
        <f>(O43+273.15)</f>
        <v>301.12383308410642</v>
      </c>
      <c r="AO43">
        <f>(Y43*AG43+Z43*AH43)*AI43</f>
        <v>160.09925423400273</v>
      </c>
      <c r="AP43">
        <f>((AO43+0.00000010773*(AN43^4-AM43^4))-AL43*44100)/(L43*51.4+0.00000043092*AM43^3)</f>
        <v>-8.8168777616228429</v>
      </c>
      <c r="AQ43">
        <f>0.61365*EXP(17.502*J43/(240.97+J43))</f>
        <v>3.6888986066562586</v>
      </c>
      <c r="AR43">
        <f>AQ43*1000/AA43</f>
        <v>41.827023757422531</v>
      </c>
      <c r="AS43">
        <f>(AR43-U43)</f>
        <v>16.892220748389327</v>
      </c>
      <c r="AT43">
        <f>IF(D43,P43,(O43+P43)/2)</f>
        <v>27.744507789611816</v>
      </c>
      <c r="AU43">
        <f>0.61365*EXP(17.502*AT43/(240.97+AT43))</f>
        <v>3.7386840263645484</v>
      </c>
      <c r="AV43">
        <f>IF(AS43&lt;&gt;0,(1000-(AR43+U43)/2)/AS43*AL43,0)</f>
        <v>1.6072328200398838</v>
      </c>
      <c r="AW43">
        <f>U43*AA43/1000</f>
        <v>2.1991036371778172</v>
      </c>
      <c r="AX43">
        <f>(AU43-AW43)</f>
        <v>1.5395803891867312</v>
      </c>
      <c r="AY43">
        <f>1/(1.6/F43+1.37/N43)</f>
        <v>1.061835026079585</v>
      </c>
      <c r="AZ43">
        <f>G43*AA43*0.001</f>
        <v>34.582673216035396</v>
      </c>
      <c r="BA43">
        <f>G43/S43</f>
        <v>0.98998224952527791</v>
      </c>
      <c r="BB43">
        <f>(1-AL43*AA43/AQ43/F43)*100</f>
        <v>73.907660958995564</v>
      </c>
      <c r="BC43">
        <f>(S43-E43/(N43/1.35))</f>
        <v>398.25010197220695</v>
      </c>
      <c r="BD43">
        <f>E43*BB43/100/BC43</f>
        <v>-1.2723531371123968E-2</v>
      </c>
    </row>
    <row r="44" spans="1:56" x14ac:dyDescent="0.35">
      <c r="A44" s="1" t="s">
        <v>9</v>
      </c>
      <c r="B44" s="1" t="s">
        <v>101</v>
      </c>
      <c r="K44" s="1">
        <v>2.72</v>
      </c>
    </row>
    <row r="45" spans="1:56" x14ac:dyDescent="0.35">
      <c r="A45" s="1" t="s">
        <v>9</v>
      </c>
      <c r="B45" s="1" t="s">
        <v>102</v>
      </c>
      <c r="K45" s="1">
        <v>2.72</v>
      </c>
    </row>
    <row r="46" spans="1:56" x14ac:dyDescent="0.35">
      <c r="A46" s="1">
        <v>10</v>
      </c>
      <c r="B46" s="1" t="s">
        <v>103</v>
      </c>
      <c r="C46" s="1">
        <v>2849.0000029504299</v>
      </c>
      <c r="D46" s="1">
        <v>0</v>
      </c>
      <c r="E46">
        <f>(R46-S46*(1000-T46)/(1000-U46))*AK46</f>
        <v>-6.4382402782035042</v>
      </c>
      <c r="F46">
        <f>IF(AV46&lt;&gt;0,1/(1/AV46-1/N46),0)</f>
        <v>2.5650379854109282</v>
      </c>
      <c r="G46">
        <f>((AY46-AL46/2)*S46-E46)/(AY46+AL46/2)</f>
        <v>391.333790082799</v>
      </c>
      <c r="H46">
        <f>AL46*1000</f>
        <v>28.359874568269849</v>
      </c>
      <c r="I46">
        <f>(AQ46-AW46)</f>
        <v>1.5067731857573854</v>
      </c>
      <c r="J46">
        <f>(P46+AP46*D46)</f>
        <v>27.689056396484375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28.088350296020508</v>
      </c>
      <c r="P46" s="1">
        <v>27.689056396484375</v>
      </c>
      <c r="Q46" s="1">
        <v>28.211166381835938</v>
      </c>
      <c r="R46" s="1">
        <v>400.12948608398438</v>
      </c>
      <c r="S46" s="1">
        <v>395.79168701171875</v>
      </c>
      <c r="T46" s="1">
        <v>0.11612498760223389</v>
      </c>
      <c r="U46" s="1">
        <v>25.171245574951172</v>
      </c>
      <c r="V46" s="1">
        <v>0.26847821474075317</v>
      </c>
      <c r="W46" s="1">
        <v>58.195323944091797</v>
      </c>
      <c r="X46" s="1">
        <v>300.12698364257813</v>
      </c>
      <c r="Y46" s="1">
        <v>1250.808349609375</v>
      </c>
      <c r="Z46" s="1">
        <v>0.11813008785247803</v>
      </c>
      <c r="AA46" s="1">
        <v>88.188690185546875</v>
      </c>
      <c r="AB46" s="1">
        <v>-12.155984878540039</v>
      </c>
      <c r="AC46" s="1">
        <v>0.58047181367874146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1.1034080280977134</v>
      </c>
      <c r="AL46">
        <f>(U46-T46)/(1000-U46)*AK46</f>
        <v>2.8359874568269848E-2</v>
      </c>
      <c r="AM46">
        <f>(P46+273.15)</f>
        <v>300.83905639648435</v>
      </c>
      <c r="AN46">
        <f>(O46+273.15)</f>
        <v>301.23835029602049</v>
      </c>
      <c r="AO46">
        <f>(Y46*AG46+Z46*AH46)*AI46</f>
        <v>200.12933146426076</v>
      </c>
      <c r="AP46">
        <f>((AO46+0.00000010773*(AN46^4-AM46^4))-AL46*44100)/(L46*51.4+0.00000043092*AM46^3)</f>
        <v>-8.5909883320263383</v>
      </c>
      <c r="AQ46">
        <f>0.61365*EXP(17.502*J46/(240.97+J46))</f>
        <v>3.726592363351072</v>
      </c>
      <c r="AR46">
        <f>AQ46*1000/AA46</f>
        <v>42.2570326819733</v>
      </c>
      <c r="AS46">
        <f>(AR46-U46)</f>
        <v>17.085787107022128</v>
      </c>
      <c r="AT46">
        <f>IF(D46,P46,(O46+P46)/2)</f>
        <v>27.888703346252441</v>
      </c>
      <c r="AU46">
        <f>0.61365*EXP(17.502*AT46/(240.97+AT46))</f>
        <v>3.7702875291156897</v>
      </c>
      <c r="AV46">
        <f>IF(AS46&lt;&gt;0,(1000-(AR46+U46)/2)/AS46*AL46,0)</f>
        <v>1.6038913302476263</v>
      </c>
      <c r="AW46">
        <f>U46*AA46/1000</f>
        <v>2.2198191775936866</v>
      </c>
      <c r="AX46">
        <f>(AU46-AW46)</f>
        <v>1.550468351522003</v>
      </c>
      <c r="AY46">
        <f>1/(1.6/F46+1.37/N46)</f>
        <v>1.0595017554356103</v>
      </c>
      <c r="AZ46">
        <f>G46*AA46*0.001</f>
        <v>34.511214372747794</v>
      </c>
      <c r="BA46">
        <f>G46/S46</f>
        <v>0.98873675957527685</v>
      </c>
      <c r="BB46">
        <f>(1-AL46*AA46/AQ46/F46)*100</f>
        <v>73.835556173658418</v>
      </c>
      <c r="BC46">
        <f>(S46-E46/(N46/1.35))</f>
        <v>397.82227525503282</v>
      </c>
      <c r="BD46">
        <f>E46*BB46/100/BC46</f>
        <v>-1.1949332183977326E-2</v>
      </c>
    </row>
    <row r="47" spans="1:56" x14ac:dyDescent="0.35">
      <c r="A47" s="1" t="s">
        <v>9</v>
      </c>
      <c r="B47" s="1" t="s">
        <v>104</v>
      </c>
      <c r="K47" s="1">
        <v>2.72</v>
      </c>
    </row>
    <row r="48" spans="1:56" x14ac:dyDescent="0.35">
      <c r="A48" s="1" t="s">
        <v>9</v>
      </c>
      <c r="B48" s="1" t="s">
        <v>105</v>
      </c>
      <c r="K48" s="1">
        <v>2.72</v>
      </c>
    </row>
    <row r="49" spans="1:56" x14ac:dyDescent="0.35">
      <c r="A49" s="1">
        <v>11</v>
      </c>
      <c r="B49" s="1" t="s">
        <v>106</v>
      </c>
      <c r="C49" s="1">
        <v>3052.0000029504299</v>
      </c>
      <c r="D49" s="1">
        <v>0</v>
      </c>
      <c r="E49">
        <f>(R49-S49*(1000-T49)/(1000-U49))*AK49</f>
        <v>-6.0180106824885637</v>
      </c>
      <c r="F49">
        <f>IF(AV49&lt;&gt;0,1/(1/AV49-1/N49),0)</f>
        <v>2.3160805487286025</v>
      </c>
      <c r="G49">
        <f>((AY49-AL49/2)*S49-E49)/(AY49+AL49/2)</f>
        <v>390.5091247083875</v>
      </c>
      <c r="H49">
        <f>AL49*1000</f>
        <v>27.938768120766056</v>
      </c>
      <c r="I49">
        <f>(AQ49-AW49)</f>
        <v>1.5840202713443259</v>
      </c>
      <c r="J49">
        <f>(P49+AP49*D49)</f>
        <v>27.896080017089844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28.229978561401367</v>
      </c>
      <c r="P49" s="1">
        <v>27.896080017089844</v>
      </c>
      <c r="Q49" s="1">
        <v>28.331531524658203</v>
      </c>
      <c r="R49" s="1">
        <v>400.086669921875</v>
      </c>
      <c r="S49" s="1">
        <v>395.52557373046875</v>
      </c>
      <c r="T49" s="1">
        <v>0.11604581773281097</v>
      </c>
      <c r="U49" s="1">
        <v>24.809581756591797</v>
      </c>
      <c r="V49" s="1">
        <v>0.26608756184577942</v>
      </c>
      <c r="W49" s="1">
        <v>56.887195587158203</v>
      </c>
      <c r="X49" s="1">
        <v>300.11126708984375</v>
      </c>
      <c r="Y49" s="1">
        <v>1600.6361083984375</v>
      </c>
      <c r="Z49" s="1">
        <v>6.0268263332545757E-3</v>
      </c>
      <c r="AA49" s="1">
        <v>88.187309265136719</v>
      </c>
      <c r="AB49" s="1">
        <v>-12.092042922973633</v>
      </c>
      <c r="AC49" s="1">
        <v>0.59526175260543823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1.103350246653837</v>
      </c>
      <c r="AL49">
        <f>(U49-T49)/(1000-U49)*AK49</f>
        <v>2.7938768120766056E-2</v>
      </c>
      <c r="AM49">
        <f>(P49+273.15)</f>
        <v>301.04608001708982</v>
      </c>
      <c r="AN49">
        <f>(O49+273.15)</f>
        <v>301.37997856140134</v>
      </c>
      <c r="AO49">
        <f>(Y49*AG49+Z49*AH49)*AI49</f>
        <v>256.1017716194292</v>
      </c>
      <c r="AP49">
        <f>((AO49+0.00000010773*(AN49^4-AM49^4))-AL49*44100)/(L49*51.4+0.00000043092*AM49^3)</f>
        <v>-7.9833312344243792</v>
      </c>
      <c r="AQ49">
        <f>0.61365*EXP(17.502*J49/(240.97+J49))</f>
        <v>3.7719105304515805</v>
      </c>
      <c r="AR49">
        <f>AQ49*1000/AA49</f>
        <v>42.771579741834103</v>
      </c>
      <c r="AS49">
        <f>(AR49-U49)</f>
        <v>17.961997985242306</v>
      </c>
      <c r="AT49">
        <f>IF(D49,P49,(O49+P49)/2)</f>
        <v>28.063029289245605</v>
      </c>
      <c r="AU49">
        <f>0.61365*EXP(17.502*AT49/(240.97+AT49))</f>
        <v>3.8088057746765145</v>
      </c>
      <c r="AV49">
        <f>IF(AS49&lt;&gt;0,(1000-(AR49+U49)/2)/AS49*AL49,0)</f>
        <v>1.5028785184547284</v>
      </c>
      <c r="AW49">
        <f>U49*AA49/1000</f>
        <v>2.1878902591072547</v>
      </c>
      <c r="AX49">
        <f>(AU49-AW49)</f>
        <v>1.6209155155692598</v>
      </c>
      <c r="AY49">
        <f>1/(1.6/F49+1.37/N49)</f>
        <v>0.98922761557981298</v>
      </c>
      <c r="AZ49">
        <f>G49*AA49*0.001</f>
        <v>34.437948951516411</v>
      </c>
      <c r="BA49">
        <f>G49/S49</f>
        <v>0.98731700462559802</v>
      </c>
      <c r="BB49">
        <f>(1-AL49*AA49/AQ49/F49)*100</f>
        <v>71.796805461730614</v>
      </c>
      <c r="BC49">
        <f>(S49-E49/(N49/1.35))</f>
        <v>397.42362369629097</v>
      </c>
      <c r="BD49">
        <f>E49*BB49/100/BC49</f>
        <v>-1.0871873650053493E-2</v>
      </c>
    </row>
    <row r="50" spans="1:56" x14ac:dyDescent="0.35">
      <c r="A50" s="1" t="s">
        <v>9</v>
      </c>
      <c r="B50" s="1" t="s">
        <v>107</v>
      </c>
      <c r="K50" s="1">
        <v>2.72</v>
      </c>
    </row>
    <row r="51" spans="1:56" x14ac:dyDescent="0.35">
      <c r="A51" s="1" t="s">
        <v>9</v>
      </c>
      <c r="B51" s="1" t="s">
        <v>108</v>
      </c>
      <c r="K51" s="1">
        <v>2.72</v>
      </c>
    </row>
    <row r="52" spans="1:56" x14ac:dyDescent="0.35">
      <c r="A52" s="1">
        <v>12</v>
      </c>
      <c r="B52" s="1" t="s">
        <v>109</v>
      </c>
      <c r="C52" s="1">
        <v>3254.0000029504299</v>
      </c>
      <c r="D52" s="1">
        <v>0</v>
      </c>
      <c r="E52">
        <f>(R52-S52*(1000-T52)/(1000-U52))*AK52</f>
        <v>-5.370104284450675</v>
      </c>
      <c r="F52">
        <f>IF(AV52&lt;&gt;0,1/(1/AV52-1/N52),0)</f>
        <v>1.8361392663668894</v>
      </c>
      <c r="G52">
        <f>((AY52-AL52/2)*S52-E52)/(AY52+AL52/2)</f>
        <v>389.58557994729841</v>
      </c>
      <c r="H52">
        <f>AL52*1000</f>
        <v>26.446298440386187</v>
      </c>
      <c r="I52">
        <f>(AQ52-AW52)</f>
        <v>1.7542561149656719</v>
      </c>
      <c r="J52">
        <f>(P52+AP52*D52)</f>
        <v>28.150611877441406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28.388757705688477</v>
      </c>
      <c r="P52" s="1">
        <v>28.150611877441406</v>
      </c>
      <c r="Q52" s="1">
        <v>28.466703414916992</v>
      </c>
      <c r="R52" s="1">
        <v>400.17108154296875</v>
      </c>
      <c r="S52" s="1">
        <v>395.55712890625</v>
      </c>
      <c r="T52" s="1">
        <v>0.11431687325239182</v>
      </c>
      <c r="U52" s="1">
        <v>23.519157409667969</v>
      </c>
      <c r="V52" s="1">
        <v>0.25970602035522461</v>
      </c>
      <c r="W52" s="1">
        <v>53.431015014648438</v>
      </c>
      <c r="X52" s="1">
        <v>300.11785888671875</v>
      </c>
      <c r="Y52" s="1">
        <v>2001.49169921875</v>
      </c>
      <c r="Z52" s="1">
        <v>6.02690689265728E-2</v>
      </c>
      <c r="AA52" s="1">
        <v>88.184738159179688</v>
      </c>
      <c r="AB52" s="1">
        <v>-11.993865966796875</v>
      </c>
      <c r="AC52" s="1">
        <v>0.62665385007858276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1.1033744812011717</v>
      </c>
      <c r="AL52">
        <f>(U52-T52)/(1000-U52)*AK52</f>
        <v>2.6446298440386186E-2</v>
      </c>
      <c r="AM52">
        <f>(P52+273.15)</f>
        <v>301.30061187744138</v>
      </c>
      <c r="AN52">
        <f>(O52+273.15)</f>
        <v>301.53875770568845</v>
      </c>
      <c r="AO52">
        <f>(Y52*AG52+Z52*AH52)*AI52</f>
        <v>320.23866471710789</v>
      </c>
      <c r="AP52">
        <f>((AO52+0.00000010773*(AN52^4-AM52^4))-AL52*44100)/(L52*51.4+0.00000043092*AM52^3)</f>
        <v>-6.9235615581296894</v>
      </c>
      <c r="AQ52">
        <f>0.61365*EXP(17.502*J52/(240.97+J52))</f>
        <v>3.8282868528617726</v>
      </c>
      <c r="AR52">
        <f>AQ52*1000/AA52</f>
        <v>43.412124736952151</v>
      </c>
      <c r="AS52">
        <f>(AR52-U52)</f>
        <v>19.892967327284182</v>
      </c>
      <c r="AT52">
        <f>IF(D52,P52,(O52+P52)/2)</f>
        <v>28.269684791564941</v>
      </c>
      <c r="AU52">
        <f>0.61365*EXP(17.502*AT52/(240.97+AT52))</f>
        <v>3.8549117494658147</v>
      </c>
      <c r="AV52">
        <f>IF(AS52&lt;&gt;0,(1000-(AR52+U52)/2)/AS52*AL52,0)</f>
        <v>1.284939329991462</v>
      </c>
      <c r="AW52">
        <f>U52*AA52/1000</f>
        <v>2.0740307378961007</v>
      </c>
      <c r="AX52">
        <f>(AU52-AW52)</f>
        <v>1.780881011569714</v>
      </c>
      <c r="AY52">
        <f>1/(1.6/F52+1.37/N52)</f>
        <v>0.8393056723336878</v>
      </c>
      <c r="AZ52">
        <f>G52*AA52*0.001</f>
        <v>34.355502358244678</v>
      </c>
      <c r="BA52">
        <f>G52/S52</f>
        <v>0.98490344751094883</v>
      </c>
      <c r="BB52">
        <f>(1-AL52*AA52/AQ52/F52)*100</f>
        <v>66.822150398357394</v>
      </c>
      <c r="BC52">
        <f>(S52-E52/(N52/1.35))</f>
        <v>397.25083248893435</v>
      </c>
      <c r="BD52">
        <f>E52*BB52/100/BC52</f>
        <v>-9.0331318855177527E-3</v>
      </c>
    </row>
    <row r="53" spans="1:56" x14ac:dyDescent="0.35">
      <c r="A53" s="1" t="s">
        <v>9</v>
      </c>
      <c r="B53" s="1" t="s">
        <v>110</v>
      </c>
      <c r="K53" s="1">
        <v>1.1995200000000001</v>
      </c>
    </row>
    <row r="54" spans="1:56" x14ac:dyDescent="0.35">
      <c r="A54" s="1" t="s">
        <v>9</v>
      </c>
      <c r="B54" s="1" t="s">
        <v>111</v>
      </c>
      <c r="K54" s="1">
        <v>1.1995200000000001</v>
      </c>
    </row>
    <row r="55" spans="1:56" x14ac:dyDescent="0.35">
      <c r="A55" s="1" t="s">
        <v>9</v>
      </c>
      <c r="B55" s="1" t="s">
        <v>112</v>
      </c>
      <c r="K55" s="1">
        <v>1.1995200000000001</v>
      </c>
    </row>
    <row r="56" spans="1:56" x14ac:dyDescent="0.35">
      <c r="A56" s="1" t="s">
        <v>9</v>
      </c>
      <c r="B56" s="1" t="s">
        <v>113</v>
      </c>
      <c r="K56" s="1">
        <v>1.1995200000000001</v>
      </c>
    </row>
    <row r="57" spans="1:56" x14ac:dyDescent="0.35">
      <c r="A57" s="1" t="s">
        <v>9</v>
      </c>
      <c r="B57" s="1" t="s">
        <v>114</v>
      </c>
      <c r="K57" s="1">
        <v>1.1995200000000001</v>
      </c>
    </row>
    <row r="58" spans="1:56" x14ac:dyDescent="0.35">
      <c r="A58" s="1" t="s">
        <v>9</v>
      </c>
      <c r="B58" s="1" t="s">
        <v>115</v>
      </c>
    </row>
    <row r="59" spans="1:56" x14ac:dyDescent="0.35">
      <c r="A59" s="1" t="s">
        <v>9</v>
      </c>
      <c r="B59" s="1" t="s">
        <v>116</v>
      </c>
    </row>
    <row r="60" spans="1:56" x14ac:dyDescent="0.35">
      <c r="A60" s="1" t="s">
        <v>9</v>
      </c>
      <c r="B60" s="1" t="s">
        <v>117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D56"/>
  <sheetViews>
    <sheetView topLeftCell="A8" zoomScale="5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163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161</v>
      </c>
    </row>
    <row r="12" spans="1:56" x14ac:dyDescent="0.35">
      <c r="A12" s="1" t="s">
        <v>9</v>
      </c>
      <c r="B12" s="1" t="s">
        <v>160</v>
      </c>
    </row>
    <row r="13" spans="1:56" x14ac:dyDescent="0.35">
      <c r="A13" s="1" t="s">
        <v>9</v>
      </c>
      <c r="B13" s="1" t="s">
        <v>159</v>
      </c>
    </row>
    <row r="14" spans="1:56" x14ac:dyDescent="0.35">
      <c r="A14" s="1" t="s">
        <v>9</v>
      </c>
      <c r="B14" s="1" t="s">
        <v>158</v>
      </c>
    </row>
    <row r="15" spans="1:56" x14ac:dyDescent="0.35">
      <c r="A15" s="1" t="s">
        <v>9</v>
      </c>
      <c r="B15" s="1" t="s">
        <v>157</v>
      </c>
    </row>
    <row r="16" spans="1:56" x14ac:dyDescent="0.35">
      <c r="A16" s="1" t="s">
        <v>9</v>
      </c>
      <c r="B16" s="1" t="s">
        <v>156</v>
      </c>
    </row>
    <row r="17" spans="1:56" x14ac:dyDescent="0.35">
      <c r="A17" s="1" t="s">
        <v>9</v>
      </c>
      <c r="B17" s="1" t="s">
        <v>155</v>
      </c>
    </row>
    <row r="18" spans="1:56" x14ac:dyDescent="0.35">
      <c r="A18" s="1">
        <v>1</v>
      </c>
      <c r="B18" s="1" t="s">
        <v>154</v>
      </c>
      <c r="C18" s="1">
        <v>395.50000707432628</v>
      </c>
      <c r="D18" s="1">
        <v>0</v>
      </c>
      <c r="E18">
        <f>(R18-S18*(1000-T18)/(1000-U18))*AK18</f>
        <v>-1.7617386302773554</v>
      </c>
      <c r="F18">
        <f>IF(AV18&lt;&gt;0,1/(1/AV18-1/N18),0)</f>
        <v>16.135570853909456</v>
      </c>
      <c r="G18">
        <f>((AY18-AL18/2)*S18-E18)/(AY18+AL18/2)</f>
        <v>383.80117176194858</v>
      </c>
      <c r="H18">
        <f>AL18*1000</f>
        <v>36.040430904905179</v>
      </c>
      <c r="I18">
        <f>(AQ18-AW18)</f>
        <v>0.9047635592348362</v>
      </c>
      <c r="J18">
        <f>(P18+AP18*D18)</f>
        <v>27.582292556762695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28.626985549926758</v>
      </c>
      <c r="P18" s="1">
        <v>27.582292556762695</v>
      </c>
      <c r="Q18" s="1">
        <v>28.781892776489258</v>
      </c>
      <c r="R18" s="1">
        <v>400.005859375</v>
      </c>
      <c r="S18" s="1">
        <v>388.9000244140625</v>
      </c>
      <c r="T18" s="1">
        <v>0.11315958201885223</v>
      </c>
      <c r="U18" s="1">
        <v>31.73900032043457</v>
      </c>
      <c r="V18" s="1">
        <v>0.25352177023887634</v>
      </c>
      <c r="W18" s="1">
        <v>71.107795715332031</v>
      </c>
      <c r="X18" s="1">
        <v>300.1298828125</v>
      </c>
      <c r="Y18" s="1">
        <v>-0.14982932806015015</v>
      </c>
      <c r="Z18" s="1">
        <v>3.8572359830141068E-2</v>
      </c>
      <c r="AA18" s="1">
        <v>88.17681884765625</v>
      </c>
      <c r="AB18" s="1">
        <v>-13.813514709472656</v>
      </c>
      <c r="AC18" s="1">
        <v>4.7661662101745605E-3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1.1034186868106615</v>
      </c>
      <c r="AL18">
        <f>(U18-T18)/(1000-U18)*AK18</f>
        <v>3.6040430904905177E-2</v>
      </c>
      <c r="AM18">
        <f>(P18+273.15)</f>
        <v>300.73229255676267</v>
      </c>
      <c r="AN18">
        <f>(O18+273.15)</f>
        <v>301.77698554992674</v>
      </c>
      <c r="AO18">
        <f>(Y18*AG18+Z18*AH18)*AI18</f>
        <v>-2.3972691953792591E-2</v>
      </c>
      <c r="AP18">
        <f>((AO18+0.00000010773*(AN18^4-AM18^4))-AL18*44100)/(L18*51.4+0.00000043092*AM18^3)</f>
        <v>-12.956224757329405</v>
      </c>
      <c r="AQ18">
        <f>0.61365*EXP(17.502*J18/(240.97+J18))</f>
        <v>3.7034076408954988</v>
      </c>
      <c r="AR18">
        <f>AQ18*1000/AA18</f>
        <v>41.999787351071305</v>
      </c>
      <c r="AS18">
        <f>(AR18-U18)</f>
        <v>10.260787030636735</v>
      </c>
      <c r="AT18">
        <f>IF(D18,P18,(O18+P18)/2)</f>
        <v>28.104639053344727</v>
      </c>
      <c r="AU18">
        <f>0.61365*EXP(17.502*AT18/(240.97+AT18))</f>
        <v>3.8180502631044786</v>
      </c>
      <c r="AV18">
        <f>IF(AS18&lt;&gt;0,(1000-(AR18+U18)/2)/AS18*AL18,0)</f>
        <v>3.3829414800462874</v>
      </c>
      <c r="AW18">
        <f>U18*AA18/1000</f>
        <v>2.7986440816606626</v>
      </c>
      <c r="AX18">
        <f>(AU18-AW18)</f>
        <v>1.019406181443816</v>
      </c>
      <c r="AY18">
        <f>1/(1.6/F18+1.37/N18)</f>
        <v>2.3853412198801052</v>
      </c>
      <c r="AZ18">
        <f>G18*AA18*0.001</f>
        <v>33.842366395971546</v>
      </c>
      <c r="BA18">
        <f>G18/S18</f>
        <v>0.98688904003079936</v>
      </c>
      <c r="BB18">
        <f>(1-AL18*AA18/AQ18/F18)*100</f>
        <v>94.681874907463254</v>
      </c>
      <c r="BC18">
        <f>(S18-E18/(N18/1.35))</f>
        <v>389.45566781906939</v>
      </c>
      <c r="BD18">
        <f>E18*BB18/100/BC18</f>
        <v>-4.2830219302151537E-3</v>
      </c>
    </row>
    <row r="19" spans="1:56" x14ac:dyDescent="0.35">
      <c r="A19" s="1" t="s">
        <v>9</v>
      </c>
      <c r="B19" s="1" t="s">
        <v>153</v>
      </c>
      <c r="K19" s="1">
        <v>2.72</v>
      </c>
    </row>
    <row r="20" spans="1:56" x14ac:dyDescent="0.35">
      <c r="A20" s="1" t="s">
        <v>9</v>
      </c>
      <c r="B20" s="1" t="s">
        <v>152</v>
      </c>
      <c r="K20" s="1">
        <v>2.72</v>
      </c>
    </row>
    <row r="21" spans="1:56" x14ac:dyDescent="0.35">
      <c r="A21" s="1">
        <v>2</v>
      </c>
      <c r="B21" s="1" t="s">
        <v>151</v>
      </c>
      <c r="C21" s="1">
        <v>599.00000706315041</v>
      </c>
      <c r="D21" s="1">
        <v>0</v>
      </c>
      <c r="E21">
        <f>(R21-S21*(1000-T21)/(1000-U21))*AK21</f>
        <v>-2.6098093957059003</v>
      </c>
      <c r="F21">
        <f>IF(AV21&lt;&gt;0,1/(1/AV21-1/N21),0)</f>
        <v>13.595844444661889</v>
      </c>
      <c r="G21">
        <f>((AY21-AL21/2)*S21-E21)/(AY21+AL21/2)</f>
        <v>385.05876972436954</v>
      </c>
      <c r="H21">
        <f>AL21*1000</f>
        <v>35.367037479193471</v>
      </c>
      <c r="I21">
        <f>(AQ21-AW21)</f>
        <v>0.92301676140442579</v>
      </c>
      <c r="J21">
        <f>(P21+AP21*D21)</f>
        <v>27.437078475952148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28.573755264282227</v>
      </c>
      <c r="P21" s="1">
        <v>27.437078475952148</v>
      </c>
      <c r="Q21" s="1">
        <v>28.768556594848633</v>
      </c>
      <c r="R21" s="1">
        <v>400.04827880859375</v>
      </c>
      <c r="S21" s="1">
        <v>389.91537475585938</v>
      </c>
      <c r="T21" s="1">
        <v>0.12413777410984039</v>
      </c>
      <c r="U21" s="1">
        <v>31.178407669067383</v>
      </c>
      <c r="V21" s="1">
        <v>0.27896210551261902</v>
      </c>
      <c r="W21" s="1">
        <v>70.064041137695313</v>
      </c>
      <c r="X21" s="1">
        <v>300.11663818359375</v>
      </c>
      <c r="Y21" s="1">
        <v>24.512334823608398</v>
      </c>
      <c r="Z21" s="1">
        <v>3.0134271830320358E-2</v>
      </c>
      <c r="AA21" s="1">
        <v>88.171867370605469</v>
      </c>
      <c r="AB21" s="1">
        <v>-13.399800300598145</v>
      </c>
      <c r="AC21" s="1">
        <v>8.7283030152320862E-2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1.1033699933220356</v>
      </c>
      <c r="AL21">
        <f>(U21-T21)/(1000-U21)*AK21</f>
        <v>3.5367037479193474E-2</v>
      </c>
      <c r="AM21">
        <f>(P21+273.15)</f>
        <v>300.58707847595213</v>
      </c>
      <c r="AN21">
        <f>(O21+273.15)</f>
        <v>301.7237552642822</v>
      </c>
      <c r="AO21">
        <f>(Y21*AG21+Z21*AH21)*AI21</f>
        <v>3.9219734841144032</v>
      </c>
      <c r="AP21">
        <f>((AO21+0.00000010773*(AN21^4-AM21^4))-AL21*44100)/(L21*51.4+0.00000043092*AM21^3)</f>
        <v>-12.67281568538777</v>
      </c>
      <c r="AQ21">
        <f>0.61365*EXP(17.502*J21/(240.97+J21))</f>
        <v>3.6720751872281037</v>
      </c>
      <c r="AR21">
        <f>AQ21*1000/AA21</f>
        <v>41.646789352816761</v>
      </c>
      <c r="AS21">
        <f>(AR21-U21)</f>
        <v>10.468381683749378</v>
      </c>
      <c r="AT21">
        <f>IF(D21,P21,(O21+P21)/2)</f>
        <v>28.005416870117188</v>
      </c>
      <c r="AU21">
        <f>0.61365*EXP(17.502*AT21/(240.97+AT21))</f>
        <v>3.796038197784978</v>
      </c>
      <c r="AV21">
        <f>IF(AS21&lt;&gt;0,(1000-(AR21+U21)/2)/AS21*AL21,0)</f>
        <v>3.2554441338191893</v>
      </c>
      <c r="AW21">
        <f>U21*AA21/1000</f>
        <v>2.7490584258236779</v>
      </c>
      <c r="AX21">
        <f>(AU21-AW21)</f>
        <v>1.0469797719613001</v>
      </c>
      <c r="AY21">
        <f>1/(1.6/F21+1.37/N21)</f>
        <v>2.2844065636339992</v>
      </c>
      <c r="AZ21">
        <f>G21*AA21*0.001</f>
        <v>33.951350774025627</v>
      </c>
      <c r="BA21">
        <f>G21/S21</f>
        <v>0.98754446388647599</v>
      </c>
      <c r="BB21">
        <f>(1-AL21*AA21/AQ21/F21)*100</f>
        <v>93.753870712448958</v>
      </c>
      <c r="BC21">
        <f>(S21-E21/(N21/1.35))</f>
        <v>390.73849536758183</v>
      </c>
      <c r="BD21">
        <f>E21*BB21/100/BC21</f>
        <v>-6.2619817491738677E-3</v>
      </c>
    </row>
    <row r="22" spans="1:56" x14ac:dyDescent="0.35">
      <c r="A22" s="1" t="s">
        <v>9</v>
      </c>
      <c r="B22" s="1" t="s">
        <v>150</v>
      </c>
      <c r="K22" s="1">
        <v>2.72</v>
      </c>
    </row>
    <row r="23" spans="1:56" x14ac:dyDescent="0.35">
      <c r="A23" s="1" t="s">
        <v>9</v>
      </c>
      <c r="B23" s="1" t="s">
        <v>149</v>
      </c>
      <c r="K23" s="1">
        <v>2.72</v>
      </c>
    </row>
    <row r="24" spans="1:56" x14ac:dyDescent="0.35">
      <c r="A24" s="1">
        <v>3</v>
      </c>
      <c r="B24" s="1" t="s">
        <v>148</v>
      </c>
      <c r="C24" s="1">
        <v>802.00000706315041</v>
      </c>
      <c r="D24" s="1">
        <v>0</v>
      </c>
      <c r="E24">
        <f>(R24-S24*(1000-T24)/(1000-U24))*AK24</f>
        <v>-3.8406456486830423</v>
      </c>
      <c r="F24">
        <f>IF(AV24&lt;&gt;0,1/(1/AV24-1/N24),0)</f>
        <v>12.540432241744206</v>
      </c>
      <c r="G24">
        <f>((AY24-AL24/2)*S24-E24)/(AY24+AL24/2)</f>
        <v>386.72752870792141</v>
      </c>
      <c r="H24">
        <f>AL24*1000</f>
        <v>34.967060983710084</v>
      </c>
      <c r="I24">
        <f>(AQ24-AW24)</f>
        <v>0.93120004580660742</v>
      </c>
      <c r="J24">
        <f>(P24+AP24*D24)</f>
        <v>27.332479476928711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28.491352081298828</v>
      </c>
      <c r="P24" s="1">
        <v>27.332479476928711</v>
      </c>
      <c r="Q24" s="1">
        <v>28.704551696777344</v>
      </c>
      <c r="R24" s="1">
        <v>400.0087890625</v>
      </c>
      <c r="S24" s="1">
        <v>391.095947265625</v>
      </c>
      <c r="T24" s="1">
        <v>0.12120795249938965</v>
      </c>
      <c r="U24" s="1">
        <v>30.833131790161133</v>
      </c>
      <c r="V24" s="1">
        <v>0.27366799116134644</v>
      </c>
      <c r="W24" s="1">
        <v>69.616233825683594</v>
      </c>
      <c r="X24" s="1">
        <v>300.13702392578125</v>
      </c>
      <c r="Y24" s="1">
        <v>49.796470642089844</v>
      </c>
      <c r="Z24" s="1">
        <v>4.8215691931545734E-3</v>
      </c>
      <c r="AA24" s="1">
        <v>88.166511535644531</v>
      </c>
      <c r="AB24" s="1">
        <v>-13.146262168884277</v>
      </c>
      <c r="AC24" s="1">
        <v>0.11995743960142136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1.1034449409036073</v>
      </c>
      <c r="AL24">
        <f>(U24-T24)/(1000-U24)*AK24</f>
        <v>3.4967060983710087E-2</v>
      </c>
      <c r="AM24">
        <f>(P24+273.15)</f>
        <v>300.48247947692869</v>
      </c>
      <c r="AN24">
        <f>(O24+273.15)</f>
        <v>301.64135208129881</v>
      </c>
      <c r="AO24">
        <f>(Y24*AG24+Z24*AH24)*AI24</f>
        <v>7.9674351246483184</v>
      </c>
      <c r="AP24">
        <f>((AO24+0.00000010773*(AN24^4-AM24^4))-AL24*44100)/(L24*51.4+0.00000043092*AM24^3)</f>
        <v>-12.493860023681764</v>
      </c>
      <c r="AQ24">
        <f>0.61365*EXP(17.502*J24/(240.97+J24))</f>
        <v>3.6496497154638972</v>
      </c>
      <c r="AR24">
        <f>AQ24*1000/AA24</f>
        <v>41.394965638267237</v>
      </c>
      <c r="AS24">
        <f>(AR24-U24)</f>
        <v>10.561833848106104</v>
      </c>
      <c r="AT24">
        <f>IF(D24,P24,(O24+P24)/2)</f>
        <v>27.91191577911377</v>
      </c>
      <c r="AU24">
        <f>0.61365*EXP(17.502*AT24/(240.97+AT24))</f>
        <v>3.7753967442697651</v>
      </c>
      <c r="AV24">
        <f>IF(AS24&lt;&gt;0,(1000-(AR24+U24)/2)/AS24*AL24,0)</f>
        <v>3.1911370056247539</v>
      </c>
      <c r="AW24">
        <f>U24*AA24/1000</f>
        <v>2.7184496696572897</v>
      </c>
      <c r="AX24">
        <f>(AU24-AW24)</f>
        <v>1.0569470746124754</v>
      </c>
      <c r="AY24">
        <f>1/(1.6/F24+1.37/N24)</f>
        <v>2.2338644252786946</v>
      </c>
      <c r="AZ24">
        <f>G24*AA24*0.001</f>
        <v>34.096417120978259</v>
      </c>
      <c r="BA24">
        <f>G24/S24</f>
        <v>0.98883031494382467</v>
      </c>
      <c r="BB24">
        <f>(1-AL24*AA24/AQ24/F24)*100</f>
        <v>93.264046218812226</v>
      </c>
      <c r="BC24">
        <f>(S24-E24/(N24/1.35))</f>
        <v>392.30726737235562</v>
      </c>
      <c r="BD24">
        <f>E24*BB24/100/BC24</f>
        <v>-9.1304490912955203E-3</v>
      </c>
    </row>
    <row r="25" spans="1:56" x14ac:dyDescent="0.35">
      <c r="A25" s="1" t="s">
        <v>9</v>
      </c>
      <c r="B25" s="1" t="s">
        <v>147</v>
      </c>
      <c r="K25" s="1">
        <v>2.72</v>
      </c>
    </row>
    <row r="26" spans="1:56" x14ac:dyDescent="0.35">
      <c r="A26" s="1" t="s">
        <v>9</v>
      </c>
      <c r="B26" s="1" t="s">
        <v>146</v>
      </c>
      <c r="K26" s="1">
        <v>2.72</v>
      </c>
    </row>
    <row r="27" spans="1:56" x14ac:dyDescent="0.35">
      <c r="A27" s="1">
        <v>4</v>
      </c>
      <c r="B27" s="1" t="s">
        <v>145</v>
      </c>
      <c r="C27" s="1">
        <v>1005.0000070631504</v>
      </c>
      <c r="D27" s="1">
        <v>0</v>
      </c>
      <c r="E27">
        <f>(R27-S27*(1000-T27)/(1000-U27))*AK27</f>
        <v>-4.3623836104279254</v>
      </c>
      <c r="F27">
        <f>IF(AV27&lt;&gt;0,1/(1/AV27-1/N27),0)</f>
        <v>12.743038948572954</v>
      </c>
      <c r="G27">
        <f>((AY27-AL27/2)*S27-E27)/(AY27+AL27/2)</f>
        <v>387.46965156372079</v>
      </c>
      <c r="H27">
        <f>AL27*1000</f>
        <v>34.97427548273383</v>
      </c>
      <c r="I27">
        <f>(AQ27-AW27)</f>
        <v>0.92760972523249663</v>
      </c>
      <c r="J27">
        <f>(P27+AP27*D27)</f>
        <v>27.318077087402344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28.463462829589844</v>
      </c>
      <c r="P27" s="1">
        <v>27.318077087402344</v>
      </c>
      <c r="Q27" s="1">
        <v>28.672836303710938</v>
      </c>
      <c r="R27" s="1">
        <v>400.05551147460938</v>
      </c>
      <c r="S27" s="1">
        <v>391.59671020507813</v>
      </c>
      <c r="T27" s="1">
        <v>0.12049589306116104</v>
      </c>
      <c r="U27" s="1">
        <v>30.839839935302734</v>
      </c>
      <c r="V27" s="1">
        <v>0.27249342203140259</v>
      </c>
      <c r="W27" s="1">
        <v>69.74224853515625</v>
      </c>
      <c r="X27" s="1">
        <v>300.12435913085938</v>
      </c>
      <c r="Y27" s="1">
        <v>100.54664611816406</v>
      </c>
      <c r="Z27" s="1">
        <v>6.0270549729466438E-3</v>
      </c>
      <c r="AA27" s="1">
        <v>88.163932800292969</v>
      </c>
      <c r="AB27" s="1">
        <v>-13.169361114501953</v>
      </c>
      <c r="AC27" s="1">
        <v>0.1193101778626442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1.103398379157571</v>
      </c>
      <c r="AL27">
        <f>(U27-T27)/(1000-U27)*AK27</f>
        <v>3.4974275482733831E-2</v>
      </c>
      <c r="AM27">
        <f>(P27+273.15)</f>
        <v>300.46807708740232</v>
      </c>
      <c r="AN27">
        <f>(O27+273.15)</f>
        <v>301.61346282958982</v>
      </c>
      <c r="AO27">
        <f>(Y27*AG27+Z27*AH27)*AI27</f>
        <v>16.087463019323422</v>
      </c>
      <c r="AP27">
        <f>((AO27+0.00000010773*(AN27^4-AM27^4))-AL27*44100)/(L27*51.4+0.00000043092*AM27^3)</f>
        <v>-12.43124874981862</v>
      </c>
      <c r="AQ27">
        <f>0.61365*EXP(17.502*J27/(240.97+J27))</f>
        <v>3.6465713008603182</v>
      </c>
      <c r="AR27">
        <f>AQ27*1000/AA27</f>
        <v>41.361259474670362</v>
      </c>
      <c r="AS27">
        <f>(AR27-U27)</f>
        <v>10.521419539367628</v>
      </c>
      <c r="AT27">
        <f>IF(D27,P27,(O27+P27)/2)</f>
        <v>27.890769958496094</v>
      </c>
      <c r="AU27">
        <f>0.61365*EXP(17.502*AT27/(240.97+AT27))</f>
        <v>3.7707421598289645</v>
      </c>
      <c r="AV27">
        <f>IF(AS27&lt;&gt;0,(1000-(AR27+U27)/2)/AS27*AL27,0)</f>
        <v>3.2041004339895078</v>
      </c>
      <c r="AW27">
        <f>U27*AA27/1000</f>
        <v>2.7189615756278216</v>
      </c>
      <c r="AX27">
        <f>(AU27-AW27)</f>
        <v>1.051780584201143</v>
      </c>
      <c r="AY27">
        <f>1/(1.6/F27+1.37/N27)</f>
        <v>2.2440333351896933</v>
      </c>
      <c r="AZ27">
        <f>G27*AA27*0.001</f>
        <v>34.160848322616808</v>
      </c>
      <c r="BA27">
        <f>G27/S27</f>
        <v>0.98946094659682915</v>
      </c>
      <c r="BB27">
        <f>(1-AL27*AA27/AQ27/F27)*100</f>
        <v>93.364373067015123</v>
      </c>
      <c r="BC27">
        <f>(S27-E27/(N27/1.35))</f>
        <v>392.97258381174515</v>
      </c>
      <c r="BD27">
        <f>E27*BB27/100/BC27</f>
        <v>-1.0364367074028233E-2</v>
      </c>
    </row>
    <row r="28" spans="1:56" x14ac:dyDescent="0.35">
      <c r="A28" s="1" t="s">
        <v>9</v>
      </c>
      <c r="B28" s="1" t="s">
        <v>144</v>
      </c>
      <c r="K28" s="1">
        <v>2.72</v>
      </c>
    </row>
    <row r="29" spans="1:56" x14ac:dyDescent="0.35">
      <c r="A29" s="1" t="s">
        <v>9</v>
      </c>
      <c r="B29" s="1" t="s">
        <v>143</v>
      </c>
      <c r="K29" s="1">
        <v>2.72</v>
      </c>
    </row>
    <row r="30" spans="1:56" x14ac:dyDescent="0.35">
      <c r="A30" s="1">
        <v>5</v>
      </c>
      <c r="B30" s="1" t="s">
        <v>142</v>
      </c>
      <c r="C30" s="1">
        <v>1208.0000070631504</v>
      </c>
      <c r="D30" s="1">
        <v>0</v>
      </c>
      <c r="E30">
        <f>(R30-S30*(1000-T30)/(1000-U30))*AK30</f>
        <v>-4.6639683358723563</v>
      </c>
      <c r="F30">
        <f>IF(AV30&lt;&gt;0,1/(1/AV30-1/N30),0)</f>
        <v>11.787177993161194</v>
      </c>
      <c r="G30">
        <f>((AY30-AL30/2)*S30-E30)/(AY30+AL30/2)</f>
        <v>387.96078726539224</v>
      </c>
      <c r="H30">
        <f>AL30*1000</f>
        <v>34.843599754518642</v>
      </c>
      <c r="I30">
        <f>(AQ30-AW30)</f>
        <v>0.94300865744980378</v>
      </c>
      <c r="J30">
        <f>(P30+AP30*D30)</f>
        <v>27.345680236816406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28.462360382080078</v>
      </c>
      <c r="P30" s="1">
        <v>27.345680236816406</v>
      </c>
      <c r="Q30" s="1">
        <v>28.670156478881836</v>
      </c>
      <c r="R30" s="1">
        <v>400.1827392578125</v>
      </c>
      <c r="S30" s="1">
        <v>392.02880859375</v>
      </c>
      <c r="T30" s="1">
        <v>0.11965539306402206</v>
      </c>
      <c r="U30" s="1">
        <v>30.732072830200195</v>
      </c>
      <c r="V30" s="1">
        <v>0.27061045169830322</v>
      </c>
      <c r="W30" s="1">
        <v>69.503089904785156</v>
      </c>
      <c r="X30" s="1">
        <v>300.08074951171875</v>
      </c>
      <c r="Y30" s="1">
        <v>149.68511962890625</v>
      </c>
      <c r="Z30" s="1">
        <v>0.26518383622169495</v>
      </c>
      <c r="AA30" s="1">
        <v>88.164070129394531</v>
      </c>
      <c r="AB30" s="1">
        <v>-13.011346817016602</v>
      </c>
      <c r="AC30" s="1">
        <v>0.14388158917427063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1.1032380496754364</v>
      </c>
      <c r="AL30">
        <f>(U30-T30)/(1000-U30)*AK30</f>
        <v>3.4843599754518645E-2</v>
      </c>
      <c r="AM30">
        <f>(P30+273.15)</f>
        <v>300.49568023681638</v>
      </c>
      <c r="AN30">
        <f>(O30+273.15)</f>
        <v>301.61236038208006</v>
      </c>
      <c r="AO30">
        <f>(Y30*AG30+Z30*AH30)*AI30</f>
        <v>23.949618605309297</v>
      </c>
      <c r="AP30">
        <f>((AO30+0.00000010773*(AN30^4-AM30^4))-AL30*44100)/(L30*51.4+0.00000043092*AM30^3)</f>
        <v>-12.321720954866251</v>
      </c>
      <c r="AQ30">
        <f>0.61365*EXP(17.502*J30/(240.97+J30))</f>
        <v>3.6524732816732342</v>
      </c>
      <c r="AR30">
        <f>AQ30*1000/AA30</f>
        <v>41.428138200886821</v>
      </c>
      <c r="AS30">
        <f>(AR30-U30)</f>
        <v>10.696065370686625</v>
      </c>
      <c r="AT30">
        <f>IF(D30,P30,(O30+P30)/2)</f>
        <v>27.904020309448242</v>
      </c>
      <c r="AU30">
        <f>0.61365*EXP(17.502*AT30/(240.97+AT30))</f>
        <v>3.7736582199279414</v>
      </c>
      <c r="AV30">
        <f>IF(AS30&lt;&gt;0,(1000-(AR30+U30)/2)/AS30*AL30,0)</f>
        <v>3.1400742081177269</v>
      </c>
      <c r="AW30">
        <f>U30*AA30/1000</f>
        <v>2.7094646242234304</v>
      </c>
      <c r="AX30">
        <f>(AU30-AW30)</f>
        <v>1.064193595704511</v>
      </c>
      <c r="AY30">
        <f>1/(1.6/F30+1.37/N30)</f>
        <v>2.1939054860198461</v>
      </c>
      <c r="AZ30">
        <f>G30*AA30*0.001</f>
        <v>34.204202055921151</v>
      </c>
      <c r="BA30">
        <f>G30/S30</f>
        <v>0.98962315717829463</v>
      </c>
      <c r="BB30">
        <f>(1-AL30*AA30/AQ30/F30)*100</f>
        <v>92.864609293949087</v>
      </c>
      <c r="BC30">
        <f>(S30-E30/(N30/1.35))</f>
        <v>393.49980048917115</v>
      </c>
      <c r="BD30">
        <f>E30*BB30/100/BC30</f>
        <v>-1.1006806019512974E-2</v>
      </c>
    </row>
    <row r="31" spans="1:56" x14ac:dyDescent="0.35">
      <c r="A31" s="1" t="s">
        <v>9</v>
      </c>
      <c r="B31" s="1" t="s">
        <v>141</v>
      </c>
      <c r="K31" s="1">
        <v>2.72</v>
      </c>
    </row>
    <row r="32" spans="1:56" x14ac:dyDescent="0.35">
      <c r="A32" s="1" t="s">
        <v>9</v>
      </c>
      <c r="B32" s="1" t="s">
        <v>140</v>
      </c>
      <c r="K32" s="1">
        <v>2.72</v>
      </c>
    </row>
    <row r="33" spans="1:56" x14ac:dyDescent="0.35">
      <c r="A33" s="1">
        <v>6</v>
      </c>
      <c r="B33" s="1" t="s">
        <v>139</v>
      </c>
      <c r="C33" s="1">
        <v>1410.5000070743263</v>
      </c>
      <c r="D33" s="1">
        <v>0</v>
      </c>
      <c r="E33">
        <f>(R33-S33*(1000-T33)/(1000-U33))*AK33</f>
        <v>-5.2928976349799166</v>
      </c>
      <c r="F33">
        <f>IF(AV33&lt;&gt;0,1/(1/AV33-1/N33),0)</f>
        <v>9.729400072544415</v>
      </c>
      <c r="G33">
        <f>((AY33-AL33/2)*S33-E33)/(AY33+AL33/2)</f>
        <v>388.69140463766757</v>
      </c>
      <c r="H33">
        <f>AL33*1000</f>
        <v>34.41265462196624</v>
      </c>
      <c r="I33">
        <f>(AQ33-AW33)</f>
        <v>0.98393830225663992</v>
      </c>
      <c r="J33">
        <f>(P33+AP33*D33)</f>
        <v>27.383913040161133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28.479547500610352</v>
      </c>
      <c r="P33" s="1">
        <v>27.383913040161133</v>
      </c>
      <c r="Q33" s="1">
        <v>28.677099227905273</v>
      </c>
      <c r="R33" s="1">
        <v>400.08944702148438</v>
      </c>
      <c r="S33" s="1">
        <v>392.64068603515625</v>
      </c>
      <c r="T33" s="1">
        <v>0.12031754851341248</v>
      </c>
      <c r="U33" s="1">
        <v>30.361434936523438</v>
      </c>
      <c r="V33" s="1">
        <v>0.27182993292808533</v>
      </c>
      <c r="W33" s="1">
        <v>68.594703674316406</v>
      </c>
      <c r="X33" s="1">
        <v>300.12289428710938</v>
      </c>
      <c r="Y33" s="1">
        <v>300.69821166992188</v>
      </c>
      <c r="Z33" s="1">
        <v>0.14946724474430084</v>
      </c>
      <c r="AA33" s="1">
        <v>88.161956787109375</v>
      </c>
      <c r="AB33" s="1">
        <v>-12.392913818359375</v>
      </c>
      <c r="AC33" s="1">
        <v>0.25384578108787537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1.1033929937026077</v>
      </c>
      <c r="AL33">
        <f>(U33-T33)/(1000-U33)*AK33</f>
        <v>3.4412654621966243E-2</v>
      </c>
      <c r="AM33">
        <f>(P33+273.15)</f>
        <v>300.53391304016111</v>
      </c>
      <c r="AN33">
        <f>(O33+273.15)</f>
        <v>301.62954750061033</v>
      </c>
      <c r="AO33">
        <f>(Y33*AG33+Z33*AH33)*AI33</f>
        <v>48.111712791806895</v>
      </c>
      <c r="AP33">
        <f>((AO33+0.00000010773*(AN33^4-AM33^4))-AL33*44100)/(L33*51.4+0.00000043092*AM33^3)</f>
        <v>-11.968580739615792</v>
      </c>
      <c r="AQ33">
        <f>0.61365*EXP(17.502*J33/(240.97+J33))</f>
        <v>3.6606618171250522</v>
      </c>
      <c r="AR33">
        <f>AQ33*1000/AA33</f>
        <v>41.522011880529142</v>
      </c>
      <c r="AS33">
        <f>(AR33-U33)</f>
        <v>11.160576944005705</v>
      </c>
      <c r="AT33">
        <f>IF(D33,P33,(O33+P33)/2)</f>
        <v>27.931730270385742</v>
      </c>
      <c r="AU33">
        <f>0.61365*EXP(17.502*AT33/(240.97+AT33))</f>
        <v>3.7797628273008099</v>
      </c>
      <c r="AV33">
        <f>IF(AS33&lt;&gt;0,(1000-(AR33+U33)/2)/AS33*AL33,0)</f>
        <v>2.9725886640303987</v>
      </c>
      <c r="AW33">
        <f>U33*AA33/1000</f>
        <v>2.6767235148684123</v>
      </c>
      <c r="AX33">
        <f>(AU33-AW33)</f>
        <v>1.1030393124323976</v>
      </c>
      <c r="AY33">
        <f>1/(1.6/F33+1.37/N33)</f>
        <v>2.0639091610171421</v>
      </c>
      <c r="AZ33">
        <f>G33*AA33*0.001</f>
        <v>34.267794819186896</v>
      </c>
      <c r="BA33">
        <f>G33/S33</f>
        <v>0.98994174180631123</v>
      </c>
      <c r="BB33">
        <f>(1-AL33*AA33/AQ33/F33)*100</f>
        <v>91.48168441964674</v>
      </c>
      <c r="BC33">
        <f>(S33-E33/(N33/1.35))</f>
        <v>394.31003903321704</v>
      </c>
      <c r="BD33">
        <f>E33*BB33/100/BC33</f>
        <v>-1.2279758138948563E-2</v>
      </c>
    </row>
    <row r="34" spans="1:56" x14ac:dyDescent="0.35">
      <c r="A34" s="1" t="s">
        <v>9</v>
      </c>
      <c r="B34" s="1" t="s">
        <v>138</v>
      </c>
      <c r="K34" s="1">
        <v>2.72</v>
      </c>
    </row>
    <row r="35" spans="1:56" x14ac:dyDescent="0.35">
      <c r="A35" s="1" t="s">
        <v>9</v>
      </c>
      <c r="B35" s="1" t="s">
        <v>137</v>
      </c>
      <c r="K35" s="1">
        <v>2.72</v>
      </c>
    </row>
    <row r="36" spans="1:56" x14ac:dyDescent="0.35">
      <c r="A36" s="1">
        <v>7</v>
      </c>
      <c r="B36" s="1" t="s">
        <v>136</v>
      </c>
      <c r="C36" s="1">
        <v>1613.0000070631504</v>
      </c>
      <c r="D36" s="1">
        <v>0</v>
      </c>
      <c r="E36">
        <f>(R36-S36*(1000-T36)/(1000-U36))*AK36</f>
        <v>-5.7633032451180561</v>
      </c>
      <c r="F36">
        <f>IF(AV36&lt;&gt;0,1/(1/AV36-1/N36),0)</f>
        <v>7.8961950773752827</v>
      </c>
      <c r="G36">
        <f>((AY36-AL36/2)*S36-E36)/(AY36+AL36/2)</f>
        <v>389.24155852770946</v>
      </c>
      <c r="H36">
        <f>AL36*1000</f>
        <v>33.8956730132929</v>
      </c>
      <c r="I36">
        <f>(AQ36-AW36)</f>
        <v>1.0379328831858143</v>
      </c>
      <c r="J36">
        <f>(P36+AP36*D36)</f>
        <v>27.452539443969727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28.5015869140625</v>
      </c>
      <c r="P36" s="1">
        <v>27.452539443969727</v>
      </c>
      <c r="Q36" s="1">
        <v>28.686700820922852</v>
      </c>
      <c r="R36" s="1">
        <v>400.01455688476563</v>
      </c>
      <c r="S36" s="1">
        <v>393.16006469726563</v>
      </c>
      <c r="T36" s="1">
        <v>0.11874179542064667</v>
      </c>
      <c r="U36" s="1">
        <v>29.919427871704102</v>
      </c>
      <c r="V36" s="1">
        <v>0.26789739727973938</v>
      </c>
      <c r="W36" s="1">
        <v>67.502235412597656</v>
      </c>
      <c r="X36" s="1">
        <v>300.11984252929688</v>
      </c>
      <c r="Y36" s="1">
        <v>500.24313354492188</v>
      </c>
      <c r="Z36" s="1">
        <v>0.17236919701099396</v>
      </c>
      <c r="AA36" s="1">
        <v>88.152328491210938</v>
      </c>
      <c r="AB36" s="1">
        <v>-11.69627571105957</v>
      </c>
      <c r="AC36" s="1">
        <v>0.40017461776733398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1.1033817740047678</v>
      </c>
      <c r="AL36">
        <f>(U36-T36)/(1000-U36)*AK36</f>
        <v>3.3895673013292903E-2</v>
      </c>
      <c r="AM36">
        <f>(P36+273.15)</f>
        <v>300.6025394439697</v>
      </c>
      <c r="AN36">
        <f>(O36+273.15)</f>
        <v>301.65158691406248</v>
      </c>
      <c r="AO36">
        <f>(Y36*AG36+Z36*AH36)*AI36</f>
        <v>80.038899578178643</v>
      </c>
      <c r="AP36">
        <f>((AO36+0.00000010773*(AN36^4-AM36^4))-AL36*44100)/(L36*51.4+0.00000043092*AM36^3)</f>
        <v>-11.522605545194121</v>
      </c>
      <c r="AQ36">
        <f>0.61365*EXP(17.502*J36/(240.97+J36))</f>
        <v>3.6754001172013666</v>
      </c>
      <c r="AR36">
        <f>AQ36*1000/AA36</f>
        <v>41.69373832896332</v>
      </c>
      <c r="AS36">
        <f>(AR36-U36)</f>
        <v>11.774310457259219</v>
      </c>
      <c r="AT36">
        <f>IF(D36,P36,(O36+P36)/2)</f>
        <v>27.977063179016113</v>
      </c>
      <c r="AU36">
        <f>0.61365*EXP(17.502*AT36/(240.97+AT36))</f>
        <v>3.7897684143865962</v>
      </c>
      <c r="AV36">
        <f>IF(AS36&lt;&gt;0,(1000-(AR36+U36)/2)/AS36*AL36,0)</f>
        <v>2.775702653623445</v>
      </c>
      <c r="AW36">
        <f>U36*AA36/1000</f>
        <v>2.6374672340155523</v>
      </c>
      <c r="AX36">
        <f>(AU36-AW36)</f>
        <v>1.1523011803710439</v>
      </c>
      <c r="AY36">
        <f>1/(1.6/F36+1.37/N36)</f>
        <v>1.9131554790132435</v>
      </c>
      <c r="AZ36">
        <f>G36*AA36*0.001</f>
        <v>34.312549729765557</v>
      </c>
      <c r="BA36">
        <f>G36/S36</f>
        <v>0.99003330571589609</v>
      </c>
      <c r="BB36">
        <f>(1-AL36*AA36/AQ36/F36)*100</f>
        <v>89.704307670961327</v>
      </c>
      <c r="BC36">
        <f>(S36-E36/(N36/1.35))</f>
        <v>394.97778123260684</v>
      </c>
      <c r="BD36">
        <f>E36*BB36/100/BC36</f>
        <v>-1.3089169874005062E-2</v>
      </c>
    </row>
    <row r="37" spans="1:56" x14ac:dyDescent="0.35">
      <c r="A37" s="1" t="s">
        <v>9</v>
      </c>
      <c r="B37" s="1" t="s">
        <v>135</v>
      </c>
      <c r="K37" s="1">
        <v>2.72</v>
      </c>
    </row>
    <row r="38" spans="1:56" x14ac:dyDescent="0.35">
      <c r="A38" s="1" t="s">
        <v>9</v>
      </c>
      <c r="B38" s="1" t="s">
        <v>134</v>
      </c>
      <c r="K38" s="1">
        <v>2.72</v>
      </c>
    </row>
    <row r="39" spans="1:56" x14ac:dyDescent="0.35">
      <c r="A39" s="1">
        <v>8</v>
      </c>
      <c r="B39" s="1" t="s">
        <v>133</v>
      </c>
      <c r="C39" s="1">
        <v>1816.0000070631504</v>
      </c>
      <c r="D39" s="1">
        <v>0</v>
      </c>
      <c r="E39">
        <f>(R39-S39*(1000-T39)/(1000-U39))*AK39</f>
        <v>-5.7787151722013066</v>
      </c>
      <c r="F39">
        <f>IF(AV39&lt;&gt;0,1/(1/AV39-1/N39),0)</f>
        <v>6.4068292681956436</v>
      </c>
      <c r="G39">
        <f>((AY39-AL39/2)*S39-E39)/(AY39+AL39/2)</f>
        <v>389.10616532186452</v>
      </c>
      <c r="H39">
        <f>AL39*1000</f>
        <v>33.341303116957612</v>
      </c>
      <c r="I39">
        <f>(AQ39-AW39)</f>
        <v>1.1044410228776917</v>
      </c>
      <c r="J39">
        <f>(P39+AP39*D39)</f>
        <v>27.5661907196044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28.544654846191406</v>
      </c>
      <c r="P39" s="1">
        <v>27.5661907196044</v>
      </c>
      <c r="Q39" s="1">
        <v>28.717767715454102</v>
      </c>
      <c r="R39" s="1">
        <v>399.89047241210938</v>
      </c>
      <c r="S39" s="1">
        <v>393.24496459960938</v>
      </c>
      <c r="T39" s="1">
        <v>0.11723619699478149</v>
      </c>
      <c r="U39" s="1">
        <v>29.444664001464844</v>
      </c>
      <c r="V39" s="1">
        <v>0.26382619142532349</v>
      </c>
      <c r="W39" s="1">
        <v>66.261734008789063</v>
      </c>
      <c r="X39" s="1">
        <v>300.12197875976563</v>
      </c>
      <c r="Y39" s="1">
        <v>750.158203125</v>
      </c>
      <c r="Z39" s="1">
        <v>2.1697079762816429E-2</v>
      </c>
      <c r="AA39" s="1">
        <v>88.147750854492188</v>
      </c>
      <c r="AB39" s="1">
        <v>-11.384210586547852</v>
      </c>
      <c r="AC39" s="1">
        <v>0.47564905881881714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1.1033896277932558</v>
      </c>
      <c r="AL39">
        <f>(U39-T39)/(1000-U39)*AK39</f>
        <v>3.3341303116957613E-2</v>
      </c>
      <c r="AM39">
        <f>(P39+273.15)</f>
        <v>300.71619071960436</v>
      </c>
      <c r="AN39">
        <f>(O39+273.15)</f>
        <v>301.69465484619138</v>
      </c>
      <c r="AO39">
        <f>(Y39*AG39+Z39*AH39)*AI39</f>
        <v>120.02530981722521</v>
      </c>
      <c r="AP39">
        <f>((AO39+0.00000010773*(AN39^4-AM39^4))-AL39*44100)/(L39*51.4+0.00000043092*AM39^3)</f>
        <v>-10.998748410607558</v>
      </c>
      <c r="AQ39">
        <f>0.61365*EXP(17.502*J39/(240.97+J39))</f>
        <v>3.6999219292730499</v>
      </c>
      <c r="AR39">
        <f>AQ39*1000/AA39</f>
        <v>41.974093421630329</v>
      </c>
      <c r="AS39">
        <f>(AR39-U39)</f>
        <v>12.529429420165485</v>
      </c>
      <c r="AT39">
        <f>IF(D39,P39,(O39+P39)/2)</f>
        <v>28.055422782897903</v>
      </c>
      <c r="AU39">
        <f>0.61365*EXP(17.502*AT39/(240.97+AT39))</f>
        <v>3.8071179413905725</v>
      </c>
      <c r="AV39">
        <f>IF(AS39&lt;&gt;0,(1000-(AR39+U39)/2)/AS39*AL39,0)</f>
        <v>2.5660151647027698</v>
      </c>
      <c r="AW39">
        <f>U39*AA39/1000</f>
        <v>2.5954809063953581</v>
      </c>
      <c r="AX39">
        <f>(AU39-AW39)</f>
        <v>1.2116370349952144</v>
      </c>
      <c r="AY39">
        <f>1/(1.6/F39+1.37/N39)</f>
        <v>1.7549988350871861</v>
      </c>
      <c r="AZ39">
        <f>G39*AA39*0.001</f>
        <v>34.298833316738566</v>
      </c>
      <c r="BA39">
        <f>G39/S39</f>
        <v>0.98947526440177347</v>
      </c>
      <c r="BB39">
        <f>(1-AL39*AA39/AQ39/F39)*100</f>
        <v>87.601815520350428</v>
      </c>
      <c r="BC39">
        <f>(S39-E39/(N39/1.35))</f>
        <v>395.06754197837824</v>
      </c>
      <c r="BD39">
        <f>E39*BB39/100/BC39</f>
        <v>-1.2813655556839805E-2</v>
      </c>
    </row>
    <row r="40" spans="1:56" x14ac:dyDescent="0.35">
      <c r="A40" s="1" t="s">
        <v>9</v>
      </c>
      <c r="B40" s="1" t="s">
        <v>132</v>
      </c>
      <c r="K40" s="1">
        <v>2.72</v>
      </c>
    </row>
    <row r="41" spans="1:56" x14ac:dyDescent="0.35">
      <c r="A41" s="1" t="s">
        <v>9</v>
      </c>
      <c r="B41" s="1" t="s">
        <v>131</v>
      </c>
      <c r="K41" s="1">
        <v>2.72</v>
      </c>
    </row>
    <row r="42" spans="1:56" x14ac:dyDescent="0.35">
      <c r="A42" s="1">
        <v>9</v>
      </c>
      <c r="B42" s="1" t="s">
        <v>130</v>
      </c>
      <c r="C42" s="1">
        <v>2018.5000070743263</v>
      </c>
      <c r="D42" s="1">
        <v>0</v>
      </c>
      <c r="E42">
        <f>(R42-S42*(1000-T42)/(1000-U42))*AK42</f>
        <v>-5.5045756757567821</v>
      </c>
      <c r="F42">
        <f>IF(AV42&lt;&gt;0,1/(1/AV42-1/N42),0)</f>
        <v>5.029109322875521</v>
      </c>
      <c r="G42">
        <f>((AY42-AL42/2)*S42-E42)/(AY42+AL42/2)</f>
        <v>388.76639797243382</v>
      </c>
      <c r="H42">
        <f>AL42*1000</f>
        <v>32.578902926685039</v>
      </c>
      <c r="I42">
        <f>(AQ42-AW42)</f>
        <v>1.1976712463088273</v>
      </c>
      <c r="J42">
        <f>(P42+AP42*D42)</f>
        <v>27.730234146118164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28.594306945800781</v>
      </c>
      <c r="P42" s="1">
        <v>27.730234146118164</v>
      </c>
      <c r="Q42" s="1">
        <v>28.751218795776367</v>
      </c>
      <c r="R42" s="1">
        <v>400.01144409179688</v>
      </c>
      <c r="S42" s="1">
        <v>393.38467407226563</v>
      </c>
      <c r="T42" s="1">
        <v>0.1154182180762291</v>
      </c>
      <c r="U42" s="1">
        <v>28.793205261230469</v>
      </c>
      <c r="V42" s="1">
        <v>0.25897121429443359</v>
      </c>
      <c r="W42" s="1">
        <v>64.605148315429688</v>
      </c>
      <c r="X42" s="1">
        <v>300.103759765625</v>
      </c>
      <c r="Y42" s="1">
        <v>1000.6403198242188</v>
      </c>
      <c r="Z42" s="1">
        <v>2.6518654078245163E-2</v>
      </c>
      <c r="AA42" s="1">
        <v>88.142219543457031</v>
      </c>
      <c r="AB42" s="1">
        <v>-11.263469696044922</v>
      </c>
      <c r="AC42" s="1">
        <v>0.51795387268066406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1.1033226461971506</v>
      </c>
      <c r="AL42">
        <f>(U42-T42)/(1000-U42)*AK42</f>
        <v>3.2578902926685041E-2</v>
      </c>
      <c r="AM42">
        <f>(P42+273.15)</f>
        <v>300.88023414611814</v>
      </c>
      <c r="AN42">
        <f>(O42+273.15)</f>
        <v>301.74430694580076</v>
      </c>
      <c r="AO42">
        <f>(Y42*AG42+Z42*AH42)*AI42</f>
        <v>160.10244759330635</v>
      </c>
      <c r="AP42">
        <f>((AO42+0.00000010773*(AN42^4-AM42^4))-AL42*44100)/(L42*51.4+0.00000043092*AM42^3)</f>
        <v>-10.402622820142657</v>
      </c>
      <c r="AQ42">
        <f>0.61365*EXP(17.502*J42/(240.97+J42))</f>
        <v>3.7355682658040252</v>
      </c>
      <c r="AR42">
        <f>AQ42*1000/AA42</f>
        <v>42.381145892999285</v>
      </c>
      <c r="AS42">
        <f>(AR42-U42)</f>
        <v>13.587940631768817</v>
      </c>
      <c r="AT42">
        <f>IF(D42,P42,(O42+P42)/2)</f>
        <v>28.162270545959473</v>
      </c>
      <c r="AU42">
        <f>0.61365*EXP(17.502*AT42/(240.97+AT42))</f>
        <v>3.8308866458606929</v>
      </c>
      <c r="AV42">
        <f>IF(AS42&lt;&gt;0,(1000-(AR42+U42)/2)/AS42*AL42,0)</f>
        <v>2.3123085859430392</v>
      </c>
      <c r="AW42">
        <f>U42*AA42/1000</f>
        <v>2.537897019495198</v>
      </c>
      <c r="AX42">
        <f>(AU42-AW42)</f>
        <v>1.292989626365495</v>
      </c>
      <c r="AY42">
        <f>1/(1.6/F42+1.37/N42)</f>
        <v>1.5668695619086481</v>
      </c>
      <c r="AZ42">
        <f>G42*AA42*0.001</f>
        <v>34.266733201205248</v>
      </c>
      <c r="BA42">
        <f>G42/S42</f>
        <v>0.98826015245580356</v>
      </c>
      <c r="BB42">
        <f>(1-AL42*AA42/AQ42/F42)*100</f>
        <v>84.714745142116044</v>
      </c>
      <c r="BC42">
        <f>(S42-E42/(N42/1.35))</f>
        <v>395.12078924793957</v>
      </c>
      <c r="BD42">
        <f>E42*BB42/100/BC42</f>
        <v>-1.1801928376757986E-2</v>
      </c>
    </row>
    <row r="43" spans="1:56" x14ac:dyDescent="0.35">
      <c r="A43" s="1" t="s">
        <v>9</v>
      </c>
      <c r="B43" s="1" t="s">
        <v>129</v>
      </c>
      <c r="K43" s="1">
        <v>2.72</v>
      </c>
    </row>
    <row r="44" spans="1:56" x14ac:dyDescent="0.35">
      <c r="A44" s="1" t="s">
        <v>9</v>
      </c>
      <c r="B44" s="1" t="s">
        <v>128</v>
      </c>
      <c r="K44" s="1">
        <v>2.72</v>
      </c>
    </row>
    <row r="45" spans="1:56" x14ac:dyDescent="0.35">
      <c r="A45" s="1">
        <v>10</v>
      </c>
      <c r="B45" s="1" t="s">
        <v>127</v>
      </c>
      <c r="C45" s="1">
        <v>2222.0000070631504</v>
      </c>
      <c r="D45" s="1">
        <v>0</v>
      </c>
      <c r="E45">
        <f>(R45-S45*(1000-T45)/(1000-U45))*AK45</f>
        <v>-5.1085878220175749</v>
      </c>
      <c r="F45">
        <f>IF(AV45&lt;&gt;0,1/(1/AV45-1/N45),0)</f>
        <v>4.2093304335978612</v>
      </c>
      <c r="G45">
        <f>((AY45-AL45/2)*S45-E45)/(AY45+AL45/2)</f>
        <v>388.18390739982681</v>
      </c>
      <c r="H45">
        <f>AL45*1000</f>
        <v>32.023179154011274</v>
      </c>
      <c r="I45">
        <f>(AQ45-AW45)</f>
        <v>1.2825962268874851</v>
      </c>
      <c r="J45">
        <f>(P45+AP45*D45)</f>
        <v>27.925088882446289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28.655218124389648</v>
      </c>
      <c r="P45" s="1">
        <v>27.925088882446289</v>
      </c>
      <c r="Q45" s="1">
        <v>28.794538497924805</v>
      </c>
      <c r="R45" s="1">
        <v>400.1556396484375</v>
      </c>
      <c r="S45" s="1">
        <v>393.36892700195313</v>
      </c>
      <c r="T45" s="1">
        <v>0.11475370079278946</v>
      </c>
      <c r="U45" s="1">
        <v>28.315706253051758</v>
      </c>
      <c r="V45" s="1">
        <v>0.2565608024597168</v>
      </c>
      <c r="W45" s="1">
        <v>63.306892395019531</v>
      </c>
      <c r="X45" s="1">
        <v>300.119873046875</v>
      </c>
      <c r="Y45" s="1">
        <v>1250.462646484375</v>
      </c>
      <c r="Z45" s="1">
        <v>1.2053621001541615E-2</v>
      </c>
      <c r="AA45" s="1">
        <v>88.138458251953125</v>
      </c>
      <c r="AB45" s="1">
        <v>-11.201521873474121</v>
      </c>
      <c r="AC45" s="1">
        <v>0.53587800264358521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1.1033818862017459</v>
      </c>
      <c r="AL45">
        <f>(U45-T45)/(1000-U45)*AK45</f>
        <v>3.2023179154011275E-2</v>
      </c>
      <c r="AM45">
        <f>(P45+273.15)</f>
        <v>301.07508888244627</v>
      </c>
      <c r="AN45">
        <f>(O45+273.15)</f>
        <v>301.80521812438963</v>
      </c>
      <c r="AO45">
        <f>(Y45*AG45+Z45*AH45)*AI45</f>
        <v>200.07401896549709</v>
      </c>
      <c r="AP45">
        <f>((AO45+0.00000010773*(AN45^4-AM45^4))-AL45*44100)/(L45*51.4+0.00000043092*AM45^3)</f>
        <v>-9.8840156183809338</v>
      </c>
      <c r="AQ45">
        <f>0.61365*EXP(17.502*J45/(240.97+J45))</f>
        <v>3.7782989203466557</v>
      </c>
      <c r="AR45">
        <f>AQ45*1000/AA45</f>
        <v>42.867767320662544</v>
      </c>
      <c r="AS45">
        <f>(AR45-U45)</f>
        <v>14.552061067610786</v>
      </c>
      <c r="AT45">
        <f>IF(D45,P45,(O45+P45)/2)</f>
        <v>28.290153503417969</v>
      </c>
      <c r="AU45">
        <f>0.61365*EXP(17.502*AT45/(240.97+AT45))</f>
        <v>3.8595048192778996</v>
      </c>
      <c r="AV45">
        <f>IF(AS45&lt;&gt;0,(1000-(AR45+U45)/2)/AS45*AL45,0)</f>
        <v>2.1222710959633084</v>
      </c>
      <c r="AW45">
        <f>U45*AA45/1000</f>
        <v>2.4957026934591706</v>
      </c>
      <c r="AX45">
        <f>(AU45-AW45)</f>
        <v>1.3638021258187289</v>
      </c>
      <c r="AY45">
        <f>1/(1.6/F45+1.37/N45)</f>
        <v>1.42821357746311</v>
      </c>
      <c r="AZ45">
        <f>G45*AA45*0.001</f>
        <v>34.213931116439674</v>
      </c>
      <c r="BA45">
        <f>G45/S45</f>
        <v>0.98681893955975686</v>
      </c>
      <c r="BB45">
        <f>(1-AL45*AA45/AQ45/F45)*100</f>
        <v>82.253179325201742</v>
      </c>
      <c r="BC45">
        <f>(S45-E45/(N45/1.35))</f>
        <v>394.98014962227768</v>
      </c>
      <c r="BD45">
        <f>E45*BB45/100/BC45</f>
        <v>-1.0638448302396748E-2</v>
      </c>
    </row>
    <row r="46" spans="1:56" x14ac:dyDescent="0.35">
      <c r="A46" s="1" t="s">
        <v>9</v>
      </c>
      <c r="B46" s="1" t="s">
        <v>126</v>
      </c>
      <c r="K46" s="1">
        <v>2.72</v>
      </c>
    </row>
    <row r="47" spans="1:56" x14ac:dyDescent="0.35">
      <c r="A47" s="1" t="s">
        <v>9</v>
      </c>
      <c r="B47" s="1" t="s">
        <v>125</v>
      </c>
      <c r="K47" s="1">
        <v>2.72</v>
      </c>
    </row>
    <row r="48" spans="1:56" x14ac:dyDescent="0.35">
      <c r="A48" s="1">
        <v>11</v>
      </c>
      <c r="B48" s="1" t="s">
        <v>124</v>
      </c>
      <c r="C48" s="1">
        <v>2425.0000070631504</v>
      </c>
      <c r="D48" s="1">
        <v>0</v>
      </c>
      <c r="E48">
        <f>(R48-S48*(1000-T48)/(1000-U48))*AK48</f>
        <v>-4.9226294687728984</v>
      </c>
      <c r="F48">
        <f>IF(AV48&lt;&gt;0,1/(1/AV48-1/N48),0)</f>
        <v>4.1814154787333155</v>
      </c>
      <c r="G48">
        <f>((AY48-AL48/2)*S48-E48)/(AY48+AL48/2)</f>
        <v>387.46772451681528</v>
      </c>
      <c r="H48">
        <f>AL48*1000</f>
        <v>32.392567967615079</v>
      </c>
      <c r="I48">
        <f>(AQ48-AW48)</f>
        <v>1.3010466167868961</v>
      </c>
      <c r="J48">
        <f>(P48+AP48*D48)</f>
        <v>28.131916046142578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28.740598678588867</v>
      </c>
      <c r="P48" s="1">
        <v>28.131916046142578</v>
      </c>
      <c r="Q48" s="1">
        <v>28.856870651245117</v>
      </c>
      <c r="R48" s="1">
        <v>399.96243286132813</v>
      </c>
      <c r="S48" s="1">
        <v>392.89004516601563</v>
      </c>
      <c r="T48" s="1">
        <v>0.11440477520227432</v>
      </c>
      <c r="U48" s="1">
        <v>28.629459381103516</v>
      </c>
      <c r="V48" s="1">
        <v>0.25448885560035706</v>
      </c>
      <c r="W48" s="1">
        <v>63.685085296630859</v>
      </c>
      <c r="X48" s="1">
        <v>300.14077758789063</v>
      </c>
      <c r="Y48" s="1">
        <v>1600.92138671875</v>
      </c>
      <c r="Z48" s="1">
        <v>2.2902414202690125E-2</v>
      </c>
      <c r="AA48" s="1">
        <v>88.128608703613281</v>
      </c>
      <c r="AB48" s="1">
        <v>-11.153125762939453</v>
      </c>
      <c r="AC48" s="1">
        <v>0.53030663728713989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1.1034587411319505</v>
      </c>
      <c r="AL48">
        <f>(U48-T48)/(1000-U48)*AK48</f>
        <v>3.2392567967615082E-2</v>
      </c>
      <c r="AM48">
        <f>(P48+273.15)</f>
        <v>301.28191604614256</v>
      </c>
      <c r="AN48">
        <f>(O48+273.15)</f>
        <v>301.89059867858884</v>
      </c>
      <c r="AO48">
        <f>(Y48*AG48+Z48*AH48)*AI48</f>
        <v>256.14741614965897</v>
      </c>
      <c r="AP48">
        <f>((AO48+0.00000010773*(AN48^4-AM48^4))-AL48*44100)/(L48*51.4+0.00000043092*AM48^3)</f>
        <v>-9.5670750252400723</v>
      </c>
      <c r="AQ48">
        <f>0.61365*EXP(17.502*J48/(240.97+J48))</f>
        <v>3.8241210399801582</v>
      </c>
      <c r="AR48">
        <f>AQ48*1000/AA48</f>
        <v>43.392504389137926</v>
      </c>
      <c r="AS48">
        <f>(AR48-U48)</f>
        <v>14.76304500803441</v>
      </c>
      <c r="AT48">
        <f>IF(D48,P48,(O48+P48)/2)</f>
        <v>28.436257362365723</v>
      </c>
      <c r="AU48">
        <f>0.61365*EXP(17.502*AT48/(240.97+AT48))</f>
        <v>3.8924286230431004</v>
      </c>
      <c r="AV48">
        <f>IF(AS48&lt;&gt;0,(1000-(AR48+U48)/2)/AS48*AL48,0)</f>
        <v>2.1151517029397904</v>
      </c>
      <c r="AW48">
        <f>U48*AA48/1000</f>
        <v>2.523074423193262</v>
      </c>
      <c r="AX48">
        <f>(AU48-AW48)</f>
        <v>1.3693541998498384</v>
      </c>
      <c r="AY48">
        <f>1/(1.6/F48+1.37/N48)</f>
        <v>1.4230561188075135</v>
      </c>
      <c r="AZ48">
        <f>G48*AA48*0.001</f>
        <v>34.146991479221839</v>
      </c>
      <c r="BA48">
        <f>G48/S48</f>
        <v>0.98619888511833087</v>
      </c>
      <c r="BB48">
        <f>(1-AL48*AA48/AQ48/F48)*100</f>
        <v>82.147158878942875</v>
      </c>
      <c r="BC48">
        <f>(S48-E48/(N48/1.35))</f>
        <v>394.44261746738221</v>
      </c>
      <c r="BD48">
        <f>E48*BB48/100/BC48</f>
        <v>-1.0251935444244764E-2</v>
      </c>
    </row>
    <row r="49" spans="1:56" x14ac:dyDescent="0.35">
      <c r="A49" s="1" t="s">
        <v>9</v>
      </c>
      <c r="B49" s="1" t="s">
        <v>123</v>
      </c>
      <c r="K49" s="1">
        <v>2.72</v>
      </c>
    </row>
    <row r="50" spans="1:56" x14ac:dyDescent="0.35">
      <c r="A50" s="1" t="s">
        <v>9</v>
      </c>
      <c r="B50" s="1" t="s">
        <v>118</v>
      </c>
      <c r="K50" s="1">
        <v>2.72</v>
      </c>
    </row>
    <row r="51" spans="1:56" x14ac:dyDescent="0.35">
      <c r="A51" s="1">
        <v>12</v>
      </c>
      <c r="B51" s="1" t="s">
        <v>122</v>
      </c>
      <c r="C51" s="1">
        <v>2628.0000070631504</v>
      </c>
      <c r="D51" s="1">
        <v>0</v>
      </c>
      <c r="E51">
        <f>(R51-S51*(1000-T51)/(1000-U51))*AK51</f>
        <v>-4.7627846937077987</v>
      </c>
      <c r="F51">
        <f>IF(AV51&lt;&gt;0,1/(1/AV51-1/N51),0)</f>
        <v>4.2550971573459773</v>
      </c>
      <c r="G51">
        <f>((AY51-AL51/2)*S51-E51)/(AY51+AL51/2)</f>
        <v>387.07438623468283</v>
      </c>
      <c r="H51">
        <f>AL51*1000</f>
        <v>33.012683334010482</v>
      </c>
      <c r="I51">
        <f>(AQ51-AW51)</f>
        <v>1.3135171057595247</v>
      </c>
      <c r="J51">
        <f>(P51+AP51*D51)</f>
        <v>28.396259307861328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28.86517333984375</v>
      </c>
      <c r="P51" s="1">
        <v>28.396259307861328</v>
      </c>
      <c r="Q51" s="1">
        <v>28.952348709106445</v>
      </c>
      <c r="R51" s="1">
        <v>400.15158081054688</v>
      </c>
      <c r="S51" s="1">
        <v>392.71878051757813</v>
      </c>
      <c r="T51" s="1">
        <v>0.11592844128608704</v>
      </c>
      <c r="U51" s="1">
        <v>29.160528182983398</v>
      </c>
      <c r="V51" s="1">
        <v>0.25602293014526367</v>
      </c>
      <c r="W51" s="1">
        <v>64.399757385253906</v>
      </c>
      <c r="X51" s="1">
        <v>300.14544677734375</v>
      </c>
      <c r="Y51" s="1">
        <v>2000.3868408203125</v>
      </c>
      <c r="Z51" s="1">
        <v>7.2323091328144073E-2</v>
      </c>
      <c r="AA51" s="1">
        <v>88.128509521484375</v>
      </c>
      <c r="AB51" s="1">
        <v>-11.061469078063965</v>
      </c>
      <c r="AC51" s="1">
        <v>0.52514404058456421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1.1034759072696458</v>
      </c>
      <c r="AL51">
        <f>(U51-T51)/(1000-U51)*AK51</f>
        <v>3.301268333401048E-2</v>
      </c>
      <c r="AM51">
        <f>(P51+273.15)</f>
        <v>301.54625930786131</v>
      </c>
      <c r="AN51">
        <f>(O51+273.15)</f>
        <v>302.01517333984373</v>
      </c>
      <c r="AO51">
        <f>(Y51*AG51+Z51*AH51)*AI51</f>
        <v>320.06188737730918</v>
      </c>
      <c r="AP51">
        <f>((AO51+0.00000010773*(AN51^4-AM51^4))-AL51*44100)/(L51*51.4+0.00000043092*AM51^3)</f>
        <v>-9.2779366512463923</v>
      </c>
      <c r="AQ51">
        <f>0.61365*EXP(17.502*J51/(240.97+J51))</f>
        <v>3.8833909913850908</v>
      </c>
      <c r="AR51">
        <f>AQ51*1000/AA51</f>
        <v>44.065093265175214</v>
      </c>
      <c r="AS51">
        <f>(AR51-U51)</f>
        <v>14.904565082191816</v>
      </c>
      <c r="AT51">
        <f>IF(D51,P51,(O51+P51)/2)</f>
        <v>28.630716323852539</v>
      </c>
      <c r="AU51">
        <f>0.61365*EXP(17.502*AT51/(240.97+AT51))</f>
        <v>3.9366288777158722</v>
      </c>
      <c r="AV51">
        <f>IF(AS51&lt;&gt;0,(1000-(AR51+U51)/2)/AS51*AL51,0)</f>
        <v>2.1338426201787164</v>
      </c>
      <c r="AW51">
        <f>U51*AA51/1000</f>
        <v>2.5698738856255661</v>
      </c>
      <c r="AX51">
        <f>(AU51-AW51)</f>
        <v>1.3667549920903062</v>
      </c>
      <c r="AY51">
        <f>1/(1.6/F51+1.37/N51)</f>
        <v>1.4366019345731575</v>
      </c>
      <c r="AZ51">
        <f>G51*AA51*0.001</f>
        <v>34.112288732805965</v>
      </c>
      <c r="BA51">
        <f>G51/S51</f>
        <v>0.9856273889538556</v>
      </c>
      <c r="BB51">
        <f>(1-AL51*AA51/AQ51/F51)*100</f>
        <v>82.393353223075295</v>
      </c>
      <c r="BC51">
        <f>(S51-E51/(N51/1.35))</f>
        <v>394.22093858974904</v>
      </c>
      <c r="BD51">
        <f>E51*BB51/100/BC51</f>
        <v>-9.9543622162216443E-3</v>
      </c>
    </row>
    <row r="52" spans="1:56" x14ac:dyDescent="0.35">
      <c r="A52" s="1" t="s">
        <v>9</v>
      </c>
      <c r="B52" s="1" t="s">
        <v>121</v>
      </c>
      <c r="K52" s="1">
        <v>1.85232</v>
      </c>
    </row>
    <row r="53" spans="1:56" x14ac:dyDescent="0.35">
      <c r="A53" s="1" t="s">
        <v>9</v>
      </c>
      <c r="B53" s="1" t="s">
        <v>120</v>
      </c>
      <c r="K53" s="1">
        <v>1.85232</v>
      </c>
    </row>
    <row r="54" spans="1:56" x14ac:dyDescent="0.35">
      <c r="A54" s="1" t="s">
        <v>9</v>
      </c>
      <c r="B54" s="1" t="s">
        <v>119</v>
      </c>
      <c r="K54" s="1">
        <v>1.85232</v>
      </c>
    </row>
    <row r="55" spans="1:56" x14ac:dyDescent="0.35">
      <c r="A55" s="1" t="s">
        <v>9</v>
      </c>
      <c r="B55" s="1" t="s">
        <v>118</v>
      </c>
      <c r="K55" s="1">
        <v>1.85232</v>
      </c>
    </row>
    <row r="56" spans="1:56" x14ac:dyDescent="0.35">
      <c r="K56" s="1">
        <v>1.85232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55"/>
  <sheetViews>
    <sheetView topLeftCell="A7" zoomScale="5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208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207</v>
      </c>
    </row>
    <row r="12" spans="1:56" x14ac:dyDescent="0.35">
      <c r="A12" s="1" t="s">
        <v>9</v>
      </c>
      <c r="B12" s="1" t="s">
        <v>206</v>
      </c>
    </row>
    <row r="13" spans="1:56" x14ac:dyDescent="0.35">
      <c r="A13" s="1" t="s">
        <v>9</v>
      </c>
      <c r="B13" s="1" t="s">
        <v>205</v>
      </c>
    </row>
    <row r="14" spans="1:56" x14ac:dyDescent="0.35">
      <c r="A14" s="1" t="s">
        <v>9</v>
      </c>
      <c r="B14" s="1" t="s">
        <v>204</v>
      </c>
    </row>
    <row r="15" spans="1:56" x14ac:dyDescent="0.35">
      <c r="A15" s="1" t="s">
        <v>9</v>
      </c>
      <c r="B15" s="1" t="s">
        <v>203</v>
      </c>
    </row>
    <row r="16" spans="1:56" x14ac:dyDescent="0.35">
      <c r="A16" s="1" t="s">
        <v>9</v>
      </c>
      <c r="B16" s="1" t="s">
        <v>202</v>
      </c>
    </row>
    <row r="17" spans="1:56" x14ac:dyDescent="0.35">
      <c r="A17" s="1" t="s">
        <v>9</v>
      </c>
      <c r="B17" s="1" t="s">
        <v>201</v>
      </c>
    </row>
    <row r="18" spans="1:56" x14ac:dyDescent="0.35">
      <c r="A18" s="1">
        <v>1</v>
      </c>
      <c r="B18" s="1" t="s">
        <v>200</v>
      </c>
      <c r="C18" s="1">
        <v>261.50001521036029</v>
      </c>
      <c r="D18" s="1">
        <v>0</v>
      </c>
      <c r="E18">
        <f>(R18-S18*(1000-T18)/(1000-U18))*AK18</f>
        <v>-7.7607190533212735</v>
      </c>
      <c r="F18">
        <f>IF(AV18&lt;&gt;0,1/(1/AV18-1/N18),0)</f>
        <v>36.645654296959592</v>
      </c>
      <c r="G18">
        <f>((AY18-AL18/2)*S18-E18)/(AY18+AL18/2)</f>
        <v>391.45519833008512</v>
      </c>
      <c r="H18">
        <f>AL18*1000</f>
        <v>36.788521308148972</v>
      </c>
      <c r="I18">
        <f>(AQ18-AW18)</f>
        <v>0.81441190849892653</v>
      </c>
      <c r="J18">
        <f>(P18+AP18*D18)</f>
        <v>27.411626815795898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28.922569274902344</v>
      </c>
      <c r="P18" s="1">
        <v>27.411626815795898</v>
      </c>
      <c r="Q18" s="1">
        <v>29.103391647338867</v>
      </c>
      <c r="R18" s="1">
        <v>399.98519897460938</v>
      </c>
      <c r="S18" s="1">
        <v>393.88674926757813</v>
      </c>
      <c r="T18" s="1">
        <v>0.11427681893110275</v>
      </c>
      <c r="U18" s="1">
        <v>32.372348785400391</v>
      </c>
      <c r="V18" s="1">
        <v>0.25147345662117004</v>
      </c>
      <c r="W18" s="1">
        <v>71.2374267578125</v>
      </c>
      <c r="X18" s="1">
        <v>300.1588134765625</v>
      </c>
      <c r="Y18" s="1">
        <v>-0.13766379654407501</v>
      </c>
      <c r="Z18" s="1">
        <v>9.7635611891746521E-2</v>
      </c>
      <c r="AA18" s="1">
        <v>88.105918884277344</v>
      </c>
      <c r="AB18" s="1">
        <v>-12.883449554443359</v>
      </c>
      <c r="AC18" s="1">
        <v>2.9768025502562523E-2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1.1035250495461855</v>
      </c>
      <c r="AL18">
        <f>(U18-T18)/(1000-U18)*AK18</f>
        <v>3.6788521308148969E-2</v>
      </c>
      <c r="AM18">
        <f>(P18+273.15)</f>
        <v>300.56162681579588</v>
      </c>
      <c r="AN18">
        <f>(O18+273.15)</f>
        <v>302.07256927490232</v>
      </c>
      <c r="AO18">
        <f>(Y18*AG18+Z18*AH18)*AI18</f>
        <v>-2.20262069547279E-2</v>
      </c>
      <c r="AP18">
        <f>((AO18+0.00000010773*(AN18^4-AM18^4))-AL18*44100)/(L18*51.4+0.00000043092*AM18^3)</f>
        <v>-13.184177005853075</v>
      </c>
      <c r="AQ18">
        <f>0.61365*EXP(17.502*J18/(240.97+J18))</f>
        <v>3.6666074446789474</v>
      </c>
      <c r="AR18">
        <f>AQ18*1000/AA18</f>
        <v>41.615903802045928</v>
      </c>
      <c r="AS18">
        <f>(AR18-U18)</f>
        <v>9.2435550166455371</v>
      </c>
      <c r="AT18">
        <f>IF(D18,P18,(O18+P18)/2)</f>
        <v>28.167098045349121</v>
      </c>
      <c r="AU18">
        <f>0.61365*EXP(17.502*AT18/(240.97+AT18))</f>
        <v>3.8319635917509602</v>
      </c>
      <c r="AV18">
        <f>IF(AS18&lt;&gt;0,(1000-(AR18+U18)/2)/AS18*AL18,0)</f>
        <v>3.8326771508276862</v>
      </c>
      <c r="AW18">
        <f>U18*AA18/1000</f>
        <v>2.8521955361800209</v>
      </c>
      <c r="AX18">
        <f>(AU18-AW18)</f>
        <v>0.97976805557093938</v>
      </c>
      <c r="AY18">
        <f>1/(1.6/F18+1.37/N18)</f>
        <v>2.7493010038527843</v>
      </c>
      <c r="AZ18">
        <f>G18*AA18*0.001</f>
        <v>34.489519950899179</v>
      </c>
      <c r="BA18">
        <f>G18/S18</f>
        <v>0.99382677649853823</v>
      </c>
      <c r="BB18">
        <f>(1-AL18*AA18/AQ18/F18)*100</f>
        <v>97.58770442194033</v>
      </c>
      <c r="BC18">
        <f>(S18-E18/(N18/1.35))</f>
        <v>396.33444059135314</v>
      </c>
      <c r="BD18">
        <f>E18*BB18/100/BC18</f>
        <v>-1.9108880771179698E-2</v>
      </c>
    </row>
    <row r="19" spans="1:56" x14ac:dyDescent="0.35">
      <c r="A19" s="1" t="s">
        <v>9</v>
      </c>
      <c r="B19" s="1" t="s">
        <v>199</v>
      </c>
      <c r="K19" s="1">
        <v>2.72</v>
      </c>
    </row>
    <row r="20" spans="1:56" x14ac:dyDescent="0.35">
      <c r="A20" s="1" t="s">
        <v>9</v>
      </c>
      <c r="B20" s="1" t="s">
        <v>198</v>
      </c>
      <c r="K20" s="1">
        <v>2.72</v>
      </c>
    </row>
    <row r="21" spans="1:56" x14ac:dyDescent="0.35">
      <c r="A21" s="1">
        <v>2</v>
      </c>
      <c r="B21" s="1" t="s">
        <v>197</v>
      </c>
      <c r="C21" s="1">
        <v>464.50001521036029</v>
      </c>
      <c r="D21" s="1">
        <v>0</v>
      </c>
      <c r="E21">
        <f>(R21-S21*(1000-T21)/(1000-U21))*AK21</f>
        <v>-6.8926419648650787</v>
      </c>
      <c r="F21">
        <f>IF(AV21&lt;&gt;0,1/(1/AV21-1/N21),0)</f>
        <v>28.033119552585706</v>
      </c>
      <c r="G21">
        <f>((AY21-AL21/2)*S21-E21)/(AY21+AL21/2)</f>
        <v>390.50962610673963</v>
      </c>
      <c r="H21">
        <f>AL21*1000</f>
        <v>36.430854983834585</v>
      </c>
      <c r="I21">
        <f>(AQ21-AW21)</f>
        <v>0.83250457893203311</v>
      </c>
      <c r="J21">
        <f>(P21+AP21*D21)</f>
        <v>27.376426696777344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28.889781951904297</v>
      </c>
      <c r="P21" s="1">
        <v>27.376426696777344</v>
      </c>
      <c r="Q21" s="1">
        <v>29.089183807373047</v>
      </c>
      <c r="R21" s="1">
        <v>400.03366088867188</v>
      </c>
      <c r="S21" s="1">
        <v>393.29470825195313</v>
      </c>
      <c r="T21" s="1">
        <v>0.12471418082714081</v>
      </c>
      <c r="U21" s="1">
        <v>32.083774566650391</v>
      </c>
      <c r="V21" s="1">
        <v>0.27494189143180847</v>
      </c>
      <c r="W21" s="1">
        <v>70.731117248535156</v>
      </c>
      <c r="X21" s="1">
        <v>300.111083984375</v>
      </c>
      <c r="Y21" s="1">
        <v>24.277292251586914</v>
      </c>
      <c r="Z21" s="1">
        <v>4.0982510894536972E-2</v>
      </c>
      <c r="AA21" s="1">
        <v>88.099128723144531</v>
      </c>
      <c r="AB21" s="1">
        <v>-12.662784576416016</v>
      </c>
      <c r="AC21" s="1">
        <v>7.635749876499176E-2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1.1033495734719667</v>
      </c>
      <c r="AL21">
        <f>(U21-T21)/(1000-U21)*AK21</f>
        <v>3.6430854983834589E-2</v>
      </c>
      <c r="AM21">
        <f>(P21+273.15)</f>
        <v>300.52642669677732</v>
      </c>
      <c r="AN21">
        <f>(O21+273.15)</f>
        <v>302.03978195190427</v>
      </c>
      <c r="AO21">
        <f>(Y21*AG21+Z21*AH21)*AI21</f>
        <v>3.8843666734315434</v>
      </c>
      <c r="AP21">
        <f>((AO21+0.00000010773*(AN21^4-AM21^4))-AL21*44100)/(L21*51.4+0.00000043092*AM21^3)</f>
        <v>-13.022734861052976</v>
      </c>
      <c r="AQ21">
        <f>0.61365*EXP(17.502*J21/(240.97+J21))</f>
        <v>3.6590571644037166</v>
      </c>
      <c r="AR21">
        <f>AQ21*1000/AA21</f>
        <v>41.533409211145191</v>
      </c>
      <c r="AS21">
        <f>(AR21-U21)</f>
        <v>9.4496346444948003</v>
      </c>
      <c r="AT21">
        <f>IF(D21,P21,(O21+P21)/2)</f>
        <v>28.13310432434082</v>
      </c>
      <c r="AU21">
        <f>0.61365*EXP(17.502*AT21/(240.97+AT21))</f>
        <v>3.8243856948843207</v>
      </c>
      <c r="AV21">
        <f>IF(AS21&lt;&gt;0,(1000-(AR21+U21)/2)/AS21*AL21,0)</f>
        <v>3.713359069497336</v>
      </c>
      <c r="AW21">
        <f>U21*AA21/1000</f>
        <v>2.8265525854716835</v>
      </c>
      <c r="AX21">
        <f>(AU21-AW21)</f>
        <v>0.99783310941263714</v>
      </c>
      <c r="AY21">
        <f>1/(1.6/F21+1.37/N21)</f>
        <v>2.6515157077817855</v>
      </c>
      <c r="AZ21">
        <f>G21*AA21*0.001</f>
        <v>34.403557818004693</v>
      </c>
      <c r="BA21">
        <f>G21/S21</f>
        <v>0.99291858729146865</v>
      </c>
      <c r="BB21">
        <f>(1-AL21*AA21/AQ21/F21)*100</f>
        <v>96.871037534195551</v>
      </c>
      <c r="BC21">
        <f>(S21-E21/(N21/1.35))</f>
        <v>395.46861247646797</v>
      </c>
      <c r="BD21">
        <f>E21*BB21/100/BC21</f>
        <v>-1.6883700941701087E-2</v>
      </c>
    </row>
    <row r="22" spans="1:56" x14ac:dyDescent="0.35">
      <c r="A22" s="1" t="s">
        <v>9</v>
      </c>
      <c r="B22" s="1" t="s">
        <v>196</v>
      </c>
      <c r="K22" s="1">
        <v>2.72</v>
      </c>
    </row>
    <row r="23" spans="1:56" x14ac:dyDescent="0.35">
      <c r="A23" s="1" t="s">
        <v>9</v>
      </c>
      <c r="B23" s="1" t="s">
        <v>195</v>
      </c>
      <c r="K23" s="1">
        <v>2.72</v>
      </c>
    </row>
    <row r="24" spans="1:56" x14ac:dyDescent="0.35">
      <c r="A24" s="1">
        <v>3</v>
      </c>
      <c r="B24" s="1" t="s">
        <v>194</v>
      </c>
      <c r="C24" s="1">
        <v>667.50001521036029</v>
      </c>
      <c r="D24" s="1">
        <v>0</v>
      </c>
      <c r="E24">
        <f>(R24-S24*(1000-T24)/(1000-U24))*AK24</f>
        <v>-6.2114585399867988</v>
      </c>
      <c r="F24">
        <f>IF(AV24&lt;&gt;0,1/(1/AV24-1/N24),0)</f>
        <v>30.20281922562376</v>
      </c>
      <c r="G24">
        <f>((AY24-AL24/2)*S24-E24)/(AY24+AL24/2)</f>
        <v>389.72117351351449</v>
      </c>
      <c r="H24">
        <f>AL24*1000</f>
        <v>36.373081434659959</v>
      </c>
      <c r="I24">
        <f>(AQ24-AW24)</f>
        <v>0.82336092519151238</v>
      </c>
      <c r="J24">
        <f>(P24+AP24*D24)</f>
        <v>27.312204360961914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28.879676818847656</v>
      </c>
      <c r="P24" s="1">
        <v>27.312204360961914</v>
      </c>
      <c r="Q24" s="1">
        <v>29.082530975341797</v>
      </c>
      <c r="R24" s="1">
        <v>400.02810668945313</v>
      </c>
      <c r="S24" s="1">
        <v>392.71234130859375</v>
      </c>
      <c r="T24" s="1">
        <v>0.12498398870229721</v>
      </c>
      <c r="U24" s="1">
        <v>32.031707763671875</v>
      </c>
      <c r="V24" s="1">
        <v>0.27569705247879028</v>
      </c>
      <c r="W24" s="1">
        <v>70.657424926757813</v>
      </c>
      <c r="X24" s="1">
        <v>300.14279174804688</v>
      </c>
      <c r="Y24" s="1">
        <v>50.885814666748047</v>
      </c>
      <c r="Z24" s="1">
        <v>0.10124951601028442</v>
      </c>
      <c r="AA24" s="1">
        <v>88.098823547363281</v>
      </c>
      <c r="AB24" s="1">
        <v>-12.62404727935791</v>
      </c>
      <c r="AC24" s="1">
        <v>8.5606232285499573E-2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1.103466146132525</v>
      </c>
      <c r="AL24">
        <f>(U24-T24)/(1000-U24)*AK24</f>
        <v>3.6373081434659955E-2</v>
      </c>
      <c r="AM24">
        <f>(P24+273.15)</f>
        <v>300.46220436096189</v>
      </c>
      <c r="AN24">
        <f>(O24+273.15)</f>
        <v>302.02967681884763</v>
      </c>
      <c r="AO24">
        <f>(Y24*AG24+Z24*AH24)*AI24</f>
        <v>8.1417301646978331</v>
      </c>
      <c r="AP24">
        <f>((AO24+0.00000010773*(AN24^4-AM24^4))-AL24*44100)/(L24*51.4+0.00000043092*AM24^3)</f>
        <v>-12.962431923462415</v>
      </c>
      <c r="AQ24">
        <f>0.61365*EXP(17.502*J24/(240.97+J24))</f>
        <v>3.6453166953839475</v>
      </c>
      <c r="AR24">
        <f>AQ24*1000/AA24</f>
        <v>41.377586539781312</v>
      </c>
      <c r="AS24">
        <f>(AR24-U24)</f>
        <v>9.3458787761094371</v>
      </c>
      <c r="AT24">
        <f>IF(D24,P24,(O24+P24)/2)</f>
        <v>28.095940589904785</v>
      </c>
      <c r="AU24">
        <f>0.61365*EXP(17.502*AT24/(240.97+AT24))</f>
        <v>3.8161160989893643</v>
      </c>
      <c r="AV24">
        <f>IF(AS24&lt;&gt;0,(1000-(AR24+U24)/2)/AS24*AL24,0)</f>
        <v>3.7490343234866566</v>
      </c>
      <c r="AW24">
        <f>U24*AA24/1000</f>
        <v>2.8219557701924352</v>
      </c>
      <c r="AX24">
        <f>(AU24-AW24)</f>
        <v>0.99416032879692917</v>
      </c>
      <c r="AY24">
        <f>1/(1.6/F24+1.37/N24)</f>
        <v>2.680658854752255</v>
      </c>
      <c r="AZ24">
        <f>G24*AA24*0.001</f>
        <v>34.333976898038465</v>
      </c>
      <c r="BA24">
        <f>G24/S24</f>
        <v>0.99238331093667154</v>
      </c>
      <c r="BB24">
        <f>(1-AL24*AA24/AQ24/F24)*100</f>
        <v>97.089500989193894</v>
      </c>
      <c r="BC24">
        <f>(S24-E24/(N24/1.35))</f>
        <v>394.67140374492914</v>
      </c>
      <c r="BD24">
        <f>E24*BB24/100/BC24</f>
        <v>-1.5280240836808628E-2</v>
      </c>
    </row>
    <row r="25" spans="1:56" x14ac:dyDescent="0.35">
      <c r="A25" s="1" t="s">
        <v>9</v>
      </c>
      <c r="B25" s="1" t="s">
        <v>193</v>
      </c>
      <c r="K25" s="1">
        <v>2.72</v>
      </c>
    </row>
    <row r="26" spans="1:56" x14ac:dyDescent="0.35">
      <c r="A26" s="1" t="s">
        <v>9</v>
      </c>
      <c r="B26" s="1" t="s">
        <v>192</v>
      </c>
      <c r="K26" s="1">
        <v>2.72</v>
      </c>
    </row>
    <row r="27" spans="1:56" x14ac:dyDescent="0.35">
      <c r="A27" s="1">
        <v>4</v>
      </c>
      <c r="B27" s="1" t="s">
        <v>191</v>
      </c>
      <c r="C27" s="1">
        <v>870.50001521036029</v>
      </c>
      <c r="D27" s="1">
        <v>0</v>
      </c>
      <c r="E27">
        <f>(R27-S27*(1000-T27)/(1000-U27))*AK27</f>
        <v>-5.6062675355478184</v>
      </c>
      <c r="F27">
        <f>IF(AV27&lt;&gt;0,1/(1/AV27-1/N27),0)</f>
        <v>29.119151750827598</v>
      </c>
      <c r="G27">
        <f>((AY27-AL27/2)*S27-E27)/(AY27+AL27/2)</f>
        <v>388.84477396759667</v>
      </c>
      <c r="H27">
        <f>AL27*1000</f>
        <v>36.401189055573695</v>
      </c>
      <c r="I27">
        <f>(AQ27-AW27)</f>
        <v>0.82769789204633959</v>
      </c>
      <c r="J27">
        <f>(P27+AP27*D27)</f>
        <v>27.342309951782227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28.887546539306641</v>
      </c>
      <c r="P27" s="1">
        <v>27.342309951782227</v>
      </c>
      <c r="Q27" s="1">
        <v>29.090251922607422</v>
      </c>
      <c r="R27" s="1">
        <v>399.9259033203125</v>
      </c>
      <c r="S27" s="1">
        <v>392.07247924804688</v>
      </c>
      <c r="T27" s="1">
        <v>0.12611101567745209</v>
      </c>
      <c r="U27" s="1">
        <v>32.057918548583984</v>
      </c>
      <c r="V27" s="1">
        <v>0.27803561091423035</v>
      </c>
      <c r="W27" s="1">
        <v>70.677749633789063</v>
      </c>
      <c r="X27" s="1">
        <v>300.13064575195313</v>
      </c>
      <c r="Y27" s="1">
        <v>101.19691467285156</v>
      </c>
      <c r="Z27" s="1">
        <v>8.1966161727905273E-2</v>
      </c>
      <c r="AA27" s="1">
        <v>88.092254638671875</v>
      </c>
      <c r="AB27" s="1">
        <v>-12.522185325622559</v>
      </c>
      <c r="AC27" s="1">
        <v>8.5848085582256317E-2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1.1034214917351215</v>
      </c>
      <c r="AL27">
        <f>(U27-T27)/(1000-U27)*AK27</f>
        <v>3.6401189055573699E-2</v>
      </c>
      <c r="AM27">
        <f>(P27+273.15)</f>
        <v>300.4923099517822</v>
      </c>
      <c r="AN27">
        <f>(O27+273.15)</f>
        <v>302.03754653930662</v>
      </c>
      <c r="AO27">
        <f>(Y27*AG27+Z27*AH27)*AI27</f>
        <v>16.191505985747881</v>
      </c>
      <c r="AP27">
        <f>((AO27+0.00000010773*(AN27^4-AM27^4))-AL27*44100)/(L27*51.4+0.00000043092*AM27^3)</f>
        <v>-12.908221390073546</v>
      </c>
      <c r="AQ27">
        <f>0.61365*EXP(17.502*J27/(240.97+J27))</f>
        <v>3.6517522160140024</v>
      </c>
      <c r="AR27">
        <f>AQ27*1000/AA27</f>
        <v>41.453726334879264</v>
      </c>
      <c r="AS27">
        <f>(AR27-U27)</f>
        <v>9.3958077862952791</v>
      </c>
      <c r="AT27">
        <f>IF(D27,P27,(O27+P27)/2)</f>
        <v>28.114928245544434</v>
      </c>
      <c r="AU27">
        <f>0.61365*EXP(17.502*AT27/(240.97+AT27))</f>
        <v>3.8203392409506942</v>
      </c>
      <c r="AV27">
        <f>IF(AS27&lt;&gt;0,(1000-(AR27+U27)/2)/AS27*AL27,0)</f>
        <v>3.7317955210963705</v>
      </c>
      <c r="AW27">
        <f>U27*AA27/1000</f>
        <v>2.8240543239676628</v>
      </c>
      <c r="AX27">
        <f>(AU27-AW27)</f>
        <v>0.99628491698303145</v>
      </c>
      <c r="AY27">
        <f>1/(1.6/F27+1.37/N27)</f>
        <v>2.6665664929551967</v>
      </c>
      <c r="AZ27">
        <f>G27*AA27*0.001</f>
        <v>34.254212843270331</v>
      </c>
      <c r="BA27">
        <f>G27/S27</f>
        <v>0.99176758009988208</v>
      </c>
      <c r="BB27">
        <f>(1-AL27*AA27/AQ27/F27)*100</f>
        <v>96.98440319478452</v>
      </c>
      <c r="BC27">
        <f>(S27-E27/(N27/1.35))</f>
        <v>393.84066751916453</v>
      </c>
      <c r="BD27">
        <f>E27*BB27/100/BC27</f>
        <v>-1.3805595915483838E-2</v>
      </c>
    </row>
    <row r="28" spans="1:56" x14ac:dyDescent="0.35">
      <c r="A28" s="1" t="s">
        <v>9</v>
      </c>
      <c r="B28" s="1" t="s">
        <v>190</v>
      </c>
      <c r="K28" s="1">
        <v>2.72</v>
      </c>
    </row>
    <row r="29" spans="1:56" x14ac:dyDescent="0.35">
      <c r="A29" s="1" t="s">
        <v>9</v>
      </c>
      <c r="B29" s="1" t="s">
        <v>189</v>
      </c>
      <c r="K29" s="1">
        <v>2.72</v>
      </c>
    </row>
    <row r="30" spans="1:56" x14ac:dyDescent="0.35">
      <c r="A30" s="1">
        <v>5</v>
      </c>
      <c r="B30" s="1" t="s">
        <v>188</v>
      </c>
      <c r="C30" s="1">
        <v>1073.5000152103603</v>
      </c>
      <c r="D30" s="1">
        <v>0</v>
      </c>
      <c r="E30">
        <f>(R30-S30*(1000-T30)/(1000-U30))*AK30</f>
        <v>-4.7716097926623808</v>
      </c>
      <c r="F30">
        <f>IF(AV30&lt;&gt;0,1/(1/AV30-1/N30),0)</f>
        <v>31.357275967393168</v>
      </c>
      <c r="G30">
        <f>((AY30-AL30/2)*S30-E30)/(AY30+AL30/2)</f>
        <v>388.03346796662646</v>
      </c>
      <c r="H30">
        <f>AL30*1000</f>
        <v>36.30785234029306</v>
      </c>
      <c r="I30">
        <f>(AQ30-AW30)</f>
        <v>0.81809474648051594</v>
      </c>
      <c r="J30">
        <f>(P30+AP30*D30)</f>
        <v>27.264225006103516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28.874919891357422</v>
      </c>
      <c r="P30" s="1">
        <v>27.264225006103516</v>
      </c>
      <c r="Q30" s="1">
        <v>29.086259841918945</v>
      </c>
      <c r="R30" s="1">
        <v>400.0728759765625</v>
      </c>
      <c r="S30" s="1">
        <v>391.514404296875</v>
      </c>
      <c r="T30" s="1">
        <v>0.12625356018543243</v>
      </c>
      <c r="U30" s="1">
        <v>31.979324340820313</v>
      </c>
      <c r="V30" s="1">
        <v>0.27853918075561523</v>
      </c>
      <c r="W30" s="1">
        <v>70.55242919921875</v>
      </c>
      <c r="X30" s="1">
        <v>300.12542724609375</v>
      </c>
      <c r="Y30" s="1">
        <v>149.82150268554688</v>
      </c>
      <c r="Z30" s="1">
        <v>0.11933068931102753</v>
      </c>
      <c r="AA30" s="1">
        <v>88.087730407714844</v>
      </c>
      <c r="AB30" s="1">
        <v>-12.471643447875977</v>
      </c>
      <c r="AC30" s="1">
        <v>0.1019715741276741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1.103402306051815</v>
      </c>
      <c r="AL30">
        <f>(U30-T30)/(1000-U30)*AK30</f>
        <v>3.6307852340293059E-2</v>
      </c>
      <c r="AM30">
        <f>(P30+273.15)</f>
        <v>300.41422500610349</v>
      </c>
      <c r="AN30">
        <f>(O30+273.15)</f>
        <v>302.0249198913574</v>
      </c>
      <c r="AO30">
        <f>(Y30*AG30+Z30*AH30)*AI30</f>
        <v>23.971439893884053</v>
      </c>
      <c r="AP30">
        <f>((AO30+0.00000010773*(AN30^4-AM30^4))-AL30*44100)/(L30*51.4+0.00000043092*AM30^3)</f>
        <v>-12.805161363495284</v>
      </c>
      <c r="AQ30">
        <f>0.61365*EXP(17.502*J30/(240.97+J30))</f>
        <v>3.6350808476355687</v>
      </c>
      <c r="AR30">
        <f>AQ30*1000/AA30</f>
        <v>41.266596730447759</v>
      </c>
      <c r="AS30">
        <f>(AR30-U30)</f>
        <v>9.2872723896274465</v>
      </c>
      <c r="AT30">
        <f>IF(D30,P30,(O30+P30)/2)</f>
        <v>28.069572448730469</v>
      </c>
      <c r="AU30">
        <f>0.61365*EXP(17.502*AT30/(240.97+AT30))</f>
        <v>3.8102581806133977</v>
      </c>
      <c r="AV30">
        <f>IF(AS30&lt;&gt;0,(1000-(AR30+U30)/2)/AS30*AL30,0)</f>
        <v>3.7662458717121794</v>
      </c>
      <c r="AW30">
        <f>U30*AA30/1000</f>
        <v>2.8169861011550528</v>
      </c>
      <c r="AX30">
        <f>(AU30-AW30)</f>
        <v>0.99327207945834495</v>
      </c>
      <c r="AY30">
        <f>1/(1.6/F30+1.37/N30)</f>
        <v>2.6947475726550913</v>
      </c>
      <c r="AZ30">
        <f>G30*AA30*0.001</f>
        <v>34.180987515414849</v>
      </c>
      <c r="BA30">
        <f>G30/S30</f>
        <v>0.99110904658412247</v>
      </c>
      <c r="BB30">
        <f>(1-AL30*AA30/AQ30/F30)*100</f>
        <v>97.194155630943158</v>
      </c>
      <c r="BC30">
        <f>(S30-E30/(N30/1.35))</f>
        <v>393.0193457603778</v>
      </c>
      <c r="BD30">
        <f>E30*BB30/100/BC30</f>
        <v>-1.1800248252433863E-2</v>
      </c>
    </row>
    <row r="31" spans="1:56" x14ac:dyDescent="0.35">
      <c r="A31" s="1" t="s">
        <v>9</v>
      </c>
      <c r="B31" s="1" t="s">
        <v>187</v>
      </c>
      <c r="K31" s="1">
        <v>2.72</v>
      </c>
    </row>
    <row r="32" spans="1:56" x14ac:dyDescent="0.35">
      <c r="A32" s="1" t="s">
        <v>9</v>
      </c>
      <c r="B32" s="1" t="s">
        <v>186</v>
      </c>
      <c r="K32" s="1">
        <v>2.72</v>
      </c>
    </row>
    <row r="33" spans="1:56" x14ac:dyDescent="0.35">
      <c r="A33" s="1">
        <v>6</v>
      </c>
      <c r="B33" s="1" t="s">
        <v>185</v>
      </c>
      <c r="C33" s="1">
        <v>1276.5000152103603</v>
      </c>
      <c r="D33" s="1">
        <v>0</v>
      </c>
      <c r="E33">
        <f>(R33-S33*(1000-T33)/(1000-U33))*AK33</f>
        <v>-3.9839233450577876</v>
      </c>
      <c r="F33">
        <f>IF(AV33&lt;&gt;0,1/(1/AV33-1/N33),0)</f>
        <v>31.65629576938429</v>
      </c>
      <c r="G33">
        <f>((AY33-AL33/2)*S33-E33)/(AY33+AL33/2)</f>
        <v>386.96747665685524</v>
      </c>
      <c r="H33">
        <f>AL33*1000</f>
        <v>36.364260334110035</v>
      </c>
      <c r="I33">
        <f>(AQ33-AW33)</f>
        <v>0.81835041771704464</v>
      </c>
      <c r="J33">
        <f>(P33+AP33*D33)</f>
        <v>27.283336639404297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28.834091186523438</v>
      </c>
      <c r="P33" s="1">
        <v>27.283336639404297</v>
      </c>
      <c r="Q33" s="1">
        <v>29.043642044067383</v>
      </c>
      <c r="R33" s="1">
        <v>399.9971923828125</v>
      </c>
      <c r="S33" s="1">
        <v>390.73150634765625</v>
      </c>
      <c r="T33" s="1">
        <v>0.1263950914144516</v>
      </c>
      <c r="U33" s="1">
        <v>32.024471282958984</v>
      </c>
      <c r="V33" s="1">
        <v>0.27949604392051697</v>
      </c>
      <c r="W33" s="1">
        <v>70.815353393554688</v>
      </c>
      <c r="X33" s="1">
        <v>300.15359497070313</v>
      </c>
      <c r="Y33" s="1">
        <v>299.11090087890625</v>
      </c>
      <c r="Z33" s="1">
        <v>5.9062149375677109E-2</v>
      </c>
      <c r="AA33" s="1">
        <v>88.082786560058594</v>
      </c>
      <c r="AB33" s="1">
        <v>-12.441177368164063</v>
      </c>
      <c r="AC33" s="1">
        <v>9.1488786041736603E-2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1.103505863862879</v>
      </c>
      <c r="AL33">
        <f>(U33-T33)/(1000-U33)*AK33</f>
        <v>3.6364260334110034E-2</v>
      </c>
      <c r="AM33">
        <f>(P33+273.15)</f>
        <v>300.43333663940427</v>
      </c>
      <c r="AN33">
        <f>(O33+273.15)</f>
        <v>301.98409118652341</v>
      </c>
      <c r="AO33">
        <f>(Y33*AG33+Z33*AH33)*AI33</f>
        <v>47.85774307092106</v>
      </c>
      <c r="AP33">
        <f>((AO33+0.00000010773*(AN33^4-AM33^4))-AL33*44100)/(L33*51.4+0.00000043092*AM33^3)</f>
        <v>-12.634898464407298</v>
      </c>
      <c r="AQ33">
        <f>0.61365*EXP(17.502*J33/(240.97+J33))</f>
        <v>3.6391550864326465</v>
      </c>
      <c r="AR33">
        <f>AQ33*1000/AA33</f>
        <v>41.315167566268073</v>
      </c>
      <c r="AS33">
        <f>(AR33-U33)</f>
        <v>9.2906962833090887</v>
      </c>
      <c r="AT33">
        <f>IF(D33,P33,(O33+P33)/2)</f>
        <v>28.058713912963867</v>
      </c>
      <c r="AU33">
        <f>0.61365*EXP(17.502*AT33/(240.97+AT33))</f>
        <v>3.8078481412103375</v>
      </c>
      <c r="AV33">
        <f>IF(AS33&lt;&gt;0,(1000-(AR33+U33)/2)/AS33*AL33,0)</f>
        <v>3.7705235868146993</v>
      </c>
      <c r="AW33">
        <f>U33*AA33/1000</f>
        <v>2.8208046687156019</v>
      </c>
      <c r="AX33">
        <f>(AU33-AW33)</f>
        <v>0.98704347249473567</v>
      </c>
      <c r="AY33">
        <f>1/(1.6/F33+1.37/N33)</f>
        <v>2.6982520407683079</v>
      </c>
      <c r="AZ33">
        <f>G33*AA33*0.001</f>
        <v>34.085173652050237</v>
      </c>
      <c r="BA33">
        <f>G33/S33</f>
        <v>0.99036671056812109</v>
      </c>
      <c r="BB33">
        <f>(1-AL33*AA33/AQ33/F33)*100</f>
        <v>97.219613668815015</v>
      </c>
      <c r="BC33">
        <f>(S33-E33/(N33/1.35))</f>
        <v>391.98801551121232</v>
      </c>
      <c r="BD33">
        <f>E33*BB33/100/BC33</f>
        <v>-9.88079923789437E-3</v>
      </c>
    </row>
    <row r="34" spans="1:56" x14ac:dyDescent="0.35">
      <c r="A34" s="1" t="s">
        <v>9</v>
      </c>
      <c r="B34" s="1" t="s">
        <v>184</v>
      </c>
      <c r="K34" s="1">
        <v>2.72</v>
      </c>
    </row>
    <row r="35" spans="1:56" x14ac:dyDescent="0.35">
      <c r="A35" s="1" t="s">
        <v>9</v>
      </c>
      <c r="B35" s="1" t="s">
        <v>183</v>
      </c>
      <c r="K35" s="1">
        <v>2.72</v>
      </c>
    </row>
    <row r="36" spans="1:56" x14ac:dyDescent="0.35">
      <c r="A36" s="1">
        <v>7</v>
      </c>
      <c r="B36" s="1" t="s">
        <v>182</v>
      </c>
      <c r="C36" s="1">
        <v>1479.5000152103603</v>
      </c>
      <c r="D36" s="1">
        <v>0</v>
      </c>
      <c r="E36">
        <f>(R36-S36*(1000-T36)/(1000-U36))*AK36</f>
        <v>-3.1659808991702572</v>
      </c>
      <c r="F36">
        <f>IF(AV36&lt;&gt;0,1/(1/AV36-1/N36),0)</f>
        <v>33.382704018342913</v>
      </c>
      <c r="G36">
        <f>((AY36-AL36/2)*S36-E36)/(AY36+AL36/2)</f>
        <v>386.03346695464518</v>
      </c>
      <c r="H36">
        <f>AL36*1000</f>
        <v>36.540043085182305</v>
      </c>
      <c r="I36">
        <f>(AQ36-AW36)</f>
        <v>0.81708220256574871</v>
      </c>
      <c r="J36">
        <f>(P36+AP36*D36)</f>
        <v>27.338735580444336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28.811124801635742</v>
      </c>
      <c r="P36" s="1">
        <v>27.338735580444336</v>
      </c>
      <c r="Q36" s="1">
        <v>29.012596130371094</v>
      </c>
      <c r="R36" s="1">
        <v>400.13467407226563</v>
      </c>
      <c r="S36" s="1">
        <v>390.08648681640625</v>
      </c>
      <c r="T36" s="1">
        <v>0.12611468136310577</v>
      </c>
      <c r="U36" s="1">
        <v>32.174674987792969</v>
      </c>
      <c r="V36" s="1">
        <v>0.27923455834388733</v>
      </c>
      <c r="W36" s="1">
        <v>71.238983154296875</v>
      </c>
      <c r="X36" s="1">
        <v>300.14175415039063</v>
      </c>
      <c r="Y36" s="1">
        <v>499.62237548828125</v>
      </c>
      <c r="Z36" s="1">
        <v>3.7366576492786407E-2</v>
      </c>
      <c r="AA36" s="1">
        <v>88.078758239746094</v>
      </c>
      <c r="AB36" s="1">
        <v>-12.467794418334961</v>
      </c>
      <c r="AC36" s="1">
        <v>7.2988457977771759E-2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1.1034623314352594</v>
      </c>
      <c r="AL36">
        <f>(U36-T36)/(1000-U36)*AK36</f>
        <v>3.6540043085182307E-2</v>
      </c>
      <c r="AM36">
        <f>(P36+273.15)</f>
        <v>300.48873558044431</v>
      </c>
      <c r="AN36">
        <f>(O36+273.15)</f>
        <v>301.96112480163572</v>
      </c>
      <c r="AO36">
        <f>(Y36*AG36+Z36*AH36)*AI36</f>
        <v>79.939578291336147</v>
      </c>
      <c r="AP36">
        <f>((AO36+0.00000010773*(AN36^4-AM36^4))-AL36*44100)/(L36*51.4+0.00000043092*AM36^3)</f>
        <v>-12.441865721434141</v>
      </c>
      <c r="AQ36">
        <f>0.61365*EXP(17.502*J36/(240.97+J36))</f>
        <v>3.6509876222579711</v>
      </c>
      <c r="AR36">
        <f>AQ36*1000/AA36</f>
        <v>41.451397535829926</v>
      </c>
      <c r="AS36">
        <f>(AR36-U36)</f>
        <v>9.2767225480369575</v>
      </c>
      <c r="AT36">
        <f>IF(D36,P36,(O36+P36)/2)</f>
        <v>28.074930191040039</v>
      </c>
      <c r="AU36">
        <f>0.61365*EXP(17.502*AT36/(240.97+AT36))</f>
        <v>3.8114478155086036</v>
      </c>
      <c r="AV36">
        <f>IF(AS36&lt;&gt;0,(1000-(AR36+U36)/2)/AS36*AL36,0)</f>
        <v>3.7938930448584891</v>
      </c>
      <c r="AW36">
        <f>U36*AA36/1000</f>
        <v>2.8339054196922224</v>
      </c>
      <c r="AX36">
        <f>(AU36-AW36)</f>
        <v>0.97754239581638114</v>
      </c>
      <c r="AY36">
        <f>1/(1.6/F36+1.37/N36)</f>
        <v>2.7174175680146075</v>
      </c>
      <c r="AZ36">
        <f>G36*AA36*0.001</f>
        <v>34.001348408349209</v>
      </c>
      <c r="BA36">
        <f>G36/S36</f>
        <v>0.98960994548968162</v>
      </c>
      <c r="BB36">
        <f>(1-AL36*AA36/AQ36/F36)*100</f>
        <v>97.359365057480133</v>
      </c>
      <c r="BC36">
        <f>(S36-E36/(N36/1.35))</f>
        <v>391.08502109201822</v>
      </c>
      <c r="BD36">
        <f>E36*BB36/100/BC36</f>
        <v>-7.8816081798950086E-3</v>
      </c>
    </row>
    <row r="37" spans="1:56" x14ac:dyDescent="0.35">
      <c r="A37" s="1" t="s">
        <v>9</v>
      </c>
      <c r="B37" s="1" t="s">
        <v>181</v>
      </c>
      <c r="K37" s="1">
        <v>2.72</v>
      </c>
    </row>
    <row r="38" spans="1:56" x14ac:dyDescent="0.35">
      <c r="A38" s="1" t="s">
        <v>9</v>
      </c>
      <c r="B38" s="1" t="s">
        <v>180</v>
      </c>
      <c r="K38" s="1">
        <v>2.72</v>
      </c>
    </row>
    <row r="39" spans="1:56" x14ac:dyDescent="0.35">
      <c r="A39" s="1">
        <v>8</v>
      </c>
      <c r="B39" s="1" t="s">
        <v>179</v>
      </c>
      <c r="C39" s="1">
        <v>1682.5000152103603</v>
      </c>
      <c r="D39" s="1">
        <v>0</v>
      </c>
      <c r="E39">
        <f>(R39-S39*(1000-T39)/(1000-U39))*AK39</f>
        <v>-2.3518131466429266</v>
      </c>
      <c r="F39">
        <f>IF(AV39&lt;&gt;0,1/(1/AV39-1/N39),0)</f>
        <v>32.48782744128242</v>
      </c>
      <c r="G39">
        <f>((AY39-AL39/2)*S39-E39)/(AY39+AL39/2)</f>
        <v>384.88842560944863</v>
      </c>
      <c r="H39">
        <f>AL39*1000</f>
        <v>36.735114873187797</v>
      </c>
      <c r="I39">
        <f>(AQ39-AW39)</f>
        <v>0.82382745159951343</v>
      </c>
      <c r="J39">
        <f>(P39+AP39*D39)</f>
        <v>27.438922882080078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28.810806274414063</v>
      </c>
      <c r="P39" s="1">
        <v>27.438922882080078</v>
      </c>
      <c r="Q39" s="1">
        <v>28.995489120483398</v>
      </c>
      <c r="R39" s="1">
        <v>400.0987548828125</v>
      </c>
      <c r="S39" s="1">
        <v>389.27133178710938</v>
      </c>
      <c r="T39" s="1">
        <v>0.12965342402458191</v>
      </c>
      <c r="U39" s="1">
        <v>32.342479705810547</v>
      </c>
      <c r="V39" s="1">
        <v>0.28707095980644226</v>
      </c>
      <c r="W39" s="1">
        <v>71.610809326171875</v>
      </c>
      <c r="X39" s="1">
        <v>300.1533203125</v>
      </c>
      <c r="Y39" s="1">
        <v>750.01275634765625</v>
      </c>
      <c r="Z39" s="1">
        <v>8.4375077858567238E-3</v>
      </c>
      <c r="AA39" s="1">
        <v>88.077484130859375</v>
      </c>
      <c r="AB39" s="1">
        <v>-12.501917839050293</v>
      </c>
      <c r="AC39" s="1">
        <v>6.066565215587616E-2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1.1035048540900734</v>
      </c>
      <c r="AL39">
        <f>(U39-T39)/(1000-U39)*AK39</f>
        <v>3.6735114873187799E-2</v>
      </c>
      <c r="AM39">
        <f>(P39+273.15)</f>
        <v>300.58892288208006</v>
      </c>
      <c r="AN39">
        <f>(O39+273.15)</f>
        <v>301.96080627441404</v>
      </c>
      <c r="AO39">
        <f>(Y39*AG39+Z39*AH39)*AI39</f>
        <v>120.00203833337036</v>
      </c>
      <c r="AP39">
        <f>((AO39+0.00000010773*(AN39^4-AM39^4))-AL39*44100)/(L39*51.4+0.00000043092*AM39^3)</f>
        <v>-12.191845168355316</v>
      </c>
      <c r="AQ39">
        <f>0.61365*EXP(17.502*J39/(240.97+J39))</f>
        <v>3.6724716946406835</v>
      </c>
      <c r="AR39">
        <f>AQ39*1000/AA39</f>
        <v>41.695919574455388</v>
      </c>
      <c r="AS39">
        <f>(AR39-U39)</f>
        <v>9.3534398686448412</v>
      </c>
      <c r="AT39">
        <f>IF(D39,P39,(O39+P39)/2)</f>
        <v>28.12486457824707</v>
      </c>
      <c r="AU39">
        <f>0.61365*EXP(17.502*AT39/(240.97+AT39))</f>
        <v>3.8225508563531894</v>
      </c>
      <c r="AV39">
        <f>IF(AS39&lt;&gt;0,(1000-(AR39+U39)/2)/AS39*AL39,0)</f>
        <v>3.7820535352433211</v>
      </c>
      <c r="AW39">
        <f>U39*AA39/1000</f>
        <v>2.84864424304117</v>
      </c>
      <c r="AX39">
        <f>(AU39-AW39)</f>
        <v>0.97390661331201933</v>
      </c>
      <c r="AY39">
        <f>1/(1.6/F39+1.37/N39)</f>
        <v>2.707703560465442</v>
      </c>
      <c r="AZ39">
        <f>G39*AA39*0.001</f>
        <v>33.900004198767661</v>
      </c>
      <c r="BA39">
        <f>G39/S39</f>
        <v>0.9887407424596637</v>
      </c>
      <c r="BB39">
        <f>(1-AL39*AA39/AQ39/F39)*100</f>
        <v>97.288140556444077</v>
      </c>
      <c r="BC39">
        <f>(S39-E39/(N39/1.35))</f>
        <v>390.0130816938676</v>
      </c>
      <c r="BD39">
        <f>E39*BB39/100/BC39</f>
        <v>-5.8665603466266413E-3</v>
      </c>
    </row>
    <row r="40" spans="1:56" x14ac:dyDescent="0.35">
      <c r="A40" s="1" t="s">
        <v>9</v>
      </c>
      <c r="B40" s="1" t="s">
        <v>178</v>
      </c>
      <c r="K40" s="1">
        <v>2.72</v>
      </c>
    </row>
    <row r="41" spans="1:56" x14ac:dyDescent="0.35">
      <c r="A41" s="1" t="s">
        <v>9</v>
      </c>
      <c r="B41" s="1" t="s">
        <v>177</v>
      </c>
      <c r="K41" s="1">
        <v>2.72</v>
      </c>
    </row>
    <row r="42" spans="1:56" x14ac:dyDescent="0.35">
      <c r="A42" s="1">
        <v>9</v>
      </c>
      <c r="B42" s="1" t="s">
        <v>176</v>
      </c>
      <c r="C42" s="1">
        <v>1885.5000152103603</v>
      </c>
      <c r="D42" s="1">
        <v>0</v>
      </c>
      <c r="E42">
        <f>(R42-S42*(1000-T42)/(1000-U42))*AK42</f>
        <v>-2.1627259648011137</v>
      </c>
      <c r="F42">
        <f>IF(AV42&lt;&gt;0,1/(1/AV42-1/N42),0)</f>
        <v>23.843442801270673</v>
      </c>
      <c r="G42">
        <f>((AY42-AL42/2)*S42-E42)/(AY42+AL42/2)</f>
        <v>384.41674012404144</v>
      </c>
      <c r="H42">
        <f>AL42*1000</f>
        <v>36.592706966482666</v>
      </c>
      <c r="I42">
        <f>(AQ42-AW42)</f>
        <v>0.85511001276042187</v>
      </c>
      <c r="J42">
        <f>(P42+AP42*D42)</f>
        <v>27.534347534179688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28.82501220703125</v>
      </c>
      <c r="P42" s="1">
        <v>27.534347534179688</v>
      </c>
      <c r="Q42" s="1">
        <v>28.997320175170898</v>
      </c>
      <c r="R42" s="1">
        <v>400.00112915039063</v>
      </c>
      <c r="S42" s="1">
        <v>389.05856323242188</v>
      </c>
      <c r="T42" s="1">
        <v>0.12974950671195984</v>
      </c>
      <c r="U42" s="1">
        <v>32.224777221679688</v>
      </c>
      <c r="V42" s="1">
        <v>0.28701189160346985</v>
      </c>
      <c r="W42" s="1">
        <v>71.282699584960938</v>
      </c>
      <c r="X42" s="1">
        <v>300.12362670898438</v>
      </c>
      <c r="Y42" s="1">
        <v>1001.1464233398438</v>
      </c>
      <c r="Z42" s="1">
        <v>0.10486810654401779</v>
      </c>
      <c r="AA42" s="1">
        <v>88.066612243652344</v>
      </c>
      <c r="AB42" s="1">
        <v>-12.363792419433594</v>
      </c>
      <c r="AC42" s="1">
        <v>8.2879208028316498E-2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1.1033956864300893</v>
      </c>
      <c r="AL42">
        <f>(U42-T42)/(1000-U42)*AK42</f>
        <v>3.6592706966482667E-2</v>
      </c>
      <c r="AM42">
        <f>(P42+273.15)</f>
        <v>300.68434753417966</v>
      </c>
      <c r="AN42">
        <f>(O42+273.15)</f>
        <v>301.97501220703123</v>
      </c>
      <c r="AO42">
        <f>(Y42*AG42+Z42*AH42)*AI42</f>
        <v>160.18342415399638</v>
      </c>
      <c r="AP42">
        <f>((AO42+0.00000010773*(AN42^4-AM42^4))-AL42*44100)/(L42*51.4+0.00000043092*AM42^3)</f>
        <v>-11.816813227758772</v>
      </c>
      <c r="AQ42">
        <f>0.61365*EXP(17.502*J42/(240.97+J42))</f>
        <v>3.6930369729801673</v>
      </c>
      <c r="AR42">
        <f>AQ42*1000/AA42</f>
        <v>41.934586546405427</v>
      </c>
      <c r="AS42">
        <f>(AR42-U42)</f>
        <v>9.7098093247257395</v>
      </c>
      <c r="AT42">
        <f>IF(D42,P42,(O42+P42)/2)</f>
        <v>28.179679870605469</v>
      </c>
      <c r="AU42">
        <f>0.61365*EXP(17.502*AT42/(240.97+AT42))</f>
        <v>3.8347716578381448</v>
      </c>
      <c r="AV42">
        <f>IF(AS42&lt;&gt;0,(1000-(AR42+U42)/2)/AS42*AL42,0)</f>
        <v>3.6288932001128424</v>
      </c>
      <c r="AW42">
        <f>U42*AA42/1000</f>
        <v>2.8379269602197454</v>
      </c>
      <c r="AX42">
        <f>(AU42-AW42)</f>
        <v>0.99684469761839933</v>
      </c>
      <c r="AY42">
        <f>1/(1.6/F42+1.37/N42)</f>
        <v>2.5828325026691932</v>
      </c>
      <c r="AZ42">
        <f>G42*AA42*0.001</f>
        <v>33.854279992472833</v>
      </c>
      <c r="BA42">
        <f>G42/S42</f>
        <v>0.98806908895716183</v>
      </c>
      <c r="BB42">
        <f>(1-AL42*AA42/AQ42/F42)*100</f>
        <v>96.340234926600417</v>
      </c>
      <c r="BC42">
        <f>(S42-E42/(N42/1.35))</f>
        <v>389.74067600359365</v>
      </c>
      <c r="BD42">
        <f>E42*BB42/100/BC42</f>
        <v>-5.3460554763567108E-3</v>
      </c>
    </row>
    <row r="43" spans="1:56" x14ac:dyDescent="0.35">
      <c r="A43" s="1" t="s">
        <v>9</v>
      </c>
      <c r="B43" s="1" t="s">
        <v>175</v>
      </c>
      <c r="K43" s="1">
        <v>2.72</v>
      </c>
    </row>
    <row r="44" spans="1:56" x14ac:dyDescent="0.35">
      <c r="A44" s="1" t="s">
        <v>9</v>
      </c>
      <c r="B44" s="1" t="s">
        <v>174</v>
      </c>
      <c r="K44" s="1">
        <v>2.72</v>
      </c>
    </row>
    <row r="45" spans="1:56" x14ac:dyDescent="0.35">
      <c r="A45" s="1">
        <v>10</v>
      </c>
      <c r="B45" s="1" t="s">
        <v>173</v>
      </c>
      <c r="C45" s="1">
        <v>2088.5000152103603</v>
      </c>
      <c r="D45" s="1">
        <v>0</v>
      </c>
      <c r="E45">
        <f>(R45-S45*(1000-T45)/(1000-U45))*AK45</f>
        <v>-1.8107728421571649</v>
      </c>
      <c r="F45">
        <f>IF(AV45&lt;&gt;0,1/(1/AV45-1/N45),0)</f>
        <v>16.157004372882209</v>
      </c>
      <c r="G45">
        <f>((AY45-AL45/2)*S45-E45)/(AY45+AL45/2)</f>
        <v>383.88816956151624</v>
      </c>
      <c r="H45">
        <f>AL45*1000</f>
        <v>36.297039571810082</v>
      </c>
      <c r="I45">
        <f>(AQ45-AW45)</f>
        <v>0.90955535004304178</v>
      </c>
      <c r="J45">
        <f>(P45+AP45*D45)</f>
        <v>27.683567047119141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28.867258071899414</v>
      </c>
      <c r="P45" s="1">
        <v>27.683567047119141</v>
      </c>
      <c r="Q45" s="1">
        <v>29.021482467651367</v>
      </c>
      <c r="R45" s="1">
        <v>400.16314697265625</v>
      </c>
      <c r="S45" s="1">
        <v>389.00790405273438</v>
      </c>
      <c r="T45" s="1">
        <v>0.13127873837947845</v>
      </c>
      <c r="U45" s="1">
        <v>31.974149703979492</v>
      </c>
      <c r="V45" s="1">
        <v>0.28968343138694763</v>
      </c>
      <c r="W45" s="1">
        <v>70.555076599121094</v>
      </c>
      <c r="X45" s="1">
        <v>300.13375854492188</v>
      </c>
      <c r="Y45" s="1">
        <v>1250.400390625</v>
      </c>
      <c r="Z45" s="1">
        <v>4.5803450047969818E-2</v>
      </c>
      <c r="AA45" s="1">
        <v>88.066200256347656</v>
      </c>
      <c r="AB45" s="1">
        <v>-12.167673110961914</v>
      </c>
      <c r="AC45" s="1">
        <v>0.13176360726356506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1.1034329358269184</v>
      </c>
      <c r="AL45">
        <f>(U45-T45)/(1000-U45)*AK45</f>
        <v>3.6297039571810082E-2</v>
      </c>
      <c r="AM45">
        <f>(P45+273.15)</f>
        <v>300.83356704711912</v>
      </c>
      <c r="AN45">
        <f>(O45+273.15)</f>
        <v>302.01725807189939</v>
      </c>
      <c r="AO45">
        <f>(Y45*AG45+Z45*AH45)*AI45</f>
        <v>200.06405802821973</v>
      </c>
      <c r="AP45">
        <f>((AO45+0.00000010773*(AN45^4-AM45^4))-AL45*44100)/(L45*51.4+0.00000043092*AM45^3)</f>
        <v>-11.390666767196242</v>
      </c>
      <c r="AQ45">
        <f>0.61365*EXP(17.502*J45/(240.97+J45))</f>
        <v>3.7253972209001387</v>
      </c>
      <c r="AR45">
        <f>AQ45*1000/AA45</f>
        <v>42.302236386446324</v>
      </c>
      <c r="AS45">
        <f>(AR45-U45)</f>
        <v>10.328086682466832</v>
      </c>
      <c r="AT45">
        <f>IF(D45,P45,(O45+P45)/2)</f>
        <v>28.275412559509277</v>
      </c>
      <c r="AU45">
        <f>0.61365*EXP(17.502*AT45/(240.97+AT45))</f>
        <v>3.8561965493499875</v>
      </c>
      <c r="AV45">
        <f>IF(AS45&lt;&gt;0,(1000-(AR45+U45)/2)/AS45*AL45,0)</f>
        <v>3.383882628381949</v>
      </c>
      <c r="AW45">
        <f>U45*AA45/1000</f>
        <v>2.8158418708570969</v>
      </c>
      <c r="AX45">
        <f>(AU45-AW45)</f>
        <v>1.0403546784928905</v>
      </c>
      <c r="AY45">
        <f>1/(1.6/F45+1.37/N45)</f>
        <v>2.3860899160364024</v>
      </c>
      <c r="AZ45">
        <f>G45*AA45*0.001</f>
        <v>33.807572416647233</v>
      </c>
      <c r="BA45">
        <f>G45/S45</f>
        <v>0.98683899623149018</v>
      </c>
      <c r="BB45">
        <f>(1-AL45*AA45/AQ45/F45)*100</f>
        <v>94.689357892286736</v>
      </c>
      <c r="BC45">
        <f>(S45-E45/(N45/1.35))</f>
        <v>389.57901259881407</v>
      </c>
      <c r="BD45">
        <f>E45*BB45/100/BC45</f>
        <v>-4.4011846677485776E-3</v>
      </c>
    </row>
    <row r="46" spans="1:56" x14ac:dyDescent="0.35">
      <c r="A46" s="1" t="s">
        <v>9</v>
      </c>
      <c r="B46" s="1" t="s">
        <v>172</v>
      </c>
      <c r="K46" s="1">
        <v>2.72</v>
      </c>
    </row>
    <row r="47" spans="1:56" x14ac:dyDescent="0.35">
      <c r="A47" s="1" t="s">
        <v>9</v>
      </c>
      <c r="B47" s="1" t="s">
        <v>171</v>
      </c>
      <c r="K47" s="1">
        <v>2.72</v>
      </c>
    </row>
    <row r="48" spans="1:56" x14ac:dyDescent="0.35">
      <c r="A48" s="1">
        <v>11</v>
      </c>
      <c r="B48" s="1" t="s">
        <v>170</v>
      </c>
      <c r="C48" s="1">
        <v>2291.5000152103603</v>
      </c>
      <c r="D48" s="1">
        <v>0</v>
      </c>
      <c r="E48">
        <f>(R48-S48*(1000-T48)/(1000-U48))*AK48</f>
        <v>-1.7981539170577738</v>
      </c>
      <c r="F48">
        <f>IF(AV48&lt;&gt;0,1/(1/AV48-1/N48),0)</f>
        <v>12.046185392249976</v>
      </c>
      <c r="G48">
        <f>((AY48-AL48/2)*S48-E48)/(AY48+AL48/2)</f>
        <v>383.43531885344589</v>
      </c>
      <c r="H48">
        <f>AL48*1000</f>
        <v>36.136343158983422</v>
      </c>
      <c r="I48">
        <f>(AQ48-AW48)</f>
        <v>0.97003513106822137</v>
      </c>
      <c r="J48">
        <f>(P48+AP48*D48)</f>
        <v>27.904502868652344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28.95416259765625</v>
      </c>
      <c r="P48" s="1">
        <v>27.904502868652344</v>
      </c>
      <c r="Q48" s="1">
        <v>29.082006454467773</v>
      </c>
      <c r="R48" s="1">
        <v>400.04974365234375</v>
      </c>
      <c r="S48" s="1">
        <v>388.94122314453125</v>
      </c>
      <c r="T48" s="1">
        <v>0.12845700979232788</v>
      </c>
      <c r="U48" s="1">
        <v>31.836784362792969</v>
      </c>
      <c r="V48" s="1">
        <v>0.28203257918357849</v>
      </c>
      <c r="W48" s="1">
        <v>69.898948669433594</v>
      </c>
      <c r="X48" s="1">
        <v>300.11544799804688</v>
      </c>
      <c r="Y48" s="1">
        <v>1601.3214111328125</v>
      </c>
      <c r="Z48" s="1">
        <v>0</v>
      </c>
      <c r="AA48" s="1">
        <v>88.065719604492188</v>
      </c>
      <c r="AB48" s="1">
        <v>-11.927159309387207</v>
      </c>
      <c r="AC48" s="1">
        <v>0.17128148674964905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1.1033656176398778</v>
      </c>
      <c r="AL48">
        <f>(U48-T48)/(1000-U48)*AK48</f>
        <v>3.6136343158983425E-2</v>
      </c>
      <c r="AM48">
        <f>(P48+273.15)</f>
        <v>301.05450286865232</v>
      </c>
      <c r="AN48">
        <f>(O48+273.15)</f>
        <v>302.10416259765623</v>
      </c>
      <c r="AO48">
        <f>(Y48*AG48+Z48*AH48)*AI48</f>
        <v>256.21142005447837</v>
      </c>
      <c r="AP48">
        <f>((AO48+0.00000010773*(AN48^4-AM48^4))-AL48*44100)/(L48*51.4+0.00000043092*AM48^3)</f>
        <v>-10.881760334485806</v>
      </c>
      <c r="AQ48">
        <f>0.61365*EXP(17.502*J48/(240.97+J48))</f>
        <v>3.7737644558706283</v>
      </c>
      <c r="AR48">
        <f>AQ48*1000/AA48</f>
        <v>42.851684773812153</v>
      </c>
      <c r="AS48">
        <f>(AR48-U48)</f>
        <v>11.014900411019184</v>
      </c>
      <c r="AT48">
        <f>IF(D48,P48,(O48+P48)/2)</f>
        <v>28.429332733154297</v>
      </c>
      <c r="AU48">
        <f>0.61365*EXP(17.502*AT48/(240.97+AT48))</f>
        <v>3.8908626788896208</v>
      </c>
      <c r="AV48">
        <f>IF(AS48&lt;&gt;0,(1000-(AR48+U48)/2)/AS48*AL48,0)</f>
        <v>3.1581637405285377</v>
      </c>
      <c r="AW48">
        <f>U48*AA48/1000</f>
        <v>2.8037293248024069</v>
      </c>
      <c r="AX48">
        <f>(AU48-AW48)</f>
        <v>1.0871333540872139</v>
      </c>
      <c r="AY48">
        <f>1/(1.6/F48+1.37/N48)</f>
        <v>2.2080438244123184</v>
      </c>
      <c r="AZ48">
        <f>G48*AA48*0.001</f>
        <v>33.767507276606622</v>
      </c>
      <c r="BA48">
        <f>G48/S48</f>
        <v>0.98584386543917624</v>
      </c>
      <c r="BB48">
        <f>(1-AL48*AA48/AQ48/F48)*100</f>
        <v>92.999537113298985</v>
      </c>
      <c r="BC48">
        <f>(S48-E48/(N48/1.35))</f>
        <v>389.50835174580573</v>
      </c>
      <c r="BD48">
        <f>E48*BB48/100/BC48</f>
        <v>-4.2932964388391736E-3</v>
      </c>
    </row>
    <row r="49" spans="1:56" x14ac:dyDescent="0.35">
      <c r="A49" s="1" t="s">
        <v>9</v>
      </c>
      <c r="B49" s="1" t="s">
        <v>169</v>
      </c>
      <c r="K49" s="1">
        <v>2.72</v>
      </c>
    </row>
    <row r="50" spans="1:56" x14ac:dyDescent="0.35">
      <c r="A50" s="1" t="s">
        <v>9</v>
      </c>
      <c r="B50" s="1" t="s">
        <v>164</v>
      </c>
      <c r="K50" s="1">
        <v>2.72</v>
      </c>
    </row>
    <row r="51" spans="1:56" x14ac:dyDescent="0.35">
      <c r="A51" s="1">
        <v>12</v>
      </c>
      <c r="B51" s="1" t="s">
        <v>168</v>
      </c>
      <c r="C51" s="1">
        <v>2494.5000152103603</v>
      </c>
      <c r="D51" s="1">
        <v>0</v>
      </c>
      <c r="E51">
        <f>(R51-S51*(1000-T51)/(1000-U51))*AK51</f>
        <v>-1.9836688173235482</v>
      </c>
      <c r="F51">
        <f>IF(AV51&lt;&gt;0,1/(1/AV51-1/N51),0)</f>
        <v>9.0540776053915817</v>
      </c>
      <c r="G51">
        <f>((AY51-AL51/2)*S51-E51)/(AY51+AL51/2)</f>
        <v>383.19134772617201</v>
      </c>
      <c r="H51">
        <f>AL51*1000</f>
        <v>36.076938209169093</v>
      </c>
      <c r="I51">
        <f>(AQ51-AW51)</f>
        <v>1.0518075496741659</v>
      </c>
      <c r="J51">
        <f>(P51+AP51*D51)</f>
        <v>28.249179840087891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29.080316543579102</v>
      </c>
      <c r="P51" s="1">
        <v>28.249179840087891</v>
      </c>
      <c r="Q51" s="1">
        <v>29.174491882324219</v>
      </c>
      <c r="R51" s="1">
        <v>400.05026245117188</v>
      </c>
      <c r="S51" s="1">
        <v>389.12680053710938</v>
      </c>
      <c r="T51" s="1">
        <v>0.12817142903804779</v>
      </c>
      <c r="U51" s="1">
        <v>31.780279159545898</v>
      </c>
      <c r="V51" s="1">
        <v>0.27933460474014282</v>
      </c>
      <c r="W51" s="1">
        <v>69.261390686035156</v>
      </c>
      <c r="X51" s="1">
        <v>300.17178344726563</v>
      </c>
      <c r="Y51" s="1">
        <v>1999.9305419921875</v>
      </c>
      <c r="Z51" s="1">
        <v>3.6160366144031286E-3</v>
      </c>
      <c r="AA51" s="1">
        <v>88.057998657226563</v>
      </c>
      <c r="AB51" s="1">
        <v>-11.733354568481445</v>
      </c>
      <c r="AC51" s="1">
        <v>0.20842824876308441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1.1035727332620058</v>
      </c>
      <c r="AL51">
        <f>(U51-T51)/(1000-U51)*AK51</f>
        <v>3.6076938209169095E-2</v>
      </c>
      <c r="AM51">
        <f>(P51+273.15)</f>
        <v>301.39917984008787</v>
      </c>
      <c r="AN51">
        <f>(O51+273.15)</f>
        <v>302.23031654357908</v>
      </c>
      <c r="AO51">
        <f>(Y51*AG51+Z51*AH51)*AI51</f>
        <v>319.98887956644103</v>
      </c>
      <c r="AP51">
        <f>((AO51+0.00000010773*(AN51^4-AM51^4))-AL51*44100)/(L51*51.4+0.00000043092*AM51^3)</f>
        <v>-10.354046226522589</v>
      </c>
      <c r="AQ51">
        <f>0.61365*EXP(17.502*J51/(240.97+J51))</f>
        <v>3.8503153292317438</v>
      </c>
      <c r="AR51">
        <f>AQ51*1000/AA51</f>
        <v>43.72476535856137</v>
      </c>
      <c r="AS51">
        <f>(AR51-U51)</f>
        <v>11.944486199015472</v>
      </c>
      <c r="AT51">
        <f>IF(D51,P51,(O51+P51)/2)</f>
        <v>28.664748191833496</v>
      </c>
      <c r="AU51">
        <f>0.61365*EXP(17.502*AT51/(240.97+AT51))</f>
        <v>3.9444091147412594</v>
      </c>
      <c r="AV51">
        <f>IF(AS51&lt;&gt;0,(1000-(AR51+U51)/2)/AS51*AL51,0)</f>
        <v>2.9063571440394251</v>
      </c>
      <c r="AW51">
        <f>U51*AA51/1000</f>
        <v>2.7985077795575779</v>
      </c>
      <c r="AX51">
        <f>(AU51-AW51)</f>
        <v>1.1459013351836815</v>
      </c>
      <c r="AY51">
        <f>1/(1.6/F51+1.37/N51)</f>
        <v>2.0129497478300835</v>
      </c>
      <c r="AZ51">
        <f>G51*AA51*0.001</f>
        <v>33.743063183532087</v>
      </c>
      <c r="BA51">
        <f>G51/S51</f>
        <v>0.98474673858818074</v>
      </c>
      <c r="BB51">
        <f>(1-AL51*AA51/AQ51/F51)*100</f>
        <v>90.887071300363573</v>
      </c>
      <c r="BC51">
        <f>(S51-E51/(N51/1.35))</f>
        <v>389.7524395945274</v>
      </c>
      <c r="BD51">
        <f>E51*BB51/100/BC51</f>
        <v>-4.6257529375301615E-3</v>
      </c>
    </row>
    <row r="52" spans="1:56" x14ac:dyDescent="0.35">
      <c r="A52" s="1" t="s">
        <v>9</v>
      </c>
      <c r="B52" s="1" t="s">
        <v>167</v>
      </c>
      <c r="K52" s="1">
        <v>2.2249600000000003</v>
      </c>
    </row>
    <row r="53" spans="1:56" x14ac:dyDescent="0.35">
      <c r="A53" s="1" t="s">
        <v>9</v>
      </c>
      <c r="B53" s="1" t="s">
        <v>166</v>
      </c>
      <c r="K53" s="1">
        <v>2.2249600000000003</v>
      </c>
    </row>
    <row r="54" spans="1:56" x14ac:dyDescent="0.35">
      <c r="A54" s="1" t="s">
        <v>9</v>
      </c>
      <c r="B54" s="1" t="s">
        <v>165</v>
      </c>
      <c r="K54" s="1">
        <v>2.2249600000000003</v>
      </c>
    </row>
    <row r="55" spans="1:56" x14ac:dyDescent="0.35">
      <c r="A55" s="1" t="s">
        <v>9</v>
      </c>
      <c r="B55" s="1" t="s">
        <v>164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55"/>
  <sheetViews>
    <sheetView topLeftCell="A10" zoomScale="5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253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252</v>
      </c>
    </row>
    <row r="12" spans="1:56" x14ac:dyDescent="0.35">
      <c r="A12" s="1" t="s">
        <v>9</v>
      </c>
      <c r="B12" s="1" t="s">
        <v>251</v>
      </c>
    </row>
    <row r="13" spans="1:56" x14ac:dyDescent="0.35">
      <c r="A13" s="1" t="s">
        <v>9</v>
      </c>
      <c r="B13" s="1" t="s">
        <v>250</v>
      </c>
    </row>
    <row r="14" spans="1:56" x14ac:dyDescent="0.35">
      <c r="A14" s="1" t="s">
        <v>9</v>
      </c>
      <c r="B14" s="1" t="s">
        <v>249</v>
      </c>
    </row>
    <row r="15" spans="1:56" x14ac:dyDescent="0.35">
      <c r="A15" s="1" t="s">
        <v>9</v>
      </c>
      <c r="B15" s="1" t="s">
        <v>248</v>
      </c>
    </row>
    <row r="16" spans="1:56" x14ac:dyDescent="0.35">
      <c r="A16" s="1" t="s">
        <v>9</v>
      </c>
      <c r="B16" s="1" t="s">
        <v>247</v>
      </c>
    </row>
    <row r="17" spans="1:56" x14ac:dyDescent="0.35">
      <c r="A17" s="1" t="s">
        <v>9</v>
      </c>
      <c r="B17" s="1" t="s">
        <v>246</v>
      </c>
    </row>
    <row r="18" spans="1:56" x14ac:dyDescent="0.35">
      <c r="A18" s="1">
        <v>1</v>
      </c>
      <c r="B18" s="1" t="s">
        <v>245</v>
      </c>
      <c r="C18" s="1">
        <v>424.0000089854002</v>
      </c>
      <c r="D18" s="1">
        <v>0</v>
      </c>
      <c r="E18">
        <f>(R18-S18*(1000-T18)/(1000-U18))*AK18</f>
        <v>-4.6961048808437864</v>
      </c>
      <c r="F18">
        <f>IF(AV18&lt;&gt;0,1/(1/AV18-1/N18),0)</f>
        <v>15.995097161144777</v>
      </c>
      <c r="G18">
        <f>((AY18-AL18/2)*S18-E18)/(AY18+AL18/2)</f>
        <v>386.94078452439288</v>
      </c>
      <c r="H18">
        <f>AL18*1000</f>
        <v>37.444244871638453</v>
      </c>
      <c r="I18">
        <f>(AQ18-AW18)</f>
        <v>0.93894861053904854</v>
      </c>
      <c r="J18">
        <f>(P18+AP18*D18)</f>
        <v>28.201404571533203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29.204174041748047</v>
      </c>
      <c r="P18" s="1">
        <v>28.201404571533203</v>
      </c>
      <c r="Q18" s="1">
        <v>29.371913909912109</v>
      </c>
      <c r="R18" s="1">
        <v>400.10302734375</v>
      </c>
      <c r="S18" s="1">
        <v>391.08724975585938</v>
      </c>
      <c r="T18" s="1">
        <v>0.12773442268371582</v>
      </c>
      <c r="U18" s="1">
        <v>32.945533752441406</v>
      </c>
      <c r="V18" s="1">
        <v>0.27635413408279419</v>
      </c>
      <c r="W18" s="1">
        <v>71.277839660644531</v>
      </c>
      <c r="X18" s="1">
        <v>300.120361328125</v>
      </c>
      <c r="Y18" s="1">
        <v>-4.7383543103933334E-2</v>
      </c>
      <c r="Z18" s="1">
        <v>9.642893448472023E-3</v>
      </c>
      <c r="AA18" s="1">
        <v>88.044586181640625</v>
      </c>
      <c r="AB18" s="1">
        <v>-12.034893035888672</v>
      </c>
      <c r="AC18" s="1">
        <v>6.4428955316543579E-2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1.1033836813534006</v>
      </c>
      <c r="AL18">
        <f>(U18-T18)/(1000-U18)*AK18</f>
        <v>3.744424487163845E-2</v>
      </c>
      <c r="AM18">
        <f>(P18+273.15)</f>
        <v>301.35140457153318</v>
      </c>
      <c r="AN18">
        <f>(O18+273.15)</f>
        <v>302.35417404174802</v>
      </c>
      <c r="AO18">
        <f>(Y18*AG18+Z18*AH18)*AI18</f>
        <v>-7.5813667271725782E-3</v>
      </c>
      <c r="AP18">
        <f>((AO18+0.00000010773*(AN18^4-AM18^4))-AL18*44100)/(L18*51.4+0.00000043092*AM18^3)</f>
        <v>-13.460137697517132</v>
      </c>
      <c r="AQ18">
        <f>0.61365*EXP(17.502*J18/(240.97+J18))</f>
        <v>3.8396244963060262</v>
      </c>
      <c r="AR18">
        <f>AQ18*1000/AA18</f>
        <v>43.61000105542751</v>
      </c>
      <c r="AS18">
        <f>(AR18-U18)</f>
        <v>10.664467302986104</v>
      </c>
      <c r="AT18">
        <f>IF(D18,P18,(O18+P18)/2)</f>
        <v>28.702789306640625</v>
      </c>
      <c r="AU18">
        <f>0.61365*EXP(17.502*AT18/(240.97+AT18))</f>
        <v>3.9531218008650377</v>
      </c>
      <c r="AV18">
        <f>IF(AS18&lt;&gt;0,(1000-(AR18+U18)/2)/AS18*AL18,0)</f>
        <v>3.3767240081220615</v>
      </c>
      <c r="AW18">
        <f>U18*AA18/1000</f>
        <v>2.9006758857669777</v>
      </c>
      <c r="AX18">
        <f>(AU18-AW18)</f>
        <v>1.0524459150980601</v>
      </c>
      <c r="AY18">
        <f>1/(1.6/F18+1.37/N18)</f>
        <v>2.380396478559148</v>
      </c>
      <c r="AZ18">
        <f>G18*AA18*0.001</f>
        <v>34.068041250249543</v>
      </c>
      <c r="BA18">
        <f>G18/S18</f>
        <v>0.98939759546225303</v>
      </c>
      <c r="BB18">
        <f>(1-AL18*AA18/AQ18/F18)*100</f>
        <v>94.632005069675998</v>
      </c>
      <c r="BC18">
        <f>(S18-E18/(N18/1.35))</f>
        <v>392.5683773541403</v>
      </c>
      <c r="BD18">
        <f>E18*BB18/100/BC18</f>
        <v>-1.1320367266638993E-2</v>
      </c>
    </row>
    <row r="19" spans="1:56" x14ac:dyDescent="0.35">
      <c r="A19" s="1" t="s">
        <v>9</v>
      </c>
      <c r="B19" s="1" t="s">
        <v>244</v>
      </c>
      <c r="K19" s="1">
        <v>2.72</v>
      </c>
    </row>
    <row r="20" spans="1:56" x14ac:dyDescent="0.35">
      <c r="A20" s="1" t="s">
        <v>9</v>
      </c>
      <c r="B20" s="1" t="s">
        <v>243</v>
      </c>
      <c r="K20" s="1">
        <v>2.72</v>
      </c>
    </row>
    <row r="21" spans="1:56" x14ac:dyDescent="0.35">
      <c r="A21" s="1">
        <v>2</v>
      </c>
      <c r="B21" s="1" t="s">
        <v>242</v>
      </c>
      <c r="C21" s="1">
        <v>627.50000899657607</v>
      </c>
      <c r="D21" s="1">
        <v>0</v>
      </c>
      <c r="E21">
        <f>(R21-S21*(1000-T21)/(1000-U21))*AK21</f>
        <v>-4.841866003420483</v>
      </c>
      <c r="F21">
        <f>IF(AV21&lt;&gt;0,1/(1/AV21-1/N21),0)</f>
        <v>51.391067642793999</v>
      </c>
      <c r="G21">
        <f>((AY21-AL21/2)*S21-E21)/(AY21+AL21/2)</f>
        <v>387.7349288792164</v>
      </c>
      <c r="H21">
        <f>AL21*1000</f>
        <v>37.273604343073018</v>
      </c>
      <c r="I21">
        <f>(AQ21-AW21)</f>
        <v>0.79960830573227293</v>
      </c>
      <c r="J21">
        <f>(P21+AP21*D21)</f>
        <v>27.51353645324707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29.202447891235352</v>
      </c>
      <c r="P21" s="1">
        <v>27.51353645324707</v>
      </c>
      <c r="Q21" s="1">
        <v>29.392131805419922</v>
      </c>
      <c r="R21" s="1">
        <v>399.95703125</v>
      </c>
      <c r="S21" s="1">
        <v>391.13235473632813</v>
      </c>
      <c r="T21" s="1">
        <v>0.13651891052722931</v>
      </c>
      <c r="U21" s="1">
        <v>32.809223175048828</v>
      </c>
      <c r="V21" s="1">
        <v>0.2954154908657074</v>
      </c>
      <c r="W21" s="1">
        <v>70.996414184570313</v>
      </c>
      <c r="X21" s="1">
        <v>300.12167358398438</v>
      </c>
      <c r="Y21" s="1">
        <v>24.288225173950195</v>
      </c>
      <c r="Z21" s="1">
        <v>1.0848334059119225E-2</v>
      </c>
      <c r="AA21" s="1">
        <v>88.052528381347656</v>
      </c>
      <c r="AB21" s="1">
        <v>-11.857892990112305</v>
      </c>
      <c r="AC21" s="1">
        <v>9.3350276350975037E-2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1.1033885058234718</v>
      </c>
      <c r="AL21">
        <f>(U21-T21)/(1000-U21)*AK21</f>
        <v>3.7273604343073016E-2</v>
      </c>
      <c r="AM21">
        <f>(P21+273.15)</f>
        <v>300.66353645324705</v>
      </c>
      <c r="AN21">
        <f>(O21+273.15)</f>
        <v>302.35244789123533</v>
      </c>
      <c r="AO21">
        <f>(Y21*AG21+Z21*AH21)*AI21</f>
        <v>3.8861159409705692</v>
      </c>
      <c r="AP21">
        <f>((AO21+0.00000010773*(AN21^4-AM21^4))-AL21*44100)/(L21*51.4+0.00000043092*AM21^3)</f>
        <v>-13.308983675762288</v>
      </c>
      <c r="AQ21">
        <f>0.61365*EXP(17.502*J21/(240.97+J21))</f>
        <v>3.6885433605232292</v>
      </c>
      <c r="AR21">
        <f>AQ21*1000/AA21</f>
        <v>41.89026060158632</v>
      </c>
      <c r="AS21">
        <f>(AR21-U21)</f>
        <v>9.0810374265374918</v>
      </c>
      <c r="AT21">
        <f>IF(D21,P21,(O21+P21)/2)</f>
        <v>28.357992172241211</v>
      </c>
      <c r="AU21">
        <f>0.61365*EXP(17.502*AT21/(240.97+AT21))</f>
        <v>3.8747616019913762</v>
      </c>
      <c r="AV21">
        <f>IF(AS21&lt;&gt;0,(1000-(AR21+U21)/2)/AS21*AL21,0)</f>
        <v>3.9512495275876423</v>
      </c>
      <c r="AW21">
        <f>U21*AA21/1000</f>
        <v>2.8889350547909562</v>
      </c>
      <c r="AX21">
        <f>(AU21-AW21)</f>
        <v>0.98582654720041996</v>
      </c>
      <c r="AY21">
        <f>1/(1.6/F21+1.37/N21)</f>
        <v>2.8473702991795427</v>
      </c>
      <c r="AZ21">
        <f>G21*AA21*0.001</f>
        <v>34.141040829577015</v>
      </c>
      <c r="BA21">
        <f>G21/S21</f>
        <v>0.99131387159366546</v>
      </c>
      <c r="BB21">
        <f>(1-AL21*AA21/AQ21/F21)*100</f>
        <v>98.268586942002244</v>
      </c>
      <c r="BC21">
        <f>(S21-E21/(N21/1.35))</f>
        <v>392.6594546514296</v>
      </c>
      <c r="BD21">
        <f>E21*BB21/100/BC21</f>
        <v>-1.211745507926275E-2</v>
      </c>
    </row>
    <row r="22" spans="1:56" x14ac:dyDescent="0.35">
      <c r="A22" s="1" t="s">
        <v>9</v>
      </c>
      <c r="B22" s="1" t="s">
        <v>241</v>
      </c>
      <c r="K22" s="1">
        <v>2.72</v>
      </c>
    </row>
    <row r="23" spans="1:56" x14ac:dyDescent="0.35">
      <c r="A23" s="1" t="s">
        <v>9</v>
      </c>
      <c r="B23" s="1" t="s">
        <v>240</v>
      </c>
      <c r="K23" s="1">
        <v>2.72</v>
      </c>
    </row>
    <row r="24" spans="1:56" x14ac:dyDescent="0.35">
      <c r="A24" s="1">
        <v>3</v>
      </c>
      <c r="B24" s="1" t="s">
        <v>239</v>
      </c>
      <c r="C24" s="1">
        <v>831.0000089854002</v>
      </c>
      <c r="D24" s="1">
        <v>0</v>
      </c>
      <c r="E24">
        <f>(R24-S24*(1000-T24)/(1000-U24))*AK24</f>
        <v>-5.0594275290789295</v>
      </c>
      <c r="F24">
        <f>IF(AV24&lt;&gt;0,1/(1/AV24-1/N24),0)</f>
        <v>57.998882447704638</v>
      </c>
      <c r="G24">
        <f>((AY24-AL24/2)*S24-E24)/(AY24+AL24/2)</f>
        <v>387.84766226501631</v>
      </c>
      <c r="H24">
        <f>AL24*1000</f>
        <v>37.304525958219365</v>
      </c>
      <c r="I24">
        <f>(AQ24-AW24)</f>
        <v>0.79322247018730874</v>
      </c>
      <c r="J24">
        <f>(P24+AP24*D24)</f>
        <v>27.49302864074707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29.227022171020508</v>
      </c>
      <c r="P24" s="1">
        <v>27.49302864074707</v>
      </c>
      <c r="Q24" s="1">
        <v>29.416736602783203</v>
      </c>
      <c r="R24" s="1">
        <v>399.77862548828125</v>
      </c>
      <c r="S24" s="1">
        <v>391.14010620117188</v>
      </c>
      <c r="T24" s="1">
        <v>0.13531394302845001</v>
      </c>
      <c r="U24" s="1">
        <v>32.833526611328125</v>
      </c>
      <c r="V24" s="1">
        <v>0.29237467050552368</v>
      </c>
      <c r="W24" s="1">
        <v>70.94384765625</v>
      </c>
      <c r="X24" s="1">
        <v>300.1287841796875</v>
      </c>
      <c r="Y24" s="1">
        <v>51.275623321533203</v>
      </c>
      <c r="Z24" s="1">
        <v>0.22420315444469452</v>
      </c>
      <c r="AA24" s="1">
        <v>88.047119140625</v>
      </c>
      <c r="AB24" s="1">
        <v>-11.772830009460449</v>
      </c>
      <c r="AC24" s="1">
        <v>0.10685506463050842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1.1034146477194391</v>
      </c>
      <c r="AL24">
        <f>(U24-T24)/(1000-U24)*AK24</f>
        <v>3.7304525958219363E-2</v>
      </c>
      <c r="AM24">
        <f>(P24+273.15)</f>
        <v>300.64302864074705</v>
      </c>
      <c r="AN24">
        <f>(O24+273.15)</f>
        <v>302.37702217102049</v>
      </c>
      <c r="AO24">
        <f>(Y24*AG24+Z24*AH24)*AI24</f>
        <v>8.2040995480693937</v>
      </c>
      <c r="AP24">
        <f>((AO24+0.00000010773*(AN24^4-AM24^4))-AL24*44100)/(L24*51.4+0.00000043092*AM24^3)</f>
        <v>-13.280594795610879</v>
      </c>
      <c r="AQ24">
        <f>0.61365*EXP(17.502*J24/(240.97+J24))</f>
        <v>3.6841198995417974</v>
      </c>
      <c r="AR24">
        <f>AQ24*1000/AA24</f>
        <v>41.842594459651572</v>
      </c>
      <c r="AS24">
        <f>(AR24-U24)</f>
        <v>9.009067848323447</v>
      </c>
      <c r="AT24">
        <f>IF(D24,P24,(O24+P24)/2)</f>
        <v>28.360025405883789</v>
      </c>
      <c r="AU24">
        <f>0.61365*EXP(17.502*AT24/(240.97+AT24))</f>
        <v>3.8752196830520869</v>
      </c>
      <c r="AV24">
        <f>IF(AS24&lt;&gt;0,(1000-(AR24+U24)/2)/AS24*AL24,0)</f>
        <v>3.986166817072716</v>
      </c>
      <c r="AW24">
        <f>U24*AA24/1000</f>
        <v>2.8908974293544887</v>
      </c>
      <c r="AX24">
        <f>(AU24-AW24)</f>
        <v>0.98432225369759818</v>
      </c>
      <c r="AY24">
        <f>1/(1.6/F24+1.37/N24)</f>
        <v>2.8764217005682187</v>
      </c>
      <c r="AZ24">
        <f>G24*AA24*0.001</f>
        <v>34.148869327860773</v>
      </c>
      <c r="BA24">
        <f>G24/S24</f>
        <v>0.99158244351843028</v>
      </c>
      <c r="BB24">
        <f>(1-AL24*AA24/AQ24/F24)*100</f>
        <v>98.462825062604395</v>
      </c>
      <c r="BC24">
        <f>(S24-E24/(N24/1.35))</f>
        <v>392.73582391509882</v>
      </c>
      <c r="BD24">
        <f>E24*BB24/100/BC24</f>
        <v>-1.2684494191197496E-2</v>
      </c>
    </row>
    <row r="25" spans="1:56" x14ac:dyDescent="0.35">
      <c r="A25" s="1" t="s">
        <v>9</v>
      </c>
      <c r="B25" s="1" t="s">
        <v>238</v>
      </c>
      <c r="K25" s="1">
        <v>2.72</v>
      </c>
    </row>
    <row r="26" spans="1:56" x14ac:dyDescent="0.35">
      <c r="A26" s="1" t="s">
        <v>9</v>
      </c>
      <c r="B26" s="1" t="s">
        <v>237</v>
      </c>
      <c r="K26" s="1">
        <v>2.72</v>
      </c>
    </row>
    <row r="27" spans="1:56" x14ac:dyDescent="0.35">
      <c r="A27" s="1">
        <v>4</v>
      </c>
      <c r="B27" s="1" t="s">
        <v>236</v>
      </c>
      <c r="C27" s="1">
        <v>1035.0000089854002</v>
      </c>
      <c r="D27" s="1">
        <v>0</v>
      </c>
      <c r="E27">
        <f>(R27-S27*(1000-T27)/(1000-U27))*AK27</f>
        <v>-5.0593693878045656</v>
      </c>
      <c r="F27">
        <f>IF(AV27&lt;&gt;0,1/(1/AV27-1/N27),0)</f>
        <v>45.715740257285169</v>
      </c>
      <c r="G27">
        <f>((AY27-AL27/2)*S27-E27)/(AY27+AL27/2)</f>
        <v>388.18686811142703</v>
      </c>
      <c r="H27">
        <f>AL27*1000</f>
        <v>37.133153292040483</v>
      </c>
      <c r="I27">
        <f>(AQ27-AW27)</f>
        <v>0.80421346167146535</v>
      </c>
      <c r="J27">
        <f>(P27+AP27*D27)</f>
        <v>27.485136032104492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29.2030029296875</v>
      </c>
      <c r="P27" s="1">
        <v>27.485136032104492</v>
      </c>
      <c r="Q27" s="1">
        <v>29.401386260986328</v>
      </c>
      <c r="R27" s="1">
        <v>400.12149047851563</v>
      </c>
      <c r="S27" s="1">
        <v>391.5306396484375</v>
      </c>
      <c r="T27" s="1">
        <v>0.13752172887325287</v>
      </c>
      <c r="U27" s="1">
        <v>32.689918518066406</v>
      </c>
      <c r="V27" s="1">
        <v>0.29755273461341858</v>
      </c>
      <c r="W27" s="1">
        <v>70.730461120605469</v>
      </c>
      <c r="X27" s="1">
        <v>300.1328125</v>
      </c>
      <c r="Y27" s="1">
        <v>100.16101837158203</v>
      </c>
      <c r="Z27" s="1">
        <v>1.446444820612669E-2</v>
      </c>
      <c r="AA27" s="1">
        <v>88.045654296875</v>
      </c>
      <c r="AB27" s="1">
        <v>-11.652265548706055</v>
      </c>
      <c r="AC27" s="1">
        <v>0.12039171159267426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1.1034294577205881</v>
      </c>
      <c r="AL27">
        <f>(U27-T27)/(1000-U27)*AK27</f>
        <v>3.7133153292040484E-2</v>
      </c>
      <c r="AM27">
        <f>(P27+273.15)</f>
        <v>300.63513603210447</v>
      </c>
      <c r="AN27">
        <f>(O27+273.15)</f>
        <v>302.35300292968748</v>
      </c>
      <c r="AO27">
        <f>(Y27*AG27+Z27*AH27)*AI27</f>
        <v>16.02576258124941</v>
      </c>
      <c r="AP27">
        <f>((AO27+0.00000010773*(AN27^4-AM27^4))-AL27*44100)/(L27*51.4+0.00000043092*AM27^3)</f>
        <v>-13.155931518080232</v>
      </c>
      <c r="AQ27">
        <f>0.61365*EXP(17.502*J27/(240.97+J27))</f>
        <v>3.6824187265061523</v>
      </c>
      <c r="AR27">
        <f>AQ27*1000/AA27</f>
        <v>41.823969120493572</v>
      </c>
      <c r="AS27">
        <f>(AR27-U27)</f>
        <v>9.1340506024271662</v>
      </c>
      <c r="AT27">
        <f>IF(D27,P27,(O27+P27)/2)</f>
        <v>28.344069480895996</v>
      </c>
      <c r="AU27">
        <f>0.61365*EXP(17.502*AT27/(240.97+AT27))</f>
        <v>3.8716261328676995</v>
      </c>
      <c r="AV27">
        <f>IF(AS27&lt;&gt;0,(1000-(AR27+U27)/2)/AS27*AL27,0)</f>
        <v>3.9138917707010026</v>
      </c>
      <c r="AW27">
        <f>U27*AA27/1000</f>
        <v>2.878205264834687</v>
      </c>
      <c r="AX27">
        <f>(AU27-AW27)</f>
        <v>0.99342086803301255</v>
      </c>
      <c r="AY27">
        <f>1/(1.6/F27+1.37/N27)</f>
        <v>2.8163752750531792</v>
      </c>
      <c r="AZ27">
        <f>G27*AA27*0.001</f>
        <v>34.178166792325314</v>
      </c>
      <c r="BA27">
        <f>G27/S27</f>
        <v>0.99145974491290667</v>
      </c>
      <c r="BB27">
        <f>(1-AL27*AA27/AQ27/F27)*100</f>
        <v>98.057903396804335</v>
      </c>
      <c r="BC27">
        <f>(S27-E27/(N27/1.35))</f>
        <v>393.12633902490217</v>
      </c>
      <c r="BD27">
        <f>E27*BB27/100/BC27</f>
        <v>-1.2619636626450092E-2</v>
      </c>
    </row>
    <row r="28" spans="1:56" x14ac:dyDescent="0.35">
      <c r="A28" s="1" t="s">
        <v>9</v>
      </c>
      <c r="B28" s="1" t="s">
        <v>235</v>
      </c>
      <c r="K28" s="1">
        <v>2.72</v>
      </c>
    </row>
    <row r="29" spans="1:56" x14ac:dyDescent="0.35">
      <c r="A29" s="1" t="s">
        <v>9</v>
      </c>
      <c r="B29" s="1" t="s">
        <v>234</v>
      </c>
      <c r="K29" s="1">
        <v>2.72</v>
      </c>
    </row>
    <row r="30" spans="1:56" x14ac:dyDescent="0.35">
      <c r="A30" s="1">
        <v>5</v>
      </c>
      <c r="B30" s="1" t="s">
        <v>233</v>
      </c>
      <c r="C30" s="1">
        <v>1238.5000089965761</v>
      </c>
      <c r="D30" s="1">
        <v>0</v>
      </c>
      <c r="E30">
        <f>(R30-S30*(1000-T30)/(1000-U30))*AK30</f>
        <v>-5.2316485507718689</v>
      </c>
      <c r="F30">
        <f>IF(AV30&lt;&gt;0,1/(1/AV30-1/N30),0)</f>
        <v>48.468436885991622</v>
      </c>
      <c r="G30">
        <f>((AY30-AL30/2)*S30-E30)/(AY30+AL30/2)</f>
        <v>388.24579815104784</v>
      </c>
      <c r="H30">
        <f>AL30*1000</f>
        <v>37.060758226554512</v>
      </c>
      <c r="I30">
        <f>(AQ30-AW30)</f>
        <v>0.79877252420888478</v>
      </c>
      <c r="J30">
        <f>(P30+AP30*D30)</f>
        <v>27.434928894042969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29.185142517089844</v>
      </c>
      <c r="P30" s="1">
        <v>27.434928894042969</v>
      </c>
      <c r="Q30" s="1">
        <v>29.380958557128906</v>
      </c>
      <c r="R30" s="1">
        <v>399.90878295898438</v>
      </c>
      <c r="S30" s="1">
        <v>391.500244140625</v>
      </c>
      <c r="T30" s="1">
        <v>0.13786149024963379</v>
      </c>
      <c r="U30" s="1">
        <v>32.630817413330078</v>
      </c>
      <c r="V30" s="1">
        <v>0.29857912659645081</v>
      </c>
      <c r="W30" s="1">
        <v>70.671524047851563</v>
      </c>
      <c r="X30" s="1">
        <v>300.11398315429688</v>
      </c>
      <c r="Y30" s="1">
        <v>151.32841491699219</v>
      </c>
      <c r="Z30" s="1">
        <v>0.10727684944868088</v>
      </c>
      <c r="AA30" s="1">
        <v>88.040718078613281</v>
      </c>
      <c r="AB30" s="1">
        <v>-11.67047119140625</v>
      </c>
      <c r="AC30" s="1">
        <v>0.12421956658363342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1.1033602321849147</v>
      </c>
      <c r="AL30">
        <f>(U30-T30)/(1000-U30)*AK30</f>
        <v>3.706075822655451E-2</v>
      </c>
      <c r="AM30">
        <f>(P30+273.15)</f>
        <v>300.58492889404295</v>
      </c>
      <c r="AN30">
        <f>(O30+273.15)</f>
        <v>302.33514251708982</v>
      </c>
      <c r="AO30">
        <f>(Y30*AG30+Z30*AH30)*AI30</f>
        <v>24.212545845526165</v>
      </c>
      <c r="AP30">
        <f>((AO30+0.00000010773*(AN30^4-AM30^4))-AL30*44100)/(L30*51.4+0.00000043092*AM30^3)</f>
        <v>-13.059986672058079</v>
      </c>
      <c r="AQ30">
        <f>0.61365*EXP(17.502*J30/(240.97+J30))</f>
        <v>3.6716131207705831</v>
      </c>
      <c r="AR30">
        <f>AQ30*1000/AA30</f>
        <v>41.70357989915675</v>
      </c>
      <c r="AS30">
        <f>(AR30-U30)</f>
        <v>9.0727624858266722</v>
      </c>
      <c r="AT30">
        <f>IF(D30,P30,(O30+P30)/2)</f>
        <v>28.310035705566406</v>
      </c>
      <c r="AU30">
        <f>0.61365*EXP(17.502*AT30/(240.97+AT30))</f>
        <v>3.8639708492735036</v>
      </c>
      <c r="AV30">
        <f>IF(AS30&lt;&gt;0,(1000-(AR30+U30)/2)/AS30*AL30,0)</f>
        <v>3.9330152992477281</v>
      </c>
      <c r="AW30">
        <f>U30*AA30/1000</f>
        <v>2.8728405965616983</v>
      </c>
      <c r="AX30">
        <f>(AU30-AW30)</f>
        <v>0.99113025271180533</v>
      </c>
      <c r="AY30">
        <f>1/(1.6/F30+1.37/N30)</f>
        <v>2.8322305100438672</v>
      </c>
      <c r="AZ30">
        <f>G30*AA30*0.001</f>
        <v>34.181438860222606</v>
      </c>
      <c r="BA30">
        <f>G30/S30</f>
        <v>0.99168724403551534</v>
      </c>
      <c r="BB30">
        <f>(1-AL30*AA30/AQ30/F30)*100</f>
        <v>98.166495630244057</v>
      </c>
      <c r="BC30">
        <f>(S30-E30/(N30/1.35))</f>
        <v>393.150279488997</v>
      </c>
      <c r="BD30">
        <f>E30*BB30/100/BC30</f>
        <v>-1.3063010034377771E-2</v>
      </c>
    </row>
    <row r="31" spans="1:56" x14ac:dyDescent="0.35">
      <c r="A31" s="1" t="s">
        <v>9</v>
      </c>
      <c r="B31" s="1" t="s">
        <v>232</v>
      </c>
      <c r="K31" s="1">
        <v>2.72</v>
      </c>
    </row>
    <row r="32" spans="1:56" x14ac:dyDescent="0.35">
      <c r="A32" s="1" t="s">
        <v>9</v>
      </c>
      <c r="B32" s="1" t="s">
        <v>231</v>
      </c>
      <c r="K32" s="1">
        <v>2.72</v>
      </c>
    </row>
    <row r="33" spans="1:56" x14ac:dyDescent="0.35">
      <c r="A33" s="1">
        <v>6</v>
      </c>
      <c r="B33" s="1" t="s">
        <v>230</v>
      </c>
      <c r="C33" s="1">
        <v>1441.5000089965761</v>
      </c>
      <c r="D33" s="1">
        <v>0</v>
      </c>
      <c r="E33">
        <f>(R33-S33*(1000-T33)/(1000-U33))*AK33</f>
        <v>-5.142230158775658</v>
      </c>
      <c r="F33">
        <f>IF(AV33&lt;&gt;0,1/(1/AV33-1/N33),0)</f>
        <v>46.404605349539551</v>
      </c>
      <c r="G33">
        <f>((AY33-AL33/2)*S33-E33)/(AY33+AL33/2)</f>
        <v>388.1902218786405</v>
      </c>
      <c r="H33">
        <f>AL33*1000</f>
        <v>37.173308253616504</v>
      </c>
      <c r="I33">
        <f>(AQ33-AW33)</f>
        <v>0.80393594969889914</v>
      </c>
      <c r="J33">
        <f>(P33+AP33*D33)</f>
        <v>27.497627258300781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29.175848007202148</v>
      </c>
      <c r="P33" s="1">
        <v>27.497627258300781</v>
      </c>
      <c r="Q33" s="1">
        <v>29.367223739624023</v>
      </c>
      <c r="R33" s="1">
        <v>400.03469848632813</v>
      </c>
      <c r="S33" s="1">
        <v>391.505126953125</v>
      </c>
      <c r="T33" s="1">
        <v>0.13949847221374512</v>
      </c>
      <c r="U33" s="1">
        <v>32.727458953857422</v>
      </c>
      <c r="V33" s="1">
        <v>0.30226856470108032</v>
      </c>
      <c r="W33" s="1">
        <v>70.914627075195313</v>
      </c>
      <c r="X33" s="1">
        <v>300.11782836914063</v>
      </c>
      <c r="Y33" s="1">
        <v>300.13589477539063</v>
      </c>
      <c r="Z33" s="1">
        <v>8.3171077072620392E-2</v>
      </c>
      <c r="AA33" s="1">
        <v>88.035415649414063</v>
      </c>
      <c r="AB33" s="1">
        <v>-11.697622299194336</v>
      </c>
      <c r="AC33" s="1">
        <v>0.11733727902173996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1.1033743690041933</v>
      </c>
      <c r="AL33">
        <f>(U33-T33)/(1000-U33)*AK33</f>
        <v>3.7173308253616505E-2</v>
      </c>
      <c r="AM33">
        <f>(P33+273.15)</f>
        <v>300.64762725830076</v>
      </c>
      <c r="AN33">
        <f>(O33+273.15)</f>
        <v>302.32584800720213</v>
      </c>
      <c r="AO33">
        <f>(Y33*AG33+Z33*AH33)*AI33</f>
        <v>48.021742090692896</v>
      </c>
      <c r="AP33">
        <f>((AO33+0.00000010773*(AN33^4-AM33^4))-AL33*44100)/(L33*51.4+0.00000043092*AM33^3)</f>
        <v>-12.911305835273852</v>
      </c>
      <c r="AQ33">
        <f>0.61365*EXP(17.502*J33/(240.97+J33))</f>
        <v>3.6851114018508753</v>
      </c>
      <c r="AR33">
        <f>AQ33*1000/AA33</f>
        <v>41.859419583207277</v>
      </c>
      <c r="AS33">
        <f>(AR33-U33)</f>
        <v>9.1319606293498552</v>
      </c>
      <c r="AT33">
        <f>IF(D33,P33,(O33+P33)/2)</f>
        <v>28.336737632751465</v>
      </c>
      <c r="AU33">
        <f>0.61365*EXP(17.502*AT33/(240.97+AT33))</f>
        <v>3.8699758488481373</v>
      </c>
      <c r="AV33">
        <f>IF(AS33&lt;&gt;0,(1000-(AR33+U33)/2)/AS33*AL33,0)</f>
        <v>3.91887232023663</v>
      </c>
      <c r="AW33">
        <f>U33*AA33/1000</f>
        <v>2.8811754521519761</v>
      </c>
      <c r="AX33">
        <f>(AU33-AW33)</f>
        <v>0.98880039669616115</v>
      </c>
      <c r="AY33">
        <f>1/(1.6/F33+1.37/N33)</f>
        <v>2.820502368592134</v>
      </c>
      <c r="AZ33">
        <f>G33*AA33*0.001</f>
        <v>34.174487534124381</v>
      </c>
      <c r="BA33">
        <f>G33/S33</f>
        <v>0.99153292039804786</v>
      </c>
      <c r="BB33">
        <f>(1-AL33*AA33/AQ33/F33)*100</f>
        <v>98.086286470201571</v>
      </c>
      <c r="BC33">
        <f>(S33-E33/(N33/1.35))</f>
        <v>393.12696019538146</v>
      </c>
      <c r="BD33">
        <f>E33*BB33/100/BC33</f>
        <v>-1.2830009424912114E-2</v>
      </c>
    </row>
    <row r="34" spans="1:56" x14ac:dyDescent="0.35">
      <c r="A34" s="1" t="s">
        <v>9</v>
      </c>
      <c r="B34" s="1" t="s">
        <v>229</v>
      </c>
      <c r="K34" s="1">
        <v>2.72</v>
      </c>
    </row>
    <row r="35" spans="1:56" x14ac:dyDescent="0.35">
      <c r="A35" s="1" t="s">
        <v>9</v>
      </c>
      <c r="B35" s="1" t="s">
        <v>228</v>
      </c>
      <c r="K35" s="1">
        <v>2.72</v>
      </c>
    </row>
    <row r="36" spans="1:56" x14ac:dyDescent="0.35">
      <c r="A36" s="1">
        <v>7</v>
      </c>
      <c r="B36" s="1" t="s">
        <v>227</v>
      </c>
      <c r="C36" s="1">
        <v>1644.5000089965761</v>
      </c>
      <c r="D36" s="1">
        <v>0</v>
      </c>
      <c r="E36">
        <f>(R36-S36*(1000-T36)/(1000-U36))*AK36</f>
        <v>-5.2686943501304064</v>
      </c>
      <c r="F36">
        <f>IF(AV36&lt;&gt;0,1/(1/AV36-1/N36),0)</f>
        <v>32.533985770958751</v>
      </c>
      <c r="G36">
        <f>((AY36-AL36/2)*S36-E36)/(AY36+AL36/2)</f>
        <v>388.25892767875456</v>
      </c>
      <c r="H36">
        <f>AL36*1000</f>
        <v>36.988177018321345</v>
      </c>
      <c r="I36">
        <f>(AQ36-AW36)</f>
        <v>0.82869918929626785</v>
      </c>
      <c r="J36">
        <f>(P36+AP36*D36)</f>
        <v>27.548233032226563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29.177684783935547</v>
      </c>
      <c r="P36" s="1">
        <v>27.548233032226563</v>
      </c>
      <c r="Q36" s="1">
        <v>29.359064102172852</v>
      </c>
      <c r="R36" s="1">
        <v>399.99227905273438</v>
      </c>
      <c r="S36" s="1">
        <v>391.63931274414063</v>
      </c>
      <c r="T36" s="1">
        <v>0.14434759318828583</v>
      </c>
      <c r="U36" s="1">
        <v>32.572120666503906</v>
      </c>
      <c r="V36" s="1">
        <v>0.31272497773170471</v>
      </c>
      <c r="W36" s="1">
        <v>70.566581726074219</v>
      </c>
      <c r="X36" s="1">
        <v>300.14651489257813</v>
      </c>
      <c r="Y36" s="1">
        <v>499.6719970703125</v>
      </c>
      <c r="Z36" s="1">
        <v>8.5581250488758087E-2</v>
      </c>
      <c r="AA36" s="1">
        <v>88.03045654296875</v>
      </c>
      <c r="AB36" s="1">
        <v>-11.550583839416504</v>
      </c>
      <c r="AC36" s="1">
        <v>0.15018506348133087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1.1034798341638898</v>
      </c>
      <c r="AL36">
        <f>(U36-T36)/(1000-U36)*AK36</f>
        <v>3.6988177018321342E-2</v>
      </c>
      <c r="AM36">
        <f>(P36+273.15)</f>
        <v>300.69823303222654</v>
      </c>
      <c r="AN36">
        <f>(O36+273.15)</f>
        <v>302.32768478393552</v>
      </c>
      <c r="AO36">
        <f>(Y36*AG36+Z36*AH36)*AI36</f>
        <v>79.947517744283687</v>
      </c>
      <c r="AP36">
        <f>((AO36+0.00000010773*(AN36^4-AM36^4))-AL36*44100)/(L36*51.4+0.00000043092*AM36^3)</f>
        <v>-12.586008912386877</v>
      </c>
      <c r="AQ36">
        <f>0.61365*EXP(17.502*J36/(240.97+J36))</f>
        <v>3.6960378421412741</v>
      </c>
      <c r="AR36">
        <f>AQ36*1000/AA36</f>
        <v>41.985898827381327</v>
      </c>
      <c r="AS36">
        <f>(AR36-U36)</f>
        <v>9.4137781608774205</v>
      </c>
      <c r="AT36">
        <f>IF(D36,P36,(O36+P36)/2)</f>
        <v>28.362958908081055</v>
      </c>
      <c r="AU36">
        <f>0.61365*EXP(17.502*AT36/(240.97+AT36))</f>
        <v>3.8758806749922492</v>
      </c>
      <c r="AV36">
        <f>IF(AS36&lt;&gt;0,(1000-(AR36+U36)/2)/AS36*AL36,0)</f>
        <v>3.7826783038846012</v>
      </c>
      <c r="AW36">
        <f>U36*AA36/1000</f>
        <v>2.8673386528450062</v>
      </c>
      <c r="AX36">
        <f>(AU36-AW36)</f>
        <v>1.008542022147243</v>
      </c>
      <c r="AY36">
        <f>1/(1.6/F36+1.37/N36)</f>
        <v>2.7082159456126016</v>
      </c>
      <c r="AZ36">
        <f>G36*AA36*0.001</f>
        <v>34.178610660444249</v>
      </c>
      <c r="BA36">
        <f>G36/S36</f>
        <v>0.99136862680689442</v>
      </c>
      <c r="BB36">
        <f>(1-AL36*AA36/AQ36/F36)*100</f>
        <v>97.292164983167169</v>
      </c>
      <c r="BC36">
        <f>(S36-E36/(N36/1.35))</f>
        <v>393.30103214924105</v>
      </c>
      <c r="BD36">
        <f>E36*BB36/100/BC36</f>
        <v>-1.3033341843970989E-2</v>
      </c>
    </row>
    <row r="37" spans="1:56" x14ac:dyDescent="0.35">
      <c r="A37" s="1" t="s">
        <v>9</v>
      </c>
      <c r="B37" s="1" t="s">
        <v>226</v>
      </c>
      <c r="K37" s="1">
        <v>2.72</v>
      </c>
    </row>
    <row r="38" spans="1:56" x14ac:dyDescent="0.35">
      <c r="A38" s="1" t="s">
        <v>9</v>
      </c>
      <c r="B38" s="1" t="s">
        <v>225</v>
      </c>
      <c r="K38" s="1">
        <v>2.72</v>
      </c>
    </row>
    <row r="39" spans="1:56" x14ac:dyDescent="0.35">
      <c r="A39" s="1">
        <v>8</v>
      </c>
      <c r="B39" s="1" t="s">
        <v>224</v>
      </c>
      <c r="C39" s="1">
        <v>1847.5000089965761</v>
      </c>
      <c r="D39" s="1">
        <v>0</v>
      </c>
      <c r="E39">
        <f>(R39-S39*(1000-T39)/(1000-U39))*AK39</f>
        <v>-5.8145559826215782</v>
      </c>
      <c r="F39">
        <f>IF(AV39&lt;&gt;0,1/(1/AV39-1/N39),0)</f>
        <v>16.011928169901395</v>
      </c>
      <c r="G39">
        <f>((AY39-AL39/2)*S39-E39)/(AY39+AL39/2)</f>
        <v>388.85477147011824</v>
      </c>
      <c r="H39">
        <f>AL39*1000</f>
        <v>36.252925035187147</v>
      </c>
      <c r="I39">
        <f>(AQ39-AW39)</f>
        <v>0.90978670121809779</v>
      </c>
      <c r="J39">
        <f>(P39+AP39*D39)</f>
        <v>27.669223785400391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29.208818435668945</v>
      </c>
      <c r="P39" s="1">
        <v>27.669223785400391</v>
      </c>
      <c r="Q39" s="1">
        <v>29.376562118530273</v>
      </c>
      <c r="R39" s="1">
        <v>399.9810791015625</v>
      </c>
      <c r="S39" s="1">
        <v>392.36007690429688</v>
      </c>
      <c r="T39" s="1">
        <v>0.14682193100452423</v>
      </c>
      <c r="U39" s="1">
        <v>31.950338363647461</v>
      </c>
      <c r="V39" s="1">
        <v>0.3175010085105896</v>
      </c>
      <c r="W39" s="1">
        <v>69.092300415039063</v>
      </c>
      <c r="X39" s="1">
        <v>300.14730834960938</v>
      </c>
      <c r="Y39" s="1">
        <v>750.197021484375</v>
      </c>
      <c r="Z39" s="1">
        <v>3.8572408258914948E-2</v>
      </c>
      <c r="AA39" s="1">
        <v>88.026901245117188</v>
      </c>
      <c r="AB39" s="1">
        <v>-11.232186317443848</v>
      </c>
      <c r="AC39" s="1">
        <v>0.23915325105190277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1.1034827512853282</v>
      </c>
      <c r="AL39">
        <f>(U39-T39)/(1000-U39)*AK39</f>
        <v>3.625292503518715E-2</v>
      </c>
      <c r="AM39">
        <f>(P39+273.15)</f>
        <v>300.81922378540037</v>
      </c>
      <c r="AN39">
        <f>(O39+273.15)</f>
        <v>302.35881843566892</v>
      </c>
      <c r="AO39">
        <f>(Y39*AG39+Z39*AH39)*AI39</f>
        <v>120.03152075458638</v>
      </c>
      <c r="AP39">
        <f>((AO39+0.00000010773*(AN39^4-AM39^4))-AL39*44100)/(L39*51.4+0.00000043092*AM39^3)</f>
        <v>-11.997526972937543</v>
      </c>
      <c r="AQ39">
        <f>0.61365*EXP(17.502*J39/(240.97+J39))</f>
        <v>3.722275981102972</v>
      </c>
      <c r="AR39">
        <f>AQ39*1000/AA39</f>
        <v>42.285664137353066</v>
      </c>
      <c r="AS39">
        <f>(AR39-U39)</f>
        <v>10.335325773705605</v>
      </c>
      <c r="AT39">
        <f>IF(D39,P39,(O39+P39)/2)</f>
        <v>28.439021110534668</v>
      </c>
      <c r="AU39">
        <f>0.61365*EXP(17.502*AT39/(240.97+AT39))</f>
        <v>3.8930537739175168</v>
      </c>
      <c r="AV39">
        <f>IF(AS39&lt;&gt;0,(1000-(AR39+U39)/2)/AS39*AL39,0)</f>
        <v>3.3774735003714542</v>
      </c>
      <c r="AW39">
        <f>U39*AA39/1000</f>
        <v>2.8124892798848742</v>
      </c>
      <c r="AX39">
        <f>(AU39-AW39)</f>
        <v>1.0805644940326427</v>
      </c>
      <c r="AY39">
        <f>1/(1.6/F39+1.37/N39)</f>
        <v>2.380992424581839</v>
      </c>
      <c r="AZ39">
        <f>G39*AA39*0.001</f>
        <v>34.229680566892711</v>
      </c>
      <c r="BA39">
        <f>G39/S39</f>
        <v>0.99106610065469625</v>
      </c>
      <c r="BB39">
        <f>(1-AL39*AA39/AQ39/F39)*100</f>
        <v>94.645656074065528</v>
      </c>
      <c r="BC39">
        <f>(S39-E39/(N39/1.35))</f>
        <v>394.1939582924108</v>
      </c>
      <c r="BD39">
        <f>E39*BB39/100/BC39</f>
        <v>-1.3960702699212251E-2</v>
      </c>
    </row>
    <row r="40" spans="1:56" x14ac:dyDescent="0.35">
      <c r="A40" s="1" t="s">
        <v>9</v>
      </c>
      <c r="B40" s="1" t="s">
        <v>223</v>
      </c>
      <c r="K40" s="1">
        <v>2.72</v>
      </c>
    </row>
    <row r="41" spans="1:56" x14ac:dyDescent="0.35">
      <c r="A41" s="1" t="s">
        <v>9</v>
      </c>
      <c r="B41" s="1" t="s">
        <v>222</v>
      </c>
      <c r="K41" s="1">
        <v>2.72</v>
      </c>
    </row>
    <row r="42" spans="1:56" x14ac:dyDescent="0.35">
      <c r="A42" s="1">
        <v>9</v>
      </c>
      <c r="B42" s="1" t="s">
        <v>221</v>
      </c>
      <c r="C42" s="1">
        <v>2050.5000089965761</v>
      </c>
      <c r="D42" s="1">
        <v>0</v>
      </c>
      <c r="E42">
        <f>(R42-S42*(1000-T42)/(1000-U42))*AK42</f>
        <v>-6.5352122886648152</v>
      </c>
      <c r="F42">
        <f>IF(AV42&lt;&gt;0,1/(1/AV42-1/N42),0)</f>
        <v>9.2512725532764186</v>
      </c>
      <c r="G42">
        <f>((AY42-AL42/2)*S42-E42)/(AY42+AL42/2)</f>
        <v>389.61212223177853</v>
      </c>
      <c r="H42">
        <f>AL42*1000</f>
        <v>35.636842509997173</v>
      </c>
      <c r="I42">
        <f>(AQ42-AW42)</f>
        <v>1.0319708882270739</v>
      </c>
      <c r="J42">
        <f>(P42+AP42*D42)</f>
        <v>28.016506195068359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29.265232086181641</v>
      </c>
      <c r="P42" s="1">
        <v>28.016506195068359</v>
      </c>
      <c r="Q42" s="1">
        <v>29.416801452636719</v>
      </c>
      <c r="R42" s="1">
        <v>400.04583740234375</v>
      </c>
      <c r="S42" s="1">
        <v>393.267578125</v>
      </c>
      <c r="T42" s="1">
        <v>0.1487182080745697</v>
      </c>
      <c r="U42" s="1">
        <v>31.428977966308594</v>
      </c>
      <c r="V42" s="1">
        <v>0.32054686546325684</v>
      </c>
      <c r="W42" s="1">
        <v>67.741943359375</v>
      </c>
      <c r="X42" s="1">
        <v>300.14370727539063</v>
      </c>
      <c r="Y42" s="1">
        <v>1001.2142944335938</v>
      </c>
      <c r="Z42" s="1">
        <v>4.821420181542635E-3</v>
      </c>
      <c r="AA42" s="1">
        <v>88.024559020996094</v>
      </c>
      <c r="AB42" s="1">
        <v>-10.524503707885742</v>
      </c>
      <c r="AC42" s="1">
        <v>0.39352691173553467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1.1034695120418769</v>
      </c>
      <c r="AL42">
        <f>(U42-T42)/(1000-U42)*AK42</f>
        <v>3.5636842509997171E-2</v>
      </c>
      <c r="AM42">
        <f>(P42+273.15)</f>
        <v>301.16650619506834</v>
      </c>
      <c r="AN42">
        <f>(O42+273.15)</f>
        <v>302.41523208618162</v>
      </c>
      <c r="AO42">
        <f>(Y42*AG42+Z42*AH42)*AI42</f>
        <v>160.19428352875366</v>
      </c>
      <c r="AP42">
        <f>((AO42+0.00000010773*(AN42^4-AM42^4))-AL42*44100)/(L42*51.4+0.00000043092*AM42^3)</f>
        <v>-11.468594368466915</v>
      </c>
      <c r="AQ42">
        <f>0.61365*EXP(17.502*J42/(240.97+J42))</f>
        <v>3.7984928141919907</v>
      </c>
      <c r="AR42">
        <f>AQ42*1000/AA42</f>
        <v>43.152648038667863</v>
      </c>
      <c r="AS42">
        <f>(AR42-U42)</f>
        <v>11.723670072359269</v>
      </c>
      <c r="AT42">
        <f>IF(D42,P42,(O42+P42)/2)</f>
        <v>28.640869140625</v>
      </c>
      <c r="AU42">
        <f>0.61365*EXP(17.502*AT42/(240.97+AT42))</f>
        <v>3.9389485742103303</v>
      </c>
      <c r="AV42">
        <f>IF(AS42&lt;&gt;0,(1000-(AR42+U42)/2)/AS42*AL42,0)</f>
        <v>2.9263801751675893</v>
      </c>
      <c r="AW42">
        <f>U42*AA42/1000</f>
        <v>2.7665219259649168</v>
      </c>
      <c r="AX42">
        <f>(AU42-AW42)</f>
        <v>1.1724266482454135</v>
      </c>
      <c r="AY42">
        <f>1/(1.6/F42+1.37/N42)</f>
        <v>2.0283292209949373</v>
      </c>
      <c r="AZ42">
        <f>G42*AA42*0.001</f>
        <v>34.295435248686736</v>
      </c>
      <c r="BA42">
        <f>G42/S42</f>
        <v>0.99070491416899975</v>
      </c>
      <c r="BB42">
        <f>(1-AL42*AA42/AQ42/F42)*100</f>
        <v>91.073313339180487</v>
      </c>
      <c r="BC42">
        <f>(S42-E42/(N42/1.35))</f>
        <v>395.32875084728107</v>
      </c>
      <c r="BD42">
        <f>E42*BB42/100/BC42</f>
        <v>-1.5055404779642704E-2</v>
      </c>
    </row>
    <row r="43" spans="1:56" x14ac:dyDescent="0.35">
      <c r="A43" s="1" t="s">
        <v>9</v>
      </c>
      <c r="B43" s="1" t="s">
        <v>220</v>
      </c>
      <c r="K43" s="1">
        <v>2.72</v>
      </c>
    </row>
    <row r="44" spans="1:56" x14ac:dyDescent="0.35">
      <c r="A44" s="1" t="s">
        <v>9</v>
      </c>
      <c r="B44" s="1" t="s">
        <v>219</v>
      </c>
      <c r="K44" s="1">
        <v>2.72</v>
      </c>
    </row>
    <row r="45" spans="1:56" x14ac:dyDescent="0.35">
      <c r="A45" s="1">
        <v>10</v>
      </c>
      <c r="B45" s="1" t="s">
        <v>218</v>
      </c>
      <c r="C45" s="1">
        <v>2253.5000089965761</v>
      </c>
      <c r="D45" s="1">
        <v>0</v>
      </c>
      <c r="E45">
        <f>(R45-S45*(1000-T45)/(1000-U45))*AK45</f>
        <v>-6.7225608480618853</v>
      </c>
      <c r="F45">
        <f>IF(AV45&lt;&gt;0,1/(1/AV45-1/N45),0)</f>
        <v>7.1893135227453007</v>
      </c>
      <c r="G45">
        <f>((AY45-AL45/2)*S45-E45)/(AY45+AL45/2)</f>
        <v>389.70299190254224</v>
      </c>
      <c r="H45">
        <f>AL45*1000</f>
        <v>35.355361837425107</v>
      </c>
      <c r="I45">
        <f>(AQ45-AW45)</f>
        <v>1.1163636374908545</v>
      </c>
      <c r="J45">
        <f>(P45+AP45*D45)</f>
        <v>28.301790237426758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29.334434509277344</v>
      </c>
      <c r="P45" s="1">
        <v>28.301790237426758</v>
      </c>
      <c r="Q45" s="1">
        <v>29.466407775878906</v>
      </c>
      <c r="R45" s="1">
        <v>400.08612060546875</v>
      </c>
      <c r="S45" s="1">
        <v>393.56854248046875</v>
      </c>
      <c r="T45" s="1">
        <v>0.15500421822071075</v>
      </c>
      <c r="U45" s="1">
        <v>31.194629669189453</v>
      </c>
      <c r="V45" s="1">
        <v>0.33274665474891663</v>
      </c>
      <c r="W45" s="1">
        <v>66.96533203125</v>
      </c>
      <c r="X45" s="1">
        <v>300.15408325195313</v>
      </c>
      <c r="Y45" s="1">
        <v>1250.10546875</v>
      </c>
      <c r="Z45" s="1">
        <v>0.10607209056615829</v>
      </c>
      <c r="AA45" s="1">
        <v>88.020103454589844</v>
      </c>
      <c r="AB45" s="1">
        <v>-10.236002922058105</v>
      </c>
      <c r="AC45" s="1">
        <v>0.45592743158340454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1.1035076590145332</v>
      </c>
      <c r="AL45">
        <f>(U45-T45)/(1000-U45)*AK45</f>
        <v>3.535536183742511E-2</v>
      </c>
      <c r="AM45">
        <f>(P45+273.15)</f>
        <v>301.45179023742674</v>
      </c>
      <c r="AN45">
        <f>(O45+273.15)</f>
        <v>302.48443450927732</v>
      </c>
      <c r="AO45">
        <f>(Y45*AG45+Z45*AH45)*AI45</f>
        <v>200.01687052927446</v>
      </c>
      <c r="AP45">
        <f>((AO45+0.00000010773*(AN45^4-AM45^4))-AL45*44100)/(L45*51.4+0.00000043092*AM45^3)</f>
        <v>-11.057443807934387</v>
      </c>
      <c r="AQ45">
        <f>0.61365*EXP(17.502*J45/(240.97+J45))</f>
        <v>3.8621181682005279</v>
      </c>
      <c r="AR45">
        <f>AQ45*1000/AA45</f>
        <v>43.87768267272056</v>
      </c>
      <c r="AS45">
        <f>(AR45-U45)</f>
        <v>12.683053003531107</v>
      </c>
      <c r="AT45">
        <f>IF(D45,P45,(O45+P45)/2)</f>
        <v>28.818112373352051</v>
      </c>
      <c r="AU45">
        <f>0.61365*EXP(17.502*AT45/(240.97+AT45))</f>
        <v>3.9796372846449408</v>
      </c>
      <c r="AV45">
        <f>IF(AS45&lt;&gt;0,(1000-(AR45+U45)/2)/AS45*AL45,0)</f>
        <v>2.6829705311915863</v>
      </c>
      <c r="AW45">
        <f>U45*AA45/1000</f>
        <v>2.7457545307096733</v>
      </c>
      <c r="AX45">
        <f>(AU45-AW45)</f>
        <v>1.2338827539352675</v>
      </c>
      <c r="AY45">
        <f>1/(1.6/F45+1.37/N45)</f>
        <v>1.8429104123357503</v>
      </c>
      <c r="AZ45">
        <f>G45*AA45*0.001</f>
        <v>34.301697663824953</v>
      </c>
      <c r="BA45">
        <f>G45/S45</f>
        <v>0.99017820236962073</v>
      </c>
      <c r="BB45">
        <f>(1-AL45*AA45/AQ45/F45)*100</f>
        <v>88.792101741239946</v>
      </c>
      <c r="BC45">
        <f>(S45-E45/(N45/1.35))</f>
        <v>395.68880398565864</v>
      </c>
      <c r="BD45">
        <f>E45*BB45/100/BC45</f>
        <v>-1.508534739346382E-2</v>
      </c>
    </row>
    <row r="46" spans="1:56" x14ac:dyDescent="0.35">
      <c r="A46" s="1" t="s">
        <v>9</v>
      </c>
      <c r="B46" s="1" t="s">
        <v>217</v>
      </c>
      <c r="K46" s="1">
        <v>2.72</v>
      </c>
    </row>
    <row r="47" spans="1:56" x14ac:dyDescent="0.35">
      <c r="A47" s="1" t="s">
        <v>9</v>
      </c>
      <c r="B47" s="1" t="s">
        <v>216</v>
      </c>
      <c r="K47" s="1">
        <v>2.72</v>
      </c>
    </row>
    <row r="48" spans="1:56" x14ac:dyDescent="0.35">
      <c r="A48" s="1">
        <v>11</v>
      </c>
      <c r="B48" s="1" t="s">
        <v>215</v>
      </c>
      <c r="C48" s="1">
        <v>2456.5000089965761</v>
      </c>
      <c r="D48" s="1">
        <v>0</v>
      </c>
      <c r="E48">
        <f>(R48-S48*(1000-T48)/(1000-U48))*AK48</f>
        <v>-6.491778397727975</v>
      </c>
      <c r="F48">
        <f>IF(AV48&lt;&gt;0,1/(1/AV48-1/N48),0)</f>
        <v>6.9205334195634807</v>
      </c>
      <c r="G48">
        <f>((AY48-AL48/2)*S48-E48)/(AY48+AL48/2)</f>
        <v>389.12496531932635</v>
      </c>
      <c r="H48">
        <f>AL48*1000</f>
        <v>35.637069400630587</v>
      </c>
      <c r="I48">
        <f>(AQ48-AW48)</f>
        <v>1.1410383186807449</v>
      </c>
      <c r="J48">
        <f>(P48+AP48*D48)</f>
        <v>28.508495330810547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29.424289703369141</v>
      </c>
      <c r="P48" s="1">
        <v>28.508495330810547</v>
      </c>
      <c r="Q48" s="1">
        <v>29.535531997680664</v>
      </c>
      <c r="R48" s="1">
        <v>400.04830932617188</v>
      </c>
      <c r="S48" s="1">
        <v>393.23114013671875</v>
      </c>
      <c r="T48" s="1">
        <v>0.16354730725288391</v>
      </c>
      <c r="U48" s="1">
        <v>31.446401596069336</v>
      </c>
      <c r="V48" s="1">
        <v>0.3492506742477417</v>
      </c>
      <c r="W48" s="1">
        <v>67.152900695800781</v>
      </c>
      <c r="X48" s="1">
        <v>300.11532592773438</v>
      </c>
      <c r="Y48" s="1">
        <v>1600.1622314453125</v>
      </c>
      <c r="Z48" s="1">
        <v>0.13620682060718536</v>
      </c>
      <c r="AA48" s="1">
        <v>88.015129089355469</v>
      </c>
      <c r="AB48" s="1">
        <v>-10.153653144836426</v>
      </c>
      <c r="AC48" s="1">
        <v>0.44494625926017761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1.1033651688519643</v>
      </c>
      <c r="AL48">
        <f>(U48-T48)/(1000-U48)*AK48</f>
        <v>3.5637069400630585E-2</v>
      </c>
      <c r="AM48">
        <f>(P48+273.15)</f>
        <v>301.65849533081052</v>
      </c>
      <c r="AN48">
        <f>(O48+273.15)</f>
        <v>302.57428970336912</v>
      </c>
      <c r="AO48">
        <f>(Y48*AG48+Z48*AH48)*AI48</f>
        <v>256.02595130862392</v>
      </c>
      <c r="AP48">
        <f>((AO48+0.00000010773*(AN48^4-AM48^4))-AL48*44100)/(L48*51.4+0.00000043092*AM48^3)</f>
        <v>-10.708739205852337</v>
      </c>
      <c r="AQ48">
        <f>0.61365*EXP(17.502*J48/(240.97+J48))</f>
        <v>3.9087974145545012</v>
      </c>
      <c r="AR48">
        <f>AQ48*1000/AA48</f>
        <v>44.410517316701075</v>
      </c>
      <c r="AS48">
        <f>(AR48-U48)</f>
        <v>12.964115720631739</v>
      </c>
      <c r="AT48">
        <f>IF(D48,P48,(O48+P48)/2)</f>
        <v>28.966392517089844</v>
      </c>
      <c r="AU48">
        <f>0.61365*EXP(17.502*AT48/(240.97+AT48))</f>
        <v>4.0139582037226855</v>
      </c>
      <c r="AV48">
        <f>IF(AS48&lt;&gt;0,(1000-(AR48+U48)/2)/AS48*AL48,0)</f>
        <v>2.6446393257783773</v>
      </c>
      <c r="AW48">
        <f>U48*AA48/1000</f>
        <v>2.7677590958737563</v>
      </c>
      <c r="AX48">
        <f>(AU48-AW48)</f>
        <v>1.2461991078489292</v>
      </c>
      <c r="AY48">
        <f>1/(1.6/F48+1.37/N48)</f>
        <v>1.8140145869566795</v>
      </c>
      <c r="AZ48">
        <f>G48*AA48*0.001</f>
        <v>34.248884054471475</v>
      </c>
      <c r="BA48">
        <f>G48/S48</f>
        <v>0.98955785949209218</v>
      </c>
      <c r="BB48">
        <f>(1-AL48*AA48/AQ48/F48)*100</f>
        <v>88.4048444127735</v>
      </c>
      <c r="BC48">
        <f>(S48-E48/(N48/1.35))</f>
        <v>395.278614030673</v>
      </c>
      <c r="BD48">
        <f>E48*BB48/100/BC48</f>
        <v>-1.4518990879906588E-2</v>
      </c>
    </row>
    <row r="49" spans="1:56" x14ac:dyDescent="0.35">
      <c r="A49" s="1" t="s">
        <v>9</v>
      </c>
      <c r="B49" s="1" t="s">
        <v>214</v>
      </c>
      <c r="K49" s="1">
        <v>2.72</v>
      </c>
    </row>
    <row r="50" spans="1:56" x14ac:dyDescent="0.35">
      <c r="A50" s="1" t="s">
        <v>9</v>
      </c>
      <c r="B50" s="1" t="s">
        <v>209</v>
      </c>
      <c r="K50" s="1">
        <v>2.72</v>
      </c>
    </row>
    <row r="51" spans="1:56" x14ac:dyDescent="0.35">
      <c r="A51" s="1">
        <v>12</v>
      </c>
      <c r="B51" s="1" t="s">
        <v>213</v>
      </c>
      <c r="C51" s="1">
        <v>2659.5000089965761</v>
      </c>
      <c r="D51" s="1">
        <v>0</v>
      </c>
      <c r="E51">
        <f>(R51-S51*(1000-T51)/(1000-U51))*AK51</f>
        <v>-6.1736800851342126</v>
      </c>
      <c r="F51">
        <f>IF(AV51&lt;&gt;0,1/(1/AV51-1/N51),0)</f>
        <v>6.5871496091993533</v>
      </c>
      <c r="G51">
        <f>((AY51-AL51/2)*S51-E51)/(AY51+AL51/2)</f>
        <v>388.24152806627194</v>
      </c>
      <c r="H51">
        <f>AL51*1000</f>
        <v>36.013340547525139</v>
      </c>
      <c r="I51">
        <f>(AQ51-AW51)</f>
        <v>1.174661864532065</v>
      </c>
      <c r="J51">
        <f>(P51+AP51*D51)</f>
        <v>28.780952453613281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29.525550842285156</v>
      </c>
      <c r="P51" s="1">
        <v>28.780952453613281</v>
      </c>
      <c r="Q51" s="1">
        <v>29.614233016967773</v>
      </c>
      <c r="R51" s="1">
        <v>399.90298461914063</v>
      </c>
      <c r="S51" s="1">
        <v>392.68228149414063</v>
      </c>
      <c r="T51" s="1">
        <v>0.17614589631557465</v>
      </c>
      <c r="U51" s="1">
        <v>31.774433135986328</v>
      </c>
      <c r="V51" s="1">
        <v>0.37393572926521301</v>
      </c>
      <c r="W51" s="1">
        <v>67.453147888183594</v>
      </c>
      <c r="X51" s="1">
        <v>300.15481567382813</v>
      </c>
      <c r="Y51" s="1">
        <v>2000.573974609375</v>
      </c>
      <c r="Z51" s="1">
        <v>1.3258779421448708E-2</v>
      </c>
      <c r="AA51" s="1">
        <v>88.008323669433594</v>
      </c>
      <c r="AB51" s="1">
        <v>-10.193240165710449</v>
      </c>
      <c r="AC51" s="1">
        <v>0.40371254086494446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1.1035103517420151</v>
      </c>
      <c r="AL51">
        <f>(U51-T51)/(1000-U51)*AK51</f>
        <v>3.6013340547525141E-2</v>
      </c>
      <c r="AM51">
        <f>(P51+273.15)</f>
        <v>301.93095245361326</v>
      </c>
      <c r="AN51">
        <f>(O51+273.15)</f>
        <v>302.67555084228513</v>
      </c>
      <c r="AO51">
        <f>(Y51*AG51+Z51*AH51)*AI51</f>
        <v>320.09182878288993</v>
      </c>
      <c r="AP51">
        <f>((AO51+0.00000010773*(AN51^4-AM51^4))-AL51*44100)/(L51*51.4+0.00000043092*AM51^3)</f>
        <v>-10.332932795915152</v>
      </c>
      <c r="AQ51">
        <f>0.61365*EXP(17.502*J51/(240.97+J51))</f>
        <v>3.9710764603767257</v>
      </c>
      <c r="AR51">
        <f>AQ51*1000/AA51</f>
        <v>45.121600944160818</v>
      </c>
      <c r="AS51">
        <f>(AR51-U51)</f>
        <v>13.34716780817449</v>
      </c>
      <c r="AT51">
        <f>IF(D51,P51,(O51+P51)/2)</f>
        <v>29.153251647949219</v>
      </c>
      <c r="AU51">
        <f>0.61365*EXP(17.502*AT51/(240.97+AT51))</f>
        <v>4.0575759718927973</v>
      </c>
      <c r="AV51">
        <f>IF(AS51&lt;&gt;0,(1000-(AR51+U51)/2)/AS51*AL51,0)</f>
        <v>2.5944604513982013</v>
      </c>
      <c r="AW51">
        <f>U51*AA51/1000</f>
        <v>2.7964145958446607</v>
      </c>
      <c r="AX51">
        <f>(AU51-AW51)</f>
        <v>1.2611613760481366</v>
      </c>
      <c r="AY51">
        <f>1/(1.6/F51+1.37/N51)</f>
        <v>1.776310617258575</v>
      </c>
      <c r="AZ51">
        <f>G51*AA51*0.001</f>
        <v>34.168486063971947</v>
      </c>
      <c r="BA51">
        <f>G51/S51</f>
        <v>0.98869123044978813</v>
      </c>
      <c r="BB51">
        <f>(1-AL51*AA51/AQ51/F51)*100</f>
        <v>87.88338300458895</v>
      </c>
      <c r="BC51">
        <f>(S51-E51/(N51/1.35))</f>
        <v>394.62942879793053</v>
      </c>
      <c r="BD51">
        <f>E51*BB51/100/BC51</f>
        <v>-1.3748693125151404E-2</v>
      </c>
    </row>
    <row r="52" spans="1:56" x14ac:dyDescent="0.35">
      <c r="A52" s="1" t="s">
        <v>9</v>
      </c>
      <c r="B52" s="1" t="s">
        <v>212</v>
      </c>
      <c r="K52" s="1">
        <v>1.67824</v>
      </c>
    </row>
    <row r="53" spans="1:56" x14ac:dyDescent="0.35">
      <c r="A53" s="1" t="s">
        <v>9</v>
      </c>
      <c r="B53" s="1" t="s">
        <v>211</v>
      </c>
      <c r="K53" s="1">
        <v>1.67824</v>
      </c>
    </row>
    <row r="54" spans="1:56" x14ac:dyDescent="0.35">
      <c r="A54" s="1" t="s">
        <v>9</v>
      </c>
      <c r="B54" s="1" t="s">
        <v>210</v>
      </c>
    </row>
    <row r="55" spans="1:56" x14ac:dyDescent="0.35">
      <c r="A55" s="1" t="s">
        <v>9</v>
      </c>
      <c r="B55" s="1" t="s">
        <v>209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55"/>
  <sheetViews>
    <sheetView topLeftCell="A7" zoomScale="6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298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297</v>
      </c>
    </row>
    <row r="12" spans="1:56" x14ac:dyDescent="0.35">
      <c r="A12" s="1" t="s">
        <v>9</v>
      </c>
      <c r="B12" s="1" t="s">
        <v>296</v>
      </c>
    </row>
    <row r="13" spans="1:56" x14ac:dyDescent="0.35">
      <c r="A13" s="1" t="s">
        <v>9</v>
      </c>
      <c r="B13" s="1" t="s">
        <v>295</v>
      </c>
    </row>
    <row r="14" spans="1:56" x14ac:dyDescent="0.35">
      <c r="A14" s="1" t="s">
        <v>9</v>
      </c>
      <c r="B14" s="1" t="s">
        <v>294</v>
      </c>
    </row>
    <row r="15" spans="1:56" x14ac:dyDescent="0.35">
      <c r="A15" s="1" t="s">
        <v>9</v>
      </c>
      <c r="B15" s="1" t="s">
        <v>293</v>
      </c>
    </row>
    <row r="16" spans="1:56" x14ac:dyDescent="0.35">
      <c r="A16" s="1" t="s">
        <v>9</v>
      </c>
      <c r="B16" s="1" t="s">
        <v>292</v>
      </c>
    </row>
    <row r="17" spans="1:56" x14ac:dyDescent="0.35">
      <c r="A17" s="1" t="s">
        <v>9</v>
      </c>
      <c r="B17" s="1" t="s">
        <v>291</v>
      </c>
    </row>
    <row r="18" spans="1:56" x14ac:dyDescent="0.35">
      <c r="A18" s="1">
        <v>1</v>
      </c>
      <c r="B18" s="1" t="s">
        <v>290</v>
      </c>
      <c r="C18" s="1">
        <v>279.50000644847751</v>
      </c>
      <c r="D18" s="1">
        <v>0</v>
      </c>
      <c r="E18">
        <f>(R18-S18*(1000-T18)/(1000-U18))*AK18</f>
        <v>-5.3541357894051167</v>
      </c>
      <c r="F18">
        <f>IF(AV18&lt;&gt;0,1/(1/AV18-1/N18),0)</f>
        <v>10.900308756342348</v>
      </c>
      <c r="G18">
        <f>((AY18-AL18/2)*S18-E18)/(AY18+AL18/2)</f>
        <v>388.09975140845671</v>
      </c>
      <c r="H18">
        <f>AL18*1000</f>
        <v>36.282089858481342</v>
      </c>
      <c r="I18">
        <f>(AQ18-AW18)</f>
        <v>0.99960049770122472</v>
      </c>
      <c r="J18">
        <f>(P18+AP18*D18)</f>
        <v>28.115961074829102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29.482265472412109</v>
      </c>
      <c r="P18" s="1">
        <v>28.115961074829102</v>
      </c>
      <c r="Q18" s="1">
        <v>29.640413284301758</v>
      </c>
      <c r="R18" s="1">
        <v>400.25283813476563</v>
      </c>
      <c r="S18" s="1">
        <v>392.208740234375</v>
      </c>
      <c r="T18" s="1">
        <v>0.23016421496868134</v>
      </c>
      <c r="U18" s="1">
        <v>32.05755615234375</v>
      </c>
      <c r="V18" s="1">
        <v>0.4897676408290863</v>
      </c>
      <c r="W18" s="1">
        <v>68.215446472167969</v>
      </c>
      <c r="X18" s="1">
        <v>300.13018798828125</v>
      </c>
      <c r="Y18" s="1">
        <v>-6.7230284214019775E-2</v>
      </c>
      <c r="Z18" s="1">
        <v>6.8707160651683807E-2</v>
      </c>
      <c r="AA18" s="1">
        <v>87.996994018554688</v>
      </c>
      <c r="AB18" s="1">
        <v>-5.9749922752380371</v>
      </c>
      <c r="AC18" s="1">
        <v>0.3816344141960144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1.1034198087804457</v>
      </c>
      <c r="AL18">
        <f>(U18-T18)/(1000-U18)*AK18</f>
        <v>3.6282089858481345E-2</v>
      </c>
      <c r="AM18">
        <f>(P18+273.15)</f>
        <v>301.26596107482908</v>
      </c>
      <c r="AN18">
        <f>(O18+273.15)</f>
        <v>302.63226547241209</v>
      </c>
      <c r="AO18">
        <f>(Y18*AG18+Z18*AH18)*AI18</f>
        <v>-1.0756845233808932E-2</v>
      </c>
      <c r="AP18">
        <f>((AO18+0.00000010773*(AN18^4-AM18^4))-AL18*44100)/(L18*51.4+0.00000043092*AM18^3)</f>
        <v>-13.004944269334084</v>
      </c>
      <c r="AQ18">
        <f>0.61365*EXP(17.502*J18/(240.97+J18))</f>
        <v>3.8205690746884988</v>
      </c>
      <c r="AR18">
        <f>AQ18*1000/AA18</f>
        <v>43.417040744402122</v>
      </c>
      <c r="AS18">
        <f>(AR18-U18)</f>
        <v>11.359484592058372</v>
      </c>
      <c r="AT18">
        <f>IF(D18,P18,(O18+P18)/2)</f>
        <v>28.799113273620605</v>
      </c>
      <c r="AU18">
        <f>0.61365*EXP(17.502*AT18/(240.97+AT18))</f>
        <v>3.9752583033522217</v>
      </c>
      <c r="AV18">
        <f>IF(AS18&lt;&gt;0,(1000-(AR18+U18)/2)/AS18*AL18,0)</f>
        <v>3.0734582649611948</v>
      </c>
      <c r="AW18">
        <f>U18*AA18/1000</f>
        <v>2.8209685769872741</v>
      </c>
      <c r="AX18">
        <f>(AU18-AW18)</f>
        <v>1.1542897263649476</v>
      </c>
      <c r="AY18">
        <f>1/(1.6/F18+1.37/N18)</f>
        <v>2.1420052448520885</v>
      </c>
      <c r="AZ18">
        <f>G18*AA18*0.001</f>
        <v>34.151611503292528</v>
      </c>
      <c r="BA18">
        <f>G18/S18</f>
        <v>0.98952346440963335</v>
      </c>
      <c r="BB18">
        <f>(1-AL18*AA18/AQ18/F18)*100</f>
        <v>92.333568214280078</v>
      </c>
      <c r="BC18">
        <f>(S18-E18/(N18/1.35))</f>
        <v>393.89740743492666</v>
      </c>
      <c r="BD18">
        <f>E18*BB18/100/BC18</f>
        <v>-1.2550640161835207E-2</v>
      </c>
    </row>
    <row r="19" spans="1:56" x14ac:dyDescent="0.35">
      <c r="A19" s="1" t="s">
        <v>9</v>
      </c>
      <c r="B19" s="1" t="s">
        <v>289</v>
      </c>
      <c r="K19" s="1">
        <v>2.72</v>
      </c>
    </row>
    <row r="20" spans="1:56" x14ac:dyDescent="0.35">
      <c r="A20" s="1" t="s">
        <v>9</v>
      </c>
      <c r="B20" s="1" t="s">
        <v>288</v>
      </c>
      <c r="K20" s="1">
        <v>2.72</v>
      </c>
    </row>
    <row r="21" spans="1:56" x14ac:dyDescent="0.35">
      <c r="A21" s="1">
        <v>2</v>
      </c>
      <c r="B21" s="1" t="s">
        <v>287</v>
      </c>
      <c r="C21" s="1">
        <v>482.50000644847751</v>
      </c>
      <c r="D21" s="1">
        <v>0</v>
      </c>
      <c r="E21">
        <f>(R21-S21*(1000-T21)/(1000-U21))*AK21</f>
        <v>-5.9842995414946332</v>
      </c>
      <c r="F21">
        <f>IF(AV21&lt;&gt;0,1/(1/AV21-1/N21),0)</f>
        <v>9.3483615817956007</v>
      </c>
      <c r="G21">
        <f>((AY21-AL21/2)*S21-E21)/(AY21+AL21/2)</f>
        <v>388.93047287455033</v>
      </c>
      <c r="H21">
        <f>AL21*1000</f>
        <v>35.44478910002637</v>
      </c>
      <c r="I21">
        <f>(AQ21-AW21)</f>
        <v>1.0227618558084202</v>
      </c>
      <c r="J21">
        <f>(P21+AP21*D21)</f>
        <v>27.94873046875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29.416793823242188</v>
      </c>
      <c r="P21" s="1">
        <v>27.94873046875</v>
      </c>
      <c r="Q21" s="1">
        <v>29.604133605957031</v>
      </c>
      <c r="R21" s="1">
        <v>399.99118041992188</v>
      </c>
      <c r="S21" s="1">
        <v>392.7962646484375</v>
      </c>
      <c r="T21" s="1">
        <v>0.25756719708442688</v>
      </c>
      <c r="U21" s="1">
        <v>31.375246047973633</v>
      </c>
      <c r="V21" s="1">
        <v>0.55011671781539917</v>
      </c>
      <c r="W21" s="1">
        <v>67.011833190917969</v>
      </c>
      <c r="X21" s="1">
        <v>300.1025390625</v>
      </c>
      <c r="Y21" s="1">
        <v>23.940862655639648</v>
      </c>
      <c r="Z21" s="1">
        <v>0.21696954965591431</v>
      </c>
      <c r="AA21" s="1">
        <v>87.991355895996094</v>
      </c>
      <c r="AB21" s="1">
        <v>-5.5617489814758301</v>
      </c>
      <c r="AC21" s="1">
        <v>0.49095839262008667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1.1033181583180145</v>
      </c>
      <c r="AL21">
        <f>(U21-T21)/(1000-U21)*AK21</f>
        <v>3.5444789100026367E-2</v>
      </c>
      <c r="AM21">
        <f>(P21+273.15)</f>
        <v>301.09873046874998</v>
      </c>
      <c r="AN21">
        <f>(O21+273.15)</f>
        <v>302.56679382324216</v>
      </c>
      <c r="AO21">
        <f>(Y21*AG21+Z21*AH21)*AI21</f>
        <v>3.8305379392831469</v>
      </c>
      <c r="AP21">
        <f>((AO21+0.00000010773*(AN21^4-AM21^4))-AL21*44100)/(L21*51.4+0.00000043092*AM21^3)</f>
        <v>-12.662504030010124</v>
      </c>
      <c r="AQ21">
        <f>0.61365*EXP(17.502*J21/(240.97+J21))</f>
        <v>3.7835122971401129</v>
      </c>
      <c r="AR21">
        <f>AQ21*1000/AA21</f>
        <v>42.998681616091289</v>
      </c>
      <c r="AS21">
        <f>(AR21-U21)</f>
        <v>11.623435568117657</v>
      </c>
      <c r="AT21">
        <f>IF(D21,P21,(O21+P21)/2)</f>
        <v>28.682762145996094</v>
      </c>
      <c r="AU21">
        <f>0.61365*EXP(17.502*AT21/(240.97+AT21))</f>
        <v>3.9485328222206717</v>
      </c>
      <c r="AV21">
        <f>IF(AS21&lt;&gt;0,(1000-(AR21+U21)/2)/AS21*AL21,0)</f>
        <v>2.9360256534941396</v>
      </c>
      <c r="AW21">
        <f>U21*AA21/1000</f>
        <v>2.7607504413316928</v>
      </c>
      <c r="AX21">
        <f>(AU21-AW21)</f>
        <v>1.1877823808889789</v>
      </c>
      <c r="AY21">
        <f>1/(1.6/F21+1.37/N21)</f>
        <v>2.0357459975835788</v>
      </c>
      <c r="AZ21">
        <f>G21*AA21*0.001</f>
        <v>34.222519657502616</v>
      </c>
      <c r="BA21">
        <f>G21/S21</f>
        <v>0.99015827765738262</v>
      </c>
      <c r="BB21">
        <f>(1-AL21*AA21/AQ21/F21)*100</f>
        <v>91.182169329598565</v>
      </c>
      <c r="BC21">
        <f>(S21-E21/(N21/1.35))</f>
        <v>394.68368229182175</v>
      </c>
      <c r="BD21">
        <f>E21*BB21/100/BC21</f>
        <v>-1.3825284362988962E-2</v>
      </c>
    </row>
    <row r="22" spans="1:56" x14ac:dyDescent="0.35">
      <c r="A22" s="1" t="s">
        <v>9</v>
      </c>
      <c r="B22" s="1" t="s">
        <v>286</v>
      </c>
      <c r="K22" s="1">
        <v>2.72</v>
      </c>
    </row>
    <row r="23" spans="1:56" x14ac:dyDescent="0.35">
      <c r="A23" s="1" t="s">
        <v>9</v>
      </c>
      <c r="B23" s="1" t="s">
        <v>285</v>
      </c>
      <c r="K23" s="1">
        <v>2.72</v>
      </c>
    </row>
    <row r="24" spans="1:56" x14ac:dyDescent="0.35">
      <c r="A24" s="1">
        <v>3</v>
      </c>
      <c r="B24" s="1" t="s">
        <v>284</v>
      </c>
      <c r="C24" s="1">
        <v>685.50000644847751</v>
      </c>
      <c r="D24" s="1">
        <v>0</v>
      </c>
      <c r="E24">
        <f>(R24-S24*(1000-T24)/(1000-U24))*AK24</f>
        <v>-6.8185946069348535</v>
      </c>
      <c r="F24">
        <f>IF(AV24&lt;&gt;0,1/(1/AV24-1/N24),0)</f>
        <v>8.582941221928186</v>
      </c>
      <c r="G24">
        <f>((AY24-AL24/2)*S24-E24)/(AY24+AL24/2)</f>
        <v>390.31962631371471</v>
      </c>
      <c r="H24">
        <f>AL24*1000</f>
        <v>34.785540860162477</v>
      </c>
      <c r="I24">
        <f>(AQ24-AW24)</f>
        <v>1.0323165013328635</v>
      </c>
      <c r="J24">
        <f>(P24+AP24*D24)</f>
        <v>27.776996612548828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29.310279846191406</v>
      </c>
      <c r="P24" s="1">
        <v>27.776996612548828</v>
      </c>
      <c r="Q24" s="1">
        <v>29.515850067138672</v>
      </c>
      <c r="R24" s="1">
        <v>400.00729370117188</v>
      </c>
      <c r="S24" s="1">
        <v>393.7733154296875</v>
      </c>
      <c r="T24" s="1">
        <v>0.28789857029914856</v>
      </c>
      <c r="U24" s="1">
        <v>30.839431762695313</v>
      </c>
      <c r="V24" s="1">
        <v>0.61865955591201782</v>
      </c>
      <c r="W24" s="1">
        <v>66.270248413085938</v>
      </c>
      <c r="X24" s="1">
        <v>300.14450073242188</v>
      </c>
      <c r="Y24" s="1">
        <v>50.547348022460938</v>
      </c>
      <c r="Z24" s="1">
        <v>3.4955352544784546E-2</v>
      </c>
      <c r="AA24" s="1">
        <v>87.986961364746094</v>
      </c>
      <c r="AB24" s="1">
        <v>-5.4410872459411621</v>
      </c>
      <c r="AC24" s="1">
        <v>0.53358238935470581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1.1034724291633153</v>
      </c>
      <c r="AL24">
        <f>(U24-T24)/(1000-U24)*AK24</f>
        <v>3.478554086016248E-2</v>
      </c>
      <c r="AM24">
        <f>(P24+273.15)</f>
        <v>300.92699661254881</v>
      </c>
      <c r="AN24">
        <f>(O24+273.15)</f>
        <v>302.46027984619138</v>
      </c>
      <c r="AO24">
        <f>(Y24*AG24+Z24*AH24)*AI24</f>
        <v>8.0875755028223466</v>
      </c>
      <c r="AP24">
        <f>((AO24+0.00000010773*(AN24^4-AM24^4))-AL24*44100)/(L24*51.4+0.00000043092*AM24^3)</f>
        <v>-12.384693385185402</v>
      </c>
      <c r="AQ24">
        <f>0.61365*EXP(17.502*J24/(240.97+J24))</f>
        <v>3.7457843923478595</v>
      </c>
      <c r="AR24">
        <f>AQ24*1000/AA24</f>
        <v>42.572039473210971</v>
      </c>
      <c r="AS24">
        <f>(AR24-U24)</f>
        <v>11.732607710515659</v>
      </c>
      <c r="AT24">
        <f>IF(D24,P24,(O24+P24)/2)</f>
        <v>28.543638229370117</v>
      </c>
      <c r="AU24">
        <f>0.61365*EXP(17.502*AT24/(240.97+AT24))</f>
        <v>3.9167823194899611</v>
      </c>
      <c r="AV24">
        <f>IF(AS24&lt;&gt;0,(1000-(AR24+U24)/2)/AS24*AL24,0)</f>
        <v>2.856032761070566</v>
      </c>
      <c r="AW24">
        <f>U24*AA24/1000</f>
        <v>2.7134678910149961</v>
      </c>
      <c r="AX24">
        <f>(AU24-AW24)</f>
        <v>1.2033144284749651</v>
      </c>
      <c r="AY24">
        <f>1/(1.6/F24+1.37/N24)</f>
        <v>1.9743971433672007</v>
      </c>
      <c r="AZ24">
        <f>G24*AA24*0.001</f>
        <v>34.34303788036695</v>
      </c>
      <c r="BA24">
        <f>G24/S24</f>
        <v>0.99122924540429025</v>
      </c>
      <c r="BB24">
        <f>(1-AL24*AA24/AQ24/F24)*100</f>
        <v>90.479973313543752</v>
      </c>
      <c r="BC24">
        <f>(S24-E24/(N24/1.35))</f>
        <v>395.92386549406473</v>
      </c>
      <c r="BD24">
        <f>E24*BB24/100/BC24</f>
        <v>-1.5582446824756702E-2</v>
      </c>
    </row>
    <row r="25" spans="1:56" x14ac:dyDescent="0.35">
      <c r="A25" s="1" t="s">
        <v>9</v>
      </c>
      <c r="B25" s="1" t="s">
        <v>283</v>
      </c>
      <c r="K25" s="1">
        <v>2.72</v>
      </c>
    </row>
    <row r="26" spans="1:56" x14ac:dyDescent="0.35">
      <c r="A26" s="1" t="s">
        <v>9</v>
      </c>
      <c r="B26" s="1" t="s">
        <v>282</v>
      </c>
      <c r="K26" s="1">
        <v>2.72</v>
      </c>
    </row>
    <row r="27" spans="1:56" x14ac:dyDescent="0.35">
      <c r="A27" s="1">
        <v>4</v>
      </c>
      <c r="B27" s="1" t="s">
        <v>281</v>
      </c>
      <c r="C27" s="1">
        <v>888.50000644847751</v>
      </c>
      <c r="D27" s="1">
        <v>0</v>
      </c>
      <c r="E27">
        <f>(R27-S27*(1000-T27)/(1000-U27))*AK27</f>
        <v>-7.4729318358805354</v>
      </c>
      <c r="F27">
        <f>IF(AV27&lt;&gt;0,1/(1/AV27-1/N27),0)</f>
        <v>8.2824499163420278</v>
      </c>
      <c r="G27">
        <f>((AY27-AL27/2)*S27-E27)/(AY27+AL27/2)</f>
        <v>391.37629931963494</v>
      </c>
      <c r="H27">
        <f>AL27*1000</f>
        <v>34.475877368500321</v>
      </c>
      <c r="I27">
        <f>(AQ27-AW27)</f>
        <v>1.0356430248683526</v>
      </c>
      <c r="J27">
        <f>(P27+AP27*D27)</f>
        <v>27.704629898071289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29.226657867431641</v>
      </c>
      <c r="P27" s="1">
        <v>27.704629898071289</v>
      </c>
      <c r="Q27" s="1">
        <v>29.432069778442383</v>
      </c>
      <c r="R27" s="1">
        <v>400.04705810546875</v>
      </c>
      <c r="S27" s="1">
        <v>394.49368286132813</v>
      </c>
      <c r="T27" s="1">
        <v>0.33510151505470276</v>
      </c>
      <c r="U27" s="1">
        <v>30.623449325561523</v>
      </c>
      <c r="V27" s="1">
        <v>0.72354602813720703</v>
      </c>
      <c r="W27" s="1">
        <v>66.121681213378906</v>
      </c>
      <c r="X27" s="1">
        <v>300.12429809570313</v>
      </c>
      <c r="Y27" s="1">
        <v>100.57012939453125</v>
      </c>
      <c r="Z27" s="1">
        <v>4.8213280737400055E-2</v>
      </c>
      <c r="AA27" s="1">
        <v>87.982963562011719</v>
      </c>
      <c r="AB27" s="1">
        <v>-5.39837646484375</v>
      </c>
      <c r="AC27" s="1">
        <v>0.54629850387573242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1.103398154763614</v>
      </c>
      <c r="AL27">
        <f>(U27-T27)/(1000-U27)*AK27</f>
        <v>3.4475877368500323E-2</v>
      </c>
      <c r="AM27">
        <f>(P27+273.15)</f>
        <v>300.85462989807127</v>
      </c>
      <c r="AN27">
        <f>(O27+273.15)</f>
        <v>302.37665786743162</v>
      </c>
      <c r="AO27">
        <f>(Y27*AG27+Z27*AH27)*AI27</f>
        <v>16.09122034345819</v>
      </c>
      <c r="AP27">
        <f>((AO27+0.00000010773*(AN27^4-AM27^4))-AL27*44100)/(L27*51.4+0.00000043092*AM27^3)</f>
        <v>-12.208844482521302</v>
      </c>
      <c r="AQ27">
        <f>0.61365*EXP(17.502*J27/(240.97+J27))</f>
        <v>3.7299848510223446</v>
      </c>
      <c r="AR27">
        <f>AQ27*1000/AA27</f>
        <v>42.394398870110749</v>
      </c>
      <c r="AS27">
        <f>(AR27-U27)</f>
        <v>11.770949544549225</v>
      </c>
      <c r="AT27">
        <f>IF(D27,P27,(O27+P27)/2)</f>
        <v>28.465643882751465</v>
      </c>
      <c r="AU27">
        <f>0.61365*EXP(17.502*AT27/(240.97+AT27))</f>
        <v>3.8990802450762008</v>
      </c>
      <c r="AV27">
        <f>IF(AS27&lt;&gt;0,(1000-(AR27+U27)/2)/AS27*AL27,0)</f>
        <v>2.8219643668279359</v>
      </c>
      <c r="AW27">
        <f>U27*AA27/1000</f>
        <v>2.694341826153992</v>
      </c>
      <c r="AX27">
        <f>(AU27-AW27)</f>
        <v>1.2047384189222088</v>
      </c>
      <c r="AY27">
        <f>1/(1.6/F27+1.37/N27)</f>
        <v>1.9483796746577389</v>
      </c>
      <c r="AZ27">
        <f>G27*AA27*0.001</f>
        <v>34.434446682074437</v>
      </c>
      <c r="BA27">
        <f>G27/S27</f>
        <v>0.99209776055453591</v>
      </c>
      <c r="BB27">
        <f>(1-AL27*AA27/AQ27/F27)*100</f>
        <v>90.181434825483535</v>
      </c>
      <c r="BC27">
        <f>(S27-E27/(N27/1.35))</f>
        <v>396.8506075602088</v>
      </c>
      <c r="BD27">
        <f>E27*BB27/100/BC27</f>
        <v>-1.6981697960749543E-2</v>
      </c>
    </row>
    <row r="28" spans="1:56" x14ac:dyDescent="0.35">
      <c r="A28" s="1" t="s">
        <v>9</v>
      </c>
      <c r="B28" s="1" t="s">
        <v>280</v>
      </c>
      <c r="K28" s="1">
        <v>2.72</v>
      </c>
    </row>
    <row r="29" spans="1:56" x14ac:dyDescent="0.35">
      <c r="A29" s="1" t="s">
        <v>9</v>
      </c>
      <c r="B29" s="1" t="s">
        <v>279</v>
      </c>
      <c r="K29" s="1">
        <v>2.72</v>
      </c>
    </row>
    <row r="30" spans="1:56" x14ac:dyDescent="0.35">
      <c r="A30" s="1">
        <v>5</v>
      </c>
      <c r="B30" s="1" t="s">
        <v>278</v>
      </c>
      <c r="C30" s="1">
        <v>1091.5000064484775</v>
      </c>
      <c r="D30" s="1">
        <v>0</v>
      </c>
      <c r="E30">
        <f>(R30-S30*(1000-T30)/(1000-U30))*AK30</f>
        <v>-8.5674155265479666</v>
      </c>
      <c r="F30">
        <f>IF(AV30&lt;&gt;0,1/(1/AV30-1/N30),0)</f>
        <v>7.9884522867178198</v>
      </c>
      <c r="G30">
        <f>((AY30-AL30/2)*S30-E30)/(AY30+AL30/2)</f>
        <v>392.97734550682446</v>
      </c>
      <c r="H30">
        <f>AL30*1000</f>
        <v>34.265721587351095</v>
      </c>
      <c r="I30">
        <f>(AQ30-AW30)</f>
        <v>1.0422966792965775</v>
      </c>
      <c r="J30">
        <f>(P30+AP30*D30)</f>
        <v>27.691814422607422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29.166624069213867</v>
      </c>
      <c r="P30" s="1">
        <v>27.691814422607422</v>
      </c>
      <c r="Q30" s="1">
        <v>29.370407104492188</v>
      </c>
      <c r="R30" s="1">
        <v>400.06851196289063</v>
      </c>
      <c r="S30" s="1">
        <v>395.54910278320313</v>
      </c>
      <c r="T30" s="1">
        <v>0.40739625692367554</v>
      </c>
      <c r="U30" s="1">
        <v>30.516534805297852</v>
      </c>
      <c r="V30" s="1">
        <v>0.88268750905990601</v>
      </c>
      <c r="W30" s="1">
        <v>66.11883544921875</v>
      </c>
      <c r="X30" s="1">
        <v>300.10336303710938</v>
      </c>
      <c r="Y30" s="1">
        <v>149.00320434570313</v>
      </c>
      <c r="Z30" s="1">
        <v>9.160856157541275E-2</v>
      </c>
      <c r="AA30" s="1">
        <v>87.981689453125</v>
      </c>
      <c r="AB30" s="1">
        <v>-5.4442262649536133</v>
      </c>
      <c r="AC30" s="1">
        <v>0.5490797758102417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1.1033211876364313</v>
      </c>
      <c r="AL30">
        <f>(U30-T30)/(1000-U30)*AK30</f>
        <v>3.4265721587351097E-2</v>
      </c>
      <c r="AM30">
        <f>(P30+273.15)</f>
        <v>300.8418144226074</v>
      </c>
      <c r="AN30">
        <f>(O30+273.15)</f>
        <v>302.31662406921384</v>
      </c>
      <c r="AO30">
        <f>(Y30*AG30+Z30*AH30)*AI30</f>
        <v>23.840512162435516</v>
      </c>
      <c r="AP30">
        <f>((AO30+0.00000010773*(AN30^4-AM30^4))-AL30*44100)/(L30*51.4+0.00000043092*AM30^3)</f>
        <v>-12.073847806151415</v>
      </c>
      <c r="AQ30">
        <f>0.61365*EXP(17.502*J30/(240.97+J30))</f>
        <v>3.7271929677217734</v>
      </c>
      <c r="AR30">
        <f>AQ30*1000/AA30</f>
        <v>42.363280256257781</v>
      </c>
      <c r="AS30">
        <f>(AR30-U30)</f>
        <v>11.846745450959929</v>
      </c>
      <c r="AT30">
        <f>IF(D30,P30,(O30+P30)/2)</f>
        <v>28.429219245910645</v>
      </c>
      <c r="AU30">
        <f>0.61365*EXP(17.502*AT30/(240.97+AT30))</f>
        <v>3.8908370193223418</v>
      </c>
      <c r="AV30">
        <f>IF(AS30&lt;&gt;0,(1000-(AR30+U30)/2)/AS30*AL30,0)</f>
        <v>2.7870170755257768</v>
      </c>
      <c r="AW30">
        <f>U30*AA30/1000</f>
        <v>2.6848962884251959</v>
      </c>
      <c r="AX30">
        <f>(AU30-AW30)</f>
        <v>1.2059407308971459</v>
      </c>
      <c r="AY30">
        <f>1/(1.6/F30+1.37/N30)</f>
        <v>1.9217592536943731</v>
      </c>
      <c r="AZ30">
        <f>G30*AA30*0.001</f>
        <v>34.574810774494836</v>
      </c>
      <c r="BA30">
        <f>G30/S30</f>
        <v>0.99349826037201705</v>
      </c>
      <c r="BB30">
        <f>(1-AL30*AA30/AQ30/F30)*100</f>
        <v>89.874705694503405</v>
      </c>
      <c r="BC30">
        <f>(S30-E30/(N30/1.35))</f>
        <v>398.2512220723342</v>
      </c>
      <c r="BD30">
        <f>E30*BB30/100/BC30</f>
        <v>-1.9334377557067829E-2</v>
      </c>
    </row>
    <row r="31" spans="1:56" x14ac:dyDescent="0.35">
      <c r="A31" s="1" t="s">
        <v>9</v>
      </c>
      <c r="B31" s="1" t="s">
        <v>277</v>
      </c>
      <c r="K31" s="1">
        <v>2.72</v>
      </c>
    </row>
    <row r="32" spans="1:56" x14ac:dyDescent="0.35">
      <c r="A32" s="1" t="s">
        <v>9</v>
      </c>
      <c r="B32" s="1" t="s">
        <v>276</v>
      </c>
      <c r="K32" s="1">
        <v>2.72</v>
      </c>
    </row>
    <row r="33" spans="1:56" x14ac:dyDescent="0.35">
      <c r="A33" s="1">
        <v>6</v>
      </c>
      <c r="B33" s="1" t="s">
        <v>275</v>
      </c>
      <c r="C33" s="1">
        <v>1294.5000064484775</v>
      </c>
      <c r="D33" s="1">
        <v>0</v>
      </c>
      <c r="E33">
        <f>(R33-S33*(1000-T33)/(1000-U33))*AK33</f>
        <v>-9.2865425950821141</v>
      </c>
      <c r="F33">
        <f>IF(AV33&lt;&gt;0,1/(1/AV33-1/N33),0)</f>
        <v>8.3203575485579595</v>
      </c>
      <c r="G33">
        <f>((AY33-AL33/2)*S33-E33)/(AY33+AL33/2)</f>
        <v>393.76757834164209</v>
      </c>
      <c r="H33">
        <f>AL33*1000</f>
        <v>34.430772158843496</v>
      </c>
      <c r="I33">
        <f>(AQ33-AW33)</f>
        <v>1.0325109282419009</v>
      </c>
      <c r="J33">
        <f>(P33+AP33*D33)</f>
        <v>27.741714477539063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29.162946701049805</v>
      </c>
      <c r="P33" s="1">
        <v>27.741714477539063</v>
      </c>
      <c r="Q33" s="1">
        <v>29.349103927612305</v>
      </c>
      <c r="R33" s="1">
        <v>399.91534423828125</v>
      </c>
      <c r="S33" s="1">
        <v>395.9754638671875</v>
      </c>
      <c r="T33" s="1">
        <v>0.50743967294692993</v>
      </c>
      <c r="U33" s="1">
        <v>30.752538681030273</v>
      </c>
      <c r="V33" s="1">
        <v>1.0996414422988892</v>
      </c>
      <c r="W33" s="1">
        <v>66.641952514648438</v>
      </c>
      <c r="X33" s="1">
        <v>300.12026977539063</v>
      </c>
      <c r="Y33" s="1">
        <v>301.07412719726563</v>
      </c>
      <c r="Z33" s="1">
        <v>5.1829412579536438E-2</v>
      </c>
      <c r="AA33" s="1">
        <v>87.978530883789063</v>
      </c>
      <c r="AB33" s="1">
        <v>-5.4669785499572754</v>
      </c>
      <c r="AC33" s="1">
        <v>0.52724319696426392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1.1033833447624652</v>
      </c>
      <c r="AL33">
        <f>(U33-T33)/(1000-U33)*AK33</f>
        <v>3.4430772158843492E-2</v>
      </c>
      <c r="AM33">
        <f>(P33+273.15)</f>
        <v>300.89171447753904</v>
      </c>
      <c r="AN33">
        <f>(O33+273.15)</f>
        <v>302.31294670104978</v>
      </c>
      <c r="AO33">
        <f>(Y33*AG33+Z33*AH33)*AI33</f>
        <v>48.171859274837516</v>
      </c>
      <c r="AP33">
        <f>((AO33+0.00000010773*(AN33^4-AM33^4))-AL33*44100)/(L33*51.4+0.00000043092*AM33^3)</f>
        <v>-11.938368993839482</v>
      </c>
      <c r="AQ33">
        <f>0.61365*EXP(17.502*J33/(240.97+J33))</f>
        <v>3.7380741023458408</v>
      </c>
      <c r="AR33">
        <f>AQ33*1000/AA33</f>
        <v>42.488480596288511</v>
      </c>
      <c r="AS33">
        <f>(AR33-U33)</f>
        <v>11.735941915258238</v>
      </c>
      <c r="AT33">
        <f>IF(D33,P33,(O33+P33)/2)</f>
        <v>28.452330589294434</v>
      </c>
      <c r="AU33">
        <f>0.61365*EXP(17.502*AT33/(240.97+AT33))</f>
        <v>3.8960655613896571</v>
      </c>
      <c r="AV33">
        <f>IF(AS33&lt;&gt;0,(1000-(AR33+U33)/2)/AS33*AL33,0)</f>
        <v>2.8263517299799283</v>
      </c>
      <c r="AW33">
        <f>U33*AA33/1000</f>
        <v>2.7055631741039399</v>
      </c>
      <c r="AX33">
        <f>(AU33-AW33)</f>
        <v>1.1905023872857172</v>
      </c>
      <c r="AY33">
        <f>1/(1.6/F33+1.37/N33)</f>
        <v>1.951726541173556</v>
      </c>
      <c r="AZ33">
        <f>G33*AA33*0.001</f>
        <v>34.643093052164986</v>
      </c>
      <c r="BA33">
        <f>G33/S33</f>
        <v>0.99442418602409688</v>
      </c>
      <c r="BB33">
        <f>(1-AL33*AA33/AQ33/F33)*100</f>
        <v>90.260569291637921</v>
      </c>
      <c r="BC33">
        <f>(S33-E33/(N33/1.35))</f>
        <v>398.90439217675203</v>
      </c>
      <c r="BD33">
        <f>E33*BB33/100/BC33</f>
        <v>-2.1012769922366545E-2</v>
      </c>
    </row>
    <row r="34" spans="1:56" x14ac:dyDescent="0.35">
      <c r="A34" s="1" t="s">
        <v>9</v>
      </c>
      <c r="B34" s="1" t="s">
        <v>274</v>
      </c>
      <c r="K34" s="1">
        <v>2.72</v>
      </c>
    </row>
    <row r="35" spans="1:56" x14ac:dyDescent="0.35">
      <c r="A35" s="1" t="s">
        <v>9</v>
      </c>
      <c r="B35" s="1" t="s">
        <v>273</v>
      </c>
      <c r="K35" s="1">
        <v>2.72</v>
      </c>
    </row>
    <row r="36" spans="1:56" x14ac:dyDescent="0.35">
      <c r="A36" s="1">
        <v>7</v>
      </c>
      <c r="B36" s="1" t="s">
        <v>272</v>
      </c>
      <c r="C36" s="1">
        <v>1497.5000064484775</v>
      </c>
      <c r="D36" s="1">
        <v>0</v>
      </c>
      <c r="E36">
        <f>(R36-S36*(1000-T36)/(1000-U36))*AK36</f>
        <v>-9.8460590274256479</v>
      </c>
      <c r="F36">
        <f>IF(AV36&lt;&gt;0,1/(1/AV36-1/N36),0)</f>
        <v>8.6847742024240233</v>
      </c>
      <c r="G36">
        <f>((AY36-AL36/2)*S36-E36)/(AY36+AL36/2)</f>
        <v>394.43613145794097</v>
      </c>
      <c r="H36">
        <f>AL36*1000</f>
        <v>34.782190171990841</v>
      </c>
      <c r="I36">
        <f>(AQ36-AW36)</f>
        <v>1.0277147893724847</v>
      </c>
      <c r="J36">
        <f>(P36+AP36*D36)</f>
        <v>27.887153625488281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29.214187622070313</v>
      </c>
      <c r="P36" s="1">
        <v>27.887153625488281</v>
      </c>
      <c r="Q36" s="1">
        <v>29.382696151733398</v>
      </c>
      <c r="R36" s="1">
        <v>399.97885131835938</v>
      </c>
      <c r="S36" s="1">
        <v>396.40670776367188</v>
      </c>
      <c r="T36" s="1">
        <v>0.63325321674346924</v>
      </c>
      <c r="U36" s="1">
        <v>31.170835494995117</v>
      </c>
      <c r="V36" s="1">
        <v>1.3681609630584717</v>
      </c>
      <c r="W36" s="1">
        <v>67.345451354980469</v>
      </c>
      <c r="X36" s="1">
        <v>300.1500244140625</v>
      </c>
      <c r="Y36" s="1">
        <v>500.3143310546875</v>
      </c>
      <c r="Z36" s="1">
        <v>7.7142290771007538E-2</v>
      </c>
      <c r="AA36" s="1">
        <v>87.974281311035156</v>
      </c>
      <c r="AB36" s="1">
        <v>-5.5645384788513184</v>
      </c>
      <c r="AC36" s="1">
        <v>0.48653590679168701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1.1034927368164058</v>
      </c>
      <c r="AL36">
        <f>(U36-T36)/(1000-U36)*AK36</f>
        <v>3.4782190171990843E-2</v>
      </c>
      <c r="AM36">
        <f>(P36+273.15)</f>
        <v>301.03715362548826</v>
      </c>
      <c r="AN36">
        <f>(O36+273.15)</f>
        <v>302.36418762207029</v>
      </c>
      <c r="AO36">
        <f>(Y36*AG36+Z36*AH36)*AI36</f>
        <v>80.050291179486521</v>
      </c>
      <c r="AP36">
        <f>((AO36+0.00000010773*(AN36^4-AM36^4))-AL36*44100)/(L36*51.4+0.00000043092*AM36^3)</f>
        <v>-11.811186000705542</v>
      </c>
      <c r="AQ36">
        <f>0.61365*EXP(17.502*J36/(240.97+J36))</f>
        <v>3.7699466399091848</v>
      </c>
      <c r="AR36">
        <f>AQ36*1000/AA36</f>
        <v>42.852826800374181</v>
      </c>
      <c r="AS36">
        <f>(AR36-U36)</f>
        <v>11.681991305379064</v>
      </c>
      <c r="AT36">
        <f>IF(D36,P36,(O36+P36)/2)</f>
        <v>28.550670623779297</v>
      </c>
      <c r="AU36">
        <f>0.61365*EXP(17.502*AT36/(240.97+AT36))</f>
        <v>3.9183818743957279</v>
      </c>
      <c r="AV36">
        <f>IF(AS36&lt;&gt;0,(1000-(AR36+U36)/2)/AS36*AL36,0)</f>
        <v>2.8672198726064368</v>
      </c>
      <c r="AW36">
        <f>U36*AA36/1000</f>
        <v>2.7422318505367</v>
      </c>
      <c r="AX36">
        <f>(AU36-AW36)</f>
        <v>1.1761500238590279</v>
      </c>
      <c r="AY36">
        <f>1/(1.6/F36+1.37/N36)</f>
        <v>1.9829549234870352</v>
      </c>
      <c r="AZ36">
        <f>G36*AA36*0.001</f>
        <v>34.700235188117347</v>
      </c>
      <c r="BA36">
        <f>G36/S36</f>
        <v>0.99502890272253997</v>
      </c>
      <c r="BB36">
        <f>(1-AL36*AA36/AQ36/F36)*100</f>
        <v>90.654147595566315</v>
      </c>
      <c r="BC36">
        <f>(S36-E36/(N36/1.35))</f>
        <v>399.51210471068447</v>
      </c>
      <c r="BD36">
        <f>E36*BB36/100/BC36</f>
        <v>-2.2341903481329778E-2</v>
      </c>
    </row>
    <row r="37" spans="1:56" x14ac:dyDescent="0.35">
      <c r="A37" s="1" t="s">
        <v>9</v>
      </c>
      <c r="B37" s="1" t="s">
        <v>271</v>
      </c>
      <c r="K37" s="1">
        <v>2.72</v>
      </c>
    </row>
    <row r="38" spans="1:56" x14ac:dyDescent="0.35">
      <c r="A38" s="1" t="s">
        <v>9</v>
      </c>
      <c r="B38" s="1" t="s">
        <v>270</v>
      </c>
      <c r="K38" s="1">
        <v>2.72</v>
      </c>
    </row>
    <row r="39" spans="1:56" x14ac:dyDescent="0.35">
      <c r="A39" s="1">
        <v>8</v>
      </c>
      <c r="B39" s="1" t="s">
        <v>269</v>
      </c>
      <c r="C39" s="1">
        <v>1700.5000064484775</v>
      </c>
      <c r="D39" s="1">
        <v>0</v>
      </c>
      <c r="E39">
        <f>(R39-S39*(1000-T39)/(1000-U39))*AK39</f>
        <v>-9.8889420024367052</v>
      </c>
      <c r="F39">
        <f>IF(AV39&lt;&gt;0,1/(1/AV39-1/N39),0)</f>
        <v>9.2454805112716532</v>
      </c>
      <c r="G39">
        <f>((AY39-AL39/2)*S39-E39)/(AY39+AL39/2)</f>
        <v>394.35858188986174</v>
      </c>
      <c r="H39">
        <f>AL39*1000</f>
        <v>35.151245161781482</v>
      </c>
      <c r="I39">
        <f>(AQ39-AW39)</f>
        <v>1.0174095990790417</v>
      </c>
      <c r="J39">
        <f>(P39+AP39*D39)</f>
        <v>28.025407791137695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29.273794174194336</v>
      </c>
      <c r="P39" s="1">
        <v>28.025407791137695</v>
      </c>
      <c r="Q39" s="1">
        <v>29.431196212768555</v>
      </c>
      <c r="R39" s="1">
        <v>399.99899291992188</v>
      </c>
      <c r="S39" s="1">
        <v>396.33502197265625</v>
      </c>
      <c r="T39" s="1">
        <v>0.78427070379257202</v>
      </c>
      <c r="U39" s="1">
        <v>31.634443283081055</v>
      </c>
      <c r="V39" s="1">
        <v>1.6886370182037354</v>
      </c>
      <c r="W39" s="1">
        <v>68.113075256347656</v>
      </c>
      <c r="X39" s="1">
        <v>300.11752319335938</v>
      </c>
      <c r="Y39" s="1">
        <v>750.79302978515625</v>
      </c>
      <c r="Z39" s="1">
        <v>5.0624426454305649E-2</v>
      </c>
      <c r="AA39" s="1">
        <v>87.975456237792969</v>
      </c>
      <c r="AB39" s="1">
        <v>-5.9071850776672363</v>
      </c>
      <c r="AC39" s="1">
        <v>0.4113897979259491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1.1033732470344093</v>
      </c>
      <c r="AL39">
        <f>(U39-T39)/(1000-U39)*AK39</f>
        <v>3.5151245161781482E-2</v>
      </c>
      <c r="AM39">
        <f>(P39+273.15)</f>
        <v>301.17540779113767</v>
      </c>
      <c r="AN39">
        <f>(O39+273.15)</f>
        <v>302.42379417419431</v>
      </c>
      <c r="AO39">
        <f>(Y39*AG39+Z39*AH39)*AI39</f>
        <v>120.12688208057989</v>
      </c>
      <c r="AP39">
        <f>((AO39+0.00000010773*(AN39^4-AM39^4))-AL39*44100)/(L39*51.4+0.00000043092*AM39^3)</f>
        <v>-11.621688249720995</v>
      </c>
      <c r="AQ39">
        <f>0.61365*EXP(17.502*J39/(240.97+J39))</f>
        <v>3.8004641797366827</v>
      </c>
      <c r="AR39">
        <f>AQ39*1000/AA39</f>
        <v>43.199141468095718</v>
      </c>
      <c r="AS39">
        <f>(AR39-U39)</f>
        <v>11.564698185014663</v>
      </c>
      <c r="AT39">
        <f>IF(D39,P39,(O39+P39)/2)</f>
        <v>28.649600982666016</v>
      </c>
      <c r="AU39">
        <f>0.61365*EXP(17.502*AT39/(240.97+AT39))</f>
        <v>3.9409445625170583</v>
      </c>
      <c r="AV39">
        <f>IF(AS39&lt;&gt;0,(1000-(AR39+U39)/2)/AS39*AL39,0)</f>
        <v>2.9258003778830823</v>
      </c>
      <c r="AW39">
        <f>U39*AA39/1000</f>
        <v>2.783054580657641</v>
      </c>
      <c r="AX39">
        <f>(AU39-AW39)</f>
        <v>1.1578899818594173</v>
      </c>
      <c r="AY39">
        <f>1/(1.6/F39+1.37/N39)</f>
        <v>2.0278835625051168</v>
      </c>
      <c r="AZ39">
        <f>G39*AA39*0.001</f>
        <v>34.693876163049623</v>
      </c>
      <c r="BA39">
        <f>G39/S39</f>
        <v>0.99501320859065823</v>
      </c>
      <c r="BB39">
        <f>(1-AL39*AA39/AQ39/F39)*100</f>
        <v>91.198917128673102</v>
      </c>
      <c r="BC39">
        <f>(S39-E39/(N39/1.35))</f>
        <v>399.45394399191423</v>
      </c>
      <c r="BD39">
        <f>E39*BB39/100/BC39</f>
        <v>-2.2577341286402097E-2</v>
      </c>
    </row>
    <row r="40" spans="1:56" x14ac:dyDescent="0.35">
      <c r="A40" s="1" t="s">
        <v>9</v>
      </c>
      <c r="B40" s="1" t="s">
        <v>268</v>
      </c>
      <c r="K40" s="1">
        <v>2.72</v>
      </c>
    </row>
    <row r="41" spans="1:56" x14ac:dyDescent="0.35">
      <c r="A41" s="1" t="s">
        <v>9</v>
      </c>
      <c r="B41" s="1" t="s">
        <v>267</v>
      </c>
      <c r="K41" s="1">
        <v>2.72</v>
      </c>
    </row>
    <row r="42" spans="1:56" x14ac:dyDescent="0.35">
      <c r="A42" s="1">
        <v>9</v>
      </c>
      <c r="B42" s="1" t="s">
        <v>266</v>
      </c>
      <c r="C42" s="1">
        <v>1903.5000064484775</v>
      </c>
      <c r="D42" s="1">
        <v>0</v>
      </c>
      <c r="E42">
        <f>(R42-S42*(1000-T42)/(1000-U42))*AK42</f>
        <v>-9.210998979335594</v>
      </c>
      <c r="F42">
        <f>IF(AV42&lt;&gt;0,1/(1/AV42-1/N42),0)</f>
        <v>9.7452235915116052</v>
      </c>
      <c r="G42">
        <f>((AY42-AL42/2)*S42-E42)/(AY42+AL42/2)</f>
        <v>393.24072755564771</v>
      </c>
      <c r="H42">
        <f>AL42*1000</f>
        <v>35.490179344953908</v>
      </c>
      <c r="I42">
        <f>(AQ42-AW42)</f>
        <v>1.0100462492704163</v>
      </c>
      <c r="J42">
        <f>(P42+AP42*D42)</f>
        <v>28.176454544067383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29.341415405273438</v>
      </c>
      <c r="P42" s="1">
        <v>28.176454544067383</v>
      </c>
      <c r="Q42" s="1">
        <v>29.480276107788086</v>
      </c>
      <c r="R42" s="1">
        <v>399.93362426757813</v>
      </c>
      <c r="S42" s="1">
        <v>395.55850219726563</v>
      </c>
      <c r="T42" s="1">
        <v>0.96943986415863037</v>
      </c>
      <c r="U42" s="1">
        <v>32.101718902587891</v>
      </c>
      <c r="V42" s="1">
        <v>2.0790808200836182</v>
      </c>
      <c r="W42" s="1">
        <v>68.846015930175781</v>
      </c>
      <c r="X42" s="1">
        <v>300.12066650390625</v>
      </c>
      <c r="Y42" s="1">
        <v>999.74212646484375</v>
      </c>
      <c r="Z42" s="1">
        <v>0.11450958997011185</v>
      </c>
      <c r="AA42" s="1">
        <v>87.970535278320313</v>
      </c>
      <c r="AB42" s="1">
        <v>-6.3879499435424805</v>
      </c>
      <c r="AC42" s="1">
        <v>0.29683807492256165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1.1033848033231846</v>
      </c>
      <c r="AL42">
        <f>(U42-T42)/(1000-U42)*AK42</f>
        <v>3.5490179344953909E-2</v>
      </c>
      <c r="AM42">
        <f>(P42+273.15)</f>
        <v>301.32645454406736</v>
      </c>
      <c r="AN42">
        <f>(O42+273.15)</f>
        <v>302.49141540527341</v>
      </c>
      <c r="AO42">
        <f>(Y42*AG42+Z42*AH42)*AI42</f>
        <v>159.95873665901854</v>
      </c>
      <c r="AP42">
        <f>((AO42+0.00000010773*(AN42^4-AM42^4))-AL42*44100)/(L42*51.4+0.00000043092*AM42^3)</f>
        <v>-11.423670105682687</v>
      </c>
      <c r="AQ42">
        <f>0.61365*EXP(17.502*J42/(240.97+J42))</f>
        <v>3.8340516444852462</v>
      </c>
      <c r="AR42">
        <f>AQ42*1000/AA42</f>
        <v>43.583361546625937</v>
      </c>
      <c r="AS42">
        <f>(AR42-U42)</f>
        <v>11.481642644038047</v>
      </c>
      <c r="AT42">
        <f>IF(D42,P42,(O42+P42)/2)</f>
        <v>28.75893497467041</v>
      </c>
      <c r="AU42">
        <f>0.61365*EXP(17.502*AT42/(240.97+AT42))</f>
        <v>3.9660117003594157</v>
      </c>
      <c r="AV42">
        <f>IF(AS42&lt;&gt;0,(1000-(AR42+U42)/2)/AS42*AL42,0)</f>
        <v>2.9740640659326925</v>
      </c>
      <c r="AW42">
        <f>U42*AA42/1000</f>
        <v>2.8240053952148298</v>
      </c>
      <c r="AX42">
        <f>(AU42-AW42)</f>
        <v>1.1420063051445859</v>
      </c>
      <c r="AY42">
        <f>1/(1.6/F42+1.37/N42)</f>
        <v>2.0650472225675767</v>
      </c>
      <c r="AZ42">
        <f>G42*AA42*0.001</f>
        <v>34.593597296306456</v>
      </c>
      <c r="BA42">
        <f>G42/S42</f>
        <v>0.99414050101630214</v>
      </c>
      <c r="BB42">
        <f>(1-AL42*AA42/AQ42/F42)*100</f>
        <v>91.644053279440158</v>
      </c>
      <c r="BC42">
        <f>(S42-E42/(N42/1.35))</f>
        <v>398.46360443458622</v>
      </c>
      <c r="BD42">
        <f>E42*BB42/100/BC42</f>
        <v>-2.1184702236905988E-2</v>
      </c>
    </row>
    <row r="43" spans="1:56" x14ac:dyDescent="0.35">
      <c r="A43" s="1" t="s">
        <v>9</v>
      </c>
      <c r="B43" s="1" t="s">
        <v>265</v>
      </c>
      <c r="K43" s="1">
        <v>2.72</v>
      </c>
    </row>
    <row r="44" spans="1:56" x14ac:dyDescent="0.35">
      <c r="A44" s="1" t="s">
        <v>9</v>
      </c>
      <c r="B44" s="1" t="s">
        <v>264</v>
      </c>
      <c r="K44" s="1">
        <v>2.72</v>
      </c>
    </row>
    <row r="45" spans="1:56" x14ac:dyDescent="0.35">
      <c r="A45" s="1">
        <v>10</v>
      </c>
      <c r="B45" s="1" t="s">
        <v>263</v>
      </c>
      <c r="C45" s="1">
        <v>2106.5000064484775</v>
      </c>
      <c r="D45" s="1">
        <v>0</v>
      </c>
      <c r="E45">
        <f>(R45-S45*(1000-T45)/(1000-U45))*AK45</f>
        <v>-8.212738518008905</v>
      </c>
      <c r="F45">
        <f>IF(AV45&lt;&gt;0,1/(1/AV45-1/N45),0)</f>
        <v>10.408611062848134</v>
      </c>
      <c r="G45">
        <f>((AY45-AL45/2)*S45-E45)/(AY45+AL45/2)</f>
        <v>391.99998226524087</v>
      </c>
      <c r="H45">
        <f>AL45*1000</f>
        <v>35.853507066970266</v>
      </c>
      <c r="I45">
        <f>(AQ45-AW45)</f>
        <v>1.0000127479338454</v>
      </c>
      <c r="J45">
        <f>(P45+AP45*D45)</f>
        <v>28.33674430847168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29.409763336181641</v>
      </c>
      <c r="P45" s="1">
        <v>28.33674430847168</v>
      </c>
      <c r="Q45" s="1">
        <v>29.538930892944336</v>
      </c>
      <c r="R45" s="1">
        <v>400.17660522460938</v>
      </c>
      <c r="S45" s="1">
        <v>394.79147338867188</v>
      </c>
      <c r="T45" s="1">
        <v>1.1917749643325806</v>
      </c>
      <c r="U45" s="1">
        <v>32.625495910644531</v>
      </c>
      <c r="V45" s="1">
        <v>2.5457403659820557</v>
      </c>
      <c r="W45" s="1">
        <v>69.6910400390625</v>
      </c>
      <c r="X45" s="1">
        <v>300.12307739257813</v>
      </c>
      <c r="Y45" s="1">
        <v>1250.57666015625</v>
      </c>
      <c r="Z45" s="1">
        <v>8.1963784992694855E-2</v>
      </c>
      <c r="AA45" s="1">
        <v>87.966926574707031</v>
      </c>
      <c r="AB45" s="1">
        <v>-6.5403671264648438</v>
      </c>
      <c r="AC45" s="1">
        <v>0.23953635990619659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1.1033936668844782</v>
      </c>
      <c r="AL45">
        <f>(U45-T45)/(1000-U45)*AK45</f>
        <v>3.5853507066970269E-2</v>
      </c>
      <c r="AM45">
        <f>(P45+273.15)</f>
        <v>301.48674430847166</v>
      </c>
      <c r="AN45">
        <f>(O45+273.15)</f>
        <v>302.55976333618162</v>
      </c>
      <c r="AO45">
        <f>(Y45*AG45+Z45*AH45)*AI45</f>
        <v>200.09226115258934</v>
      </c>
      <c r="AP45">
        <f>((AO45+0.00000010773*(AN45^4-AM45^4))-AL45*44100)/(L45*51.4+0.00000043092*AM45^3)</f>
        <v>-11.232804844470762</v>
      </c>
      <c r="AQ45">
        <f>0.61365*EXP(17.502*J45/(240.97+J45))</f>
        <v>3.8699773511689175</v>
      </c>
      <c r="AR45">
        <f>AQ45*1000/AA45</f>
        <v>43.99354964257266</v>
      </c>
      <c r="AS45">
        <f>(AR45-U45)</f>
        <v>11.368053731928129</v>
      </c>
      <c r="AT45">
        <f>IF(D45,P45,(O45+P45)/2)</f>
        <v>28.87325382232666</v>
      </c>
      <c r="AU45">
        <f>0.61365*EXP(17.502*AT45/(240.97+AT45))</f>
        <v>3.9923703156261947</v>
      </c>
      <c r="AV45">
        <f>IF(AS45&lt;&gt;0,(1000-(AR45+U45)/2)/AS45*AL45,0)</f>
        <v>3.0330588801253624</v>
      </c>
      <c r="AW45">
        <f>U45*AA45/1000</f>
        <v>2.8699646032350721</v>
      </c>
      <c r="AX45">
        <f>(AU45-AW45)</f>
        <v>1.1224057123911226</v>
      </c>
      <c r="AY45">
        <f>1/(1.6/F45+1.37/N45)</f>
        <v>2.1106561795221301</v>
      </c>
      <c r="AZ45">
        <f>G45*AA45*0.001</f>
        <v>34.4830336572129</v>
      </c>
      <c r="BA45">
        <f>G45/S45</f>
        <v>0.99292920108058469</v>
      </c>
      <c r="BB45">
        <f>(1-AL45*AA45/AQ45/F45)*100</f>
        <v>92.170214618334228</v>
      </c>
      <c r="BC45">
        <f>(S45-E45/(N45/1.35))</f>
        <v>397.38172935295142</v>
      </c>
      <c r="BD45">
        <f>E45*BB45/100/BC45</f>
        <v>-1.9048934963409102E-2</v>
      </c>
    </row>
    <row r="46" spans="1:56" x14ac:dyDescent="0.35">
      <c r="A46" s="1" t="s">
        <v>9</v>
      </c>
      <c r="B46" s="1" t="s">
        <v>262</v>
      </c>
      <c r="K46" s="1">
        <v>2.72</v>
      </c>
    </row>
    <row r="47" spans="1:56" x14ac:dyDescent="0.35">
      <c r="A47" s="1" t="s">
        <v>9</v>
      </c>
      <c r="B47" s="1" t="s">
        <v>261</v>
      </c>
      <c r="K47" s="1">
        <v>2.72</v>
      </c>
    </row>
    <row r="48" spans="1:56" x14ac:dyDescent="0.35">
      <c r="A48" s="1">
        <v>11</v>
      </c>
      <c r="B48" s="1" t="s">
        <v>260</v>
      </c>
      <c r="C48" s="1">
        <v>2309.5000064484775</v>
      </c>
      <c r="D48" s="1">
        <v>0</v>
      </c>
      <c r="E48">
        <f>(R48-S48*(1000-T48)/(1000-U48))*AK48</f>
        <v>-7.3462099697809</v>
      </c>
      <c r="F48">
        <f>IF(AV48&lt;&gt;0,1/(1/AV48-1/N48),0)</f>
        <v>11.291065150143012</v>
      </c>
      <c r="G48">
        <f>((AY48-AL48/2)*S48-E48)/(AY48+AL48/2)</f>
        <v>390.36925129487685</v>
      </c>
      <c r="H48">
        <f>AL48*1000</f>
        <v>36.257749931411922</v>
      </c>
      <c r="I48">
        <f>(AQ48-AW48)</f>
        <v>0.98770269876316208</v>
      </c>
      <c r="J48">
        <f>(P48+AP48*D48)</f>
        <v>28.512195587158203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29.477590560913086</v>
      </c>
      <c r="P48" s="1">
        <v>28.512195587158203</v>
      </c>
      <c r="Q48" s="1">
        <v>29.590312957763672</v>
      </c>
      <c r="R48" s="1">
        <v>399.81253051757813</v>
      </c>
      <c r="S48" s="1">
        <v>393.53939819335938</v>
      </c>
      <c r="T48" s="1">
        <v>1.452356219291687</v>
      </c>
      <c r="U48" s="1">
        <v>33.216884613037109</v>
      </c>
      <c r="V48" s="1">
        <v>3.0901975631713867</v>
      </c>
      <c r="W48" s="1">
        <v>70.676010131835938</v>
      </c>
      <c r="X48" s="1">
        <v>300.1624755859375</v>
      </c>
      <c r="Y48" s="1">
        <v>1600.0338134765625</v>
      </c>
      <c r="Z48" s="1">
        <v>6.9911643862724304E-2</v>
      </c>
      <c r="AA48" s="1">
        <v>87.965347290039063</v>
      </c>
      <c r="AB48" s="1">
        <v>-6.7254762649536133</v>
      </c>
      <c r="AC48" s="1">
        <v>0.18290431797504425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1.1035385131835935</v>
      </c>
      <c r="AL48">
        <f>(U48-T48)/(1000-U48)*AK48</f>
        <v>3.6257749931411926E-2</v>
      </c>
      <c r="AM48">
        <f>(P48+273.15)</f>
        <v>301.66219558715818</v>
      </c>
      <c r="AN48">
        <f>(O48+273.15)</f>
        <v>302.62759056091306</v>
      </c>
      <c r="AO48">
        <f>(Y48*AG48+Z48*AH48)*AI48</f>
        <v>256.00540443408318</v>
      </c>
      <c r="AP48">
        <f>((AO48+0.00000010773*(AN48^4-AM48^4))-AL48*44100)/(L48*51.4+0.00000043092*AM48^3)</f>
        <v>-10.928671205860951</v>
      </c>
      <c r="AQ48">
        <f>0.61365*EXP(17.502*J48/(240.97+J48))</f>
        <v>3.909637489642126</v>
      </c>
      <c r="AR48">
        <f>AQ48*1000/AA48</f>
        <v>44.445200412286013</v>
      </c>
      <c r="AS48">
        <f>(AR48-U48)</f>
        <v>11.228315799248904</v>
      </c>
      <c r="AT48">
        <f>IF(D48,P48,(O48+P48)/2)</f>
        <v>28.994893074035645</v>
      </c>
      <c r="AU48">
        <f>0.61365*EXP(17.502*AT48/(240.97+AT48))</f>
        <v>4.0205844311674062</v>
      </c>
      <c r="AV48">
        <f>IF(AS48&lt;&gt;0,(1000-(AR48+U48)/2)/AS48*AL48,0)</f>
        <v>3.1037445263824011</v>
      </c>
      <c r="AW48">
        <f>U48*AA48/1000</f>
        <v>2.9219347908789639</v>
      </c>
      <c r="AX48">
        <f>(AU48-AW48)</f>
        <v>1.0986496402884423</v>
      </c>
      <c r="AY48">
        <f>1/(1.6/F48+1.37/N48)</f>
        <v>2.1655690228780622</v>
      </c>
      <c r="AZ48">
        <f>G48*AA48*0.001</f>
        <v>34.338966761506377</v>
      </c>
      <c r="BA48">
        <f>G48/S48</f>
        <v>0.99194452470823535</v>
      </c>
      <c r="BB48">
        <f>(1-AL48*AA48/AQ48/F48)*100</f>
        <v>92.774946502497187</v>
      </c>
      <c r="BC48">
        <f>(S48-E48/(N48/1.35))</f>
        <v>395.85635546009189</v>
      </c>
      <c r="BD48">
        <f>E48*BB48/100/BC48</f>
        <v>-1.7216958311819856E-2</v>
      </c>
    </row>
    <row r="49" spans="1:56" x14ac:dyDescent="0.35">
      <c r="A49" s="1" t="s">
        <v>9</v>
      </c>
      <c r="B49" s="1" t="s">
        <v>259</v>
      </c>
      <c r="K49" s="1">
        <v>2.72</v>
      </c>
    </row>
    <row r="50" spans="1:56" x14ac:dyDescent="0.35">
      <c r="A50" s="1" t="s">
        <v>9</v>
      </c>
      <c r="B50" s="1" t="s">
        <v>254</v>
      </c>
      <c r="K50" s="1">
        <v>2.72</v>
      </c>
    </row>
    <row r="51" spans="1:56" x14ac:dyDescent="0.35">
      <c r="A51" s="1">
        <v>12</v>
      </c>
      <c r="B51" s="1" t="s">
        <v>258</v>
      </c>
      <c r="C51" s="1">
        <v>2512.5000064484775</v>
      </c>
      <c r="D51" s="1">
        <v>0</v>
      </c>
      <c r="E51">
        <f>(R51-S51*(1000-T51)/(1000-U51))*AK51</f>
        <v>-5.8308190644472022</v>
      </c>
      <c r="F51">
        <f>IF(AV51&lt;&gt;0,1/(1/AV51-1/N51),0)</f>
        <v>11.555027235506921</v>
      </c>
      <c r="G51">
        <f>((AY51-AL51/2)*S51-E51)/(AY51+AL51/2)</f>
        <v>388.24592196959225</v>
      </c>
      <c r="H51">
        <f>AL51*1000</f>
        <v>36.656438370714774</v>
      </c>
      <c r="I51">
        <f>(AQ51-AW51)</f>
        <v>0.99157008244686873</v>
      </c>
      <c r="J51">
        <f>(P51+AP51*D51)</f>
        <v>28.779035568237305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29.5654296875</v>
      </c>
      <c r="P51" s="1">
        <v>28.779035568237305</v>
      </c>
      <c r="Q51" s="1">
        <v>29.654296875</v>
      </c>
      <c r="R51" s="1">
        <v>399.87310791015625</v>
      </c>
      <c r="S51" s="1">
        <v>392.13067626953125</v>
      </c>
      <c r="T51" s="1">
        <v>1.772203803062439</v>
      </c>
      <c r="U51" s="1">
        <v>33.867324829101563</v>
      </c>
      <c r="V51" s="1">
        <v>3.7515895366668701</v>
      </c>
      <c r="W51" s="1">
        <v>71.693954467773438</v>
      </c>
      <c r="X51" s="1">
        <v>300.13519287109375</v>
      </c>
      <c r="Y51" s="1">
        <v>2000.6796875</v>
      </c>
      <c r="Z51" s="1">
        <v>0.14584672451019287</v>
      </c>
      <c r="AA51" s="1">
        <v>87.962814331054688</v>
      </c>
      <c r="AB51" s="1">
        <v>-6.9485125541687012</v>
      </c>
      <c r="AC51" s="1">
        <v>0.11307971924543381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1.1034382090849033</v>
      </c>
      <c r="AL51">
        <f>(U51-T51)/(1000-U51)*AK51</f>
        <v>3.6656438370714771E-2</v>
      </c>
      <c r="AM51">
        <f>(P51+273.15)</f>
        <v>301.92903556823728</v>
      </c>
      <c r="AN51">
        <f>(O51+273.15)</f>
        <v>302.71542968749998</v>
      </c>
      <c r="AO51">
        <f>(Y51*AG51+Z51*AH51)*AI51</f>
        <v>320.10874284501188</v>
      </c>
      <c r="AP51">
        <f>((AO51+0.00000010773*(AN51^4-AM51^4))-AL51*44100)/(L51*51.4+0.00000043092*AM51^3)</f>
        <v>-10.561435989959747</v>
      </c>
      <c r="AQ51">
        <f>0.61365*EXP(17.502*J51/(240.97+J51))</f>
        <v>3.9706352882786478</v>
      </c>
      <c r="AR51">
        <f>AQ51*1000/AA51</f>
        <v>45.139930076985287</v>
      </c>
      <c r="AS51">
        <f>(AR51-U51)</f>
        <v>11.272605247883725</v>
      </c>
      <c r="AT51">
        <f>IF(D51,P51,(O51+P51)/2)</f>
        <v>29.172232627868652</v>
      </c>
      <c r="AU51">
        <f>0.61365*EXP(17.502*AT51/(240.97+AT51))</f>
        <v>4.0620296592816176</v>
      </c>
      <c r="AV51">
        <f>IF(AS51&lt;&gt;0,(1000-(AR51+U51)/2)/AS51*AL51,0)</f>
        <v>3.1233574946814087</v>
      </c>
      <c r="AW51">
        <f>U51*AA51/1000</f>
        <v>2.979065205831779</v>
      </c>
      <c r="AX51">
        <f>(AU51-AW51)</f>
        <v>1.0829644534498386</v>
      </c>
      <c r="AY51">
        <f>1/(1.6/F51+1.37/N51)</f>
        <v>2.1808571716713199</v>
      </c>
      <c r="AZ51">
        <f>G51*AA51*0.001</f>
        <v>34.15120394900039</v>
      </c>
      <c r="BA51">
        <f>G51/S51</f>
        <v>0.99009321500450831</v>
      </c>
      <c r="BB51">
        <f>(1-AL51*AA51/AQ51/F51)*100</f>
        <v>92.972215916321659</v>
      </c>
      <c r="BC51">
        <f>(S51-E51/(N51/1.35))</f>
        <v>393.96968695095018</v>
      </c>
      <c r="BD51">
        <f>E51*BB51/100/BC51</f>
        <v>-1.3760047713931927E-2</v>
      </c>
    </row>
    <row r="52" spans="1:56" x14ac:dyDescent="0.35">
      <c r="A52" s="1" t="s">
        <v>9</v>
      </c>
      <c r="B52" s="1" t="s">
        <v>257</v>
      </c>
      <c r="K52" s="1">
        <v>1.6184000000000001</v>
      </c>
    </row>
    <row r="53" spans="1:56" x14ac:dyDescent="0.35">
      <c r="A53" s="1" t="s">
        <v>9</v>
      </c>
      <c r="B53" s="1" t="s">
        <v>256</v>
      </c>
      <c r="K53" s="1">
        <v>1.6184000000000001</v>
      </c>
    </row>
    <row r="54" spans="1:56" x14ac:dyDescent="0.35">
      <c r="A54" s="1" t="s">
        <v>9</v>
      </c>
      <c r="B54" s="1" t="s">
        <v>255</v>
      </c>
    </row>
    <row r="55" spans="1:56" x14ac:dyDescent="0.35">
      <c r="A55" s="1" t="s">
        <v>9</v>
      </c>
      <c r="B55" s="1" t="s">
        <v>254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D55"/>
  <sheetViews>
    <sheetView zoomScale="4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343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342</v>
      </c>
    </row>
    <row r="12" spans="1:56" x14ac:dyDescent="0.35">
      <c r="A12" s="1" t="s">
        <v>9</v>
      </c>
      <c r="B12" s="1" t="s">
        <v>341</v>
      </c>
    </row>
    <row r="13" spans="1:56" x14ac:dyDescent="0.35">
      <c r="A13" s="1" t="s">
        <v>9</v>
      </c>
      <c r="B13" s="1" t="s">
        <v>340</v>
      </c>
    </row>
    <row r="14" spans="1:56" x14ac:dyDescent="0.35">
      <c r="A14" s="1" t="s">
        <v>9</v>
      </c>
      <c r="B14" s="1" t="s">
        <v>339</v>
      </c>
    </row>
    <row r="15" spans="1:56" x14ac:dyDescent="0.35">
      <c r="A15" s="1" t="s">
        <v>9</v>
      </c>
      <c r="B15" s="1" t="s">
        <v>338</v>
      </c>
    </row>
    <row r="16" spans="1:56" x14ac:dyDescent="0.35">
      <c r="A16" s="1" t="s">
        <v>9</v>
      </c>
      <c r="B16" s="1" t="s">
        <v>337</v>
      </c>
    </row>
    <row r="17" spans="1:56" x14ac:dyDescent="0.35">
      <c r="A17" s="1" t="s">
        <v>9</v>
      </c>
      <c r="B17" s="1" t="s">
        <v>336</v>
      </c>
    </row>
    <row r="18" spans="1:56" x14ac:dyDescent="0.35">
      <c r="A18" s="1">
        <v>1</v>
      </c>
      <c r="B18" s="1" t="s">
        <v>335</v>
      </c>
      <c r="C18" s="1">
        <v>280.0000051856041</v>
      </c>
      <c r="D18" s="1">
        <v>0</v>
      </c>
      <c r="E18">
        <f>(R18-S18*(1000-T18)/(1000-U18))*AK18</f>
        <v>-6.9468915954044766E-2</v>
      </c>
      <c r="F18">
        <f>IF(AV18&lt;&gt;0,1/(1/AV18-1/N18),0)</f>
        <v>20.775840126993856</v>
      </c>
      <c r="G18">
        <f>((AY18-AL18/2)*S18-E18)/(AY18+AL18/2)</f>
        <v>382.16036862956605</v>
      </c>
      <c r="H18">
        <f>AL18*1000</f>
        <v>35.727646968468882</v>
      </c>
      <c r="I18">
        <f>(AQ18-AW18)</f>
        <v>0.85094106121873159</v>
      </c>
      <c r="J18">
        <f>(P18+AP18*D18)</f>
        <v>28.251197814941406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29.472200393676758</v>
      </c>
      <c r="P18" s="1">
        <v>28.251197814941406</v>
      </c>
      <c r="Q18" s="1">
        <v>29.649074554443359</v>
      </c>
      <c r="R18" s="1">
        <v>400.080810546875</v>
      </c>
      <c r="S18" s="1">
        <v>387.59292602539063</v>
      </c>
      <c r="T18" s="1">
        <v>2.8286213874816895</v>
      </c>
      <c r="U18" s="1">
        <v>34.105743408203125</v>
      </c>
      <c r="V18" s="1">
        <v>6.0197701454162598</v>
      </c>
      <c r="W18" s="1">
        <v>72.582611083984375</v>
      </c>
      <c r="X18" s="1">
        <v>300.10699462890625</v>
      </c>
      <c r="Y18" s="1">
        <v>-0.1427866518497467</v>
      </c>
      <c r="Z18" s="1">
        <v>0.18682965636253357</v>
      </c>
      <c r="AA18" s="1">
        <v>87.956634521484375</v>
      </c>
      <c r="AB18" s="1">
        <v>-6.3708057403564453</v>
      </c>
      <c r="AC18" s="1">
        <v>0.10673663765192032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1.103334539076861</v>
      </c>
      <c r="AL18">
        <f>(U18-T18)/(1000-U18)*AK18</f>
        <v>3.5727646968468883E-2</v>
      </c>
      <c r="AM18">
        <f>(P18+273.15)</f>
        <v>301.40119781494138</v>
      </c>
      <c r="AN18">
        <f>(O18+273.15)</f>
        <v>302.62220039367674</v>
      </c>
      <c r="AO18">
        <f>(Y18*AG18+Z18*AH18)*AI18</f>
        <v>-2.2845863785314613E-2</v>
      </c>
      <c r="AP18">
        <f>((AO18+0.00000010773*(AN18^4-AM18^4))-AL18*44100)/(L18*51.4+0.00000043092*AM18^3)</f>
        <v>-12.816685842995435</v>
      </c>
      <c r="AQ18">
        <f>0.61365*EXP(17.502*J18/(240.97+J18))</f>
        <v>3.8507674692575788</v>
      </c>
      <c r="AR18">
        <f>AQ18*1000/AA18</f>
        <v>43.780295712849117</v>
      </c>
      <c r="AS18">
        <f>(AR18-U18)</f>
        <v>9.6745523046459923</v>
      </c>
      <c r="AT18">
        <f>IF(D18,P18,(O18+P18)/2)</f>
        <v>28.861699104309082</v>
      </c>
      <c r="AU18">
        <f>0.61365*EXP(17.502*AT18/(240.97+AT18))</f>
        <v>3.9896992105673115</v>
      </c>
      <c r="AV18">
        <f>IF(AS18&lt;&gt;0,(1000-(AR18+U18)/2)/AS18*AL18,0)</f>
        <v>3.549136273441301</v>
      </c>
      <c r="AW18">
        <f>U18*AA18/1000</f>
        <v>2.9998264080388473</v>
      </c>
      <c r="AX18">
        <f>(AU18-AW18)</f>
        <v>0.98987280252846421</v>
      </c>
      <c r="AY18">
        <f>1/(1.6/F18+1.37/N18)</f>
        <v>2.5183844494096177</v>
      </c>
      <c r="AZ18">
        <f>G18*AA18*0.001</f>
        <v>33.613539872146482</v>
      </c>
      <c r="BA18">
        <f>G18/S18</f>
        <v>0.98598385824134294</v>
      </c>
      <c r="BB18">
        <f>(1-AL18*AA18/AQ18/F18)*100</f>
        <v>96.072039344160999</v>
      </c>
      <c r="BC18">
        <f>(S18-E18/(N18/1.35))</f>
        <v>387.61483616821175</v>
      </c>
      <c r="BD18">
        <f>E18*BB18/100/BC18</f>
        <v>-1.7218175890039726E-4</v>
      </c>
    </row>
    <row r="19" spans="1:56" x14ac:dyDescent="0.35">
      <c r="A19" s="1" t="s">
        <v>9</v>
      </c>
      <c r="B19" s="1" t="s">
        <v>334</v>
      </c>
      <c r="K19" s="1">
        <v>2.72</v>
      </c>
    </row>
    <row r="20" spans="1:56" x14ac:dyDescent="0.35">
      <c r="A20" s="1" t="s">
        <v>9</v>
      </c>
      <c r="B20" s="1" t="s">
        <v>333</v>
      </c>
      <c r="K20" s="1">
        <v>2.72</v>
      </c>
    </row>
    <row r="21" spans="1:56" x14ac:dyDescent="0.35">
      <c r="A21" s="1">
        <v>2</v>
      </c>
      <c r="B21" s="1" t="s">
        <v>332</v>
      </c>
      <c r="C21" s="1">
        <v>484.0000051856041</v>
      </c>
      <c r="D21" s="1">
        <v>0</v>
      </c>
      <c r="E21">
        <f>(R21-S21*(1000-T21)/(1000-U21))*AK21</f>
        <v>-0.76016217076517179</v>
      </c>
      <c r="F21">
        <f>IF(AV21&lt;&gt;0,1/(1/AV21-1/N21),0)</f>
        <v>15.069190597552643</v>
      </c>
      <c r="G21">
        <f>((AY21-AL21/2)*S21-E21)/(AY21+AL21/2)</f>
        <v>383.0828443821253</v>
      </c>
      <c r="H21">
        <f>AL21*1000</f>
        <v>34.469381604161839</v>
      </c>
      <c r="I21">
        <f>(AQ21-AW21)</f>
        <v>0.87448714661193527</v>
      </c>
      <c r="J21">
        <f>(P21+AP21*D21)</f>
        <v>28.110427856445313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29.394277572631836</v>
      </c>
      <c r="P21" s="1">
        <v>28.110427856445313</v>
      </c>
      <c r="Q21" s="1">
        <v>29.609508514404297</v>
      </c>
      <c r="R21" s="1">
        <v>399.8719482421875</v>
      </c>
      <c r="S21" s="1">
        <v>388.42648315429688</v>
      </c>
      <c r="T21" s="1">
        <v>3.28836989402771</v>
      </c>
      <c r="U21" s="1">
        <v>33.482292175292969</v>
      </c>
      <c r="V21" s="1">
        <v>7.029383659362793</v>
      </c>
      <c r="W21" s="1">
        <v>71.57342529296875</v>
      </c>
      <c r="X21" s="1">
        <v>300.11843872070313</v>
      </c>
      <c r="Y21" s="1">
        <v>24.249822616577148</v>
      </c>
      <c r="Z21" s="1">
        <v>6.8706154823303223E-2</v>
      </c>
      <c r="AA21" s="1">
        <v>87.952484130859375</v>
      </c>
      <c r="AB21" s="1">
        <v>-6.0448689460754395</v>
      </c>
      <c r="AC21" s="1">
        <v>0.17202536761760712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1.1033766129437612</v>
      </c>
      <c r="AL21">
        <f>(U21-T21)/(1000-U21)*AK21</f>
        <v>3.4469381604161839E-2</v>
      </c>
      <c r="AM21">
        <f>(P21+273.15)</f>
        <v>301.26042785644529</v>
      </c>
      <c r="AN21">
        <f>(O21+273.15)</f>
        <v>302.54427757263181</v>
      </c>
      <c r="AO21">
        <f>(Y21*AG21+Z21*AH21)*AI21</f>
        <v>3.87997153192822</v>
      </c>
      <c r="AP21">
        <f>((AO21+0.00000010773*(AN21^4-AM21^4))-AL21*44100)/(L21*51.4+0.00000043092*AM21^3)</f>
        <v>-12.324761417667375</v>
      </c>
      <c r="AQ21">
        <f>0.61365*EXP(17.502*J21/(240.97+J21))</f>
        <v>3.8193379178241873</v>
      </c>
      <c r="AR21">
        <f>AQ21*1000/AA21</f>
        <v>43.425014717510614</v>
      </c>
      <c r="AS21">
        <f>(AR21-U21)</f>
        <v>9.9427225422176448</v>
      </c>
      <c r="AT21">
        <f>IF(D21,P21,(O21+P21)/2)</f>
        <v>28.752352714538574</v>
      </c>
      <c r="AU21">
        <f>0.61365*EXP(17.502*AT21/(240.97+AT21))</f>
        <v>3.9644986535727811</v>
      </c>
      <c r="AV21">
        <f>IF(AS21&lt;&gt;0,(1000-(AR21+U21)/2)/AS21*AL21,0)</f>
        <v>3.3334841446808734</v>
      </c>
      <c r="AW21">
        <f>U21*AA21/1000</f>
        <v>2.944850771212252</v>
      </c>
      <c r="AX21">
        <f>(AU21-AW21)</f>
        <v>1.0196478823605291</v>
      </c>
      <c r="AY21">
        <f>1/(1.6/F21+1.37/N21)</f>
        <v>2.3460722318159184</v>
      </c>
      <c r="AZ21">
        <f>G21*AA21*0.001</f>
        <v>33.69308779132335</v>
      </c>
      <c r="BA21">
        <f>G21/S21</f>
        <v>0.98624285674659085</v>
      </c>
      <c r="BB21">
        <f>(1-AL21*AA21/AQ21/F21)*100</f>
        <v>94.732511552561434</v>
      </c>
      <c r="BC21">
        <f>(S21-E21/(N21/1.35))</f>
        <v>388.66623443729787</v>
      </c>
      <c r="BD21">
        <f>E21*BB21/100/BC21</f>
        <v>-1.8527997866367078E-3</v>
      </c>
    </row>
    <row r="22" spans="1:56" x14ac:dyDescent="0.35">
      <c r="A22" s="1" t="s">
        <v>9</v>
      </c>
      <c r="B22" s="1" t="s">
        <v>331</v>
      </c>
      <c r="K22" s="1">
        <v>2.72</v>
      </c>
    </row>
    <row r="23" spans="1:56" x14ac:dyDescent="0.35">
      <c r="A23" s="1" t="s">
        <v>9</v>
      </c>
      <c r="B23" s="1" t="s">
        <v>330</v>
      </c>
      <c r="K23" s="1">
        <v>2.72</v>
      </c>
    </row>
    <row r="24" spans="1:56" x14ac:dyDescent="0.35">
      <c r="A24" s="1">
        <v>3</v>
      </c>
      <c r="B24" s="1" t="s">
        <v>329</v>
      </c>
      <c r="C24" s="1">
        <v>688.0000051856041</v>
      </c>
      <c r="D24" s="1">
        <v>0</v>
      </c>
      <c r="E24">
        <f>(R24-S24*(1000-T24)/(1000-U24))*AK24</f>
        <v>-1.0210316488205318</v>
      </c>
      <c r="F24">
        <f>IF(AV24&lt;&gt;0,1/(1/AV24-1/N24),0)</f>
        <v>13.751504836676528</v>
      </c>
      <c r="G24">
        <f>((AY24-AL24/2)*S24-E24)/(AY24+AL24/2)</f>
        <v>384.00742636905926</v>
      </c>
      <c r="H24">
        <f>AL24*1000</f>
        <v>33.44808951413772</v>
      </c>
      <c r="I24">
        <f>(AQ24-AW24)</f>
        <v>0.86692384036293335</v>
      </c>
      <c r="J24">
        <f>(P24+AP24*D24)</f>
        <v>27.91826057434082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29.284467697143555</v>
      </c>
      <c r="P24" s="1">
        <v>27.91826057434082</v>
      </c>
      <c r="Q24" s="1">
        <v>29.514619827270508</v>
      </c>
      <c r="R24" s="1">
        <v>400.07818603515625</v>
      </c>
      <c r="S24" s="1">
        <v>389.20526123046875</v>
      </c>
      <c r="T24" s="1">
        <v>3.7751390933990479</v>
      </c>
      <c r="U24" s="1">
        <v>33.085948944091797</v>
      </c>
      <c r="V24" s="1">
        <v>8.1208992004394531</v>
      </c>
      <c r="W24" s="1">
        <v>71.17291259765625</v>
      </c>
      <c r="X24" s="1">
        <v>300.12368774414063</v>
      </c>
      <c r="Y24" s="1">
        <v>51.058868408203125</v>
      </c>
      <c r="Z24" s="1">
        <v>0.12294010818004608</v>
      </c>
      <c r="AA24" s="1">
        <v>87.948829650878906</v>
      </c>
      <c r="AB24" s="1">
        <v>-5.9294943809509277</v>
      </c>
      <c r="AC24" s="1">
        <v>0.2080799788236618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1.1033959108240461</v>
      </c>
      <c r="AL24">
        <f>(U24-T24)/(1000-U24)*AK24</f>
        <v>3.3448089514137719E-2</v>
      </c>
      <c r="AM24">
        <f>(P24+273.15)</f>
        <v>301.0682605743408</v>
      </c>
      <c r="AN24">
        <f>(O24+273.15)</f>
        <v>302.43446769714353</v>
      </c>
      <c r="AO24">
        <f>(Y24*AG24+Z24*AH24)*AI24</f>
        <v>8.1694187627117572</v>
      </c>
      <c r="AP24">
        <f>((AO24+0.00000010773*(AN24^4-AM24^4))-AL24*44100)/(L24*51.4+0.00000043092*AM24^3)</f>
        <v>-11.914108094101378</v>
      </c>
      <c r="AQ24">
        <f>0.61365*EXP(17.502*J24/(240.97+J24))</f>
        <v>3.7767943278845397</v>
      </c>
      <c r="AR24">
        <f>AQ24*1000/AA24</f>
        <v>42.943087962362632</v>
      </c>
      <c r="AS24">
        <f>(AR24-U24)</f>
        <v>9.8571390182708356</v>
      </c>
      <c r="AT24">
        <f>IF(D24,P24,(O24+P24)/2)</f>
        <v>28.601364135742188</v>
      </c>
      <c r="AU24">
        <f>0.61365*EXP(17.502*AT24/(240.97+AT24))</f>
        <v>3.9299292449756638</v>
      </c>
      <c r="AV24">
        <f>IF(AS24&lt;&gt;0,(1000-(AR24+U24)/2)/AS24*AL24,0)</f>
        <v>3.2642916406511056</v>
      </c>
      <c r="AW24">
        <f>U24*AA24/1000</f>
        <v>2.9098704875216064</v>
      </c>
      <c r="AX24">
        <f>(AU24-AW24)</f>
        <v>1.0200587574540574</v>
      </c>
      <c r="AY24">
        <f>1/(1.6/F24+1.37/N24)</f>
        <v>2.2913794421890645</v>
      </c>
      <c r="AZ24">
        <f>G24*AA24*0.001</f>
        <v>33.773003726404816</v>
      </c>
      <c r="BA24">
        <f>G24/S24</f>
        <v>0.9866450036030433</v>
      </c>
      <c r="BB24">
        <f>(1-AL24*AA24/AQ24/F24)*100</f>
        <v>94.33594032499235</v>
      </c>
      <c r="BC24">
        <f>(S24-E24/(N24/1.35))</f>
        <v>389.52728942024686</v>
      </c>
      <c r="BD24">
        <f>E24*BB24/100/BC24</f>
        <v>-2.4727402497632485E-3</v>
      </c>
    </row>
    <row r="25" spans="1:56" x14ac:dyDescent="0.35">
      <c r="A25" s="1" t="s">
        <v>9</v>
      </c>
      <c r="B25" s="1" t="s">
        <v>328</v>
      </c>
      <c r="K25" s="1">
        <v>2.72</v>
      </c>
    </row>
    <row r="26" spans="1:56" x14ac:dyDescent="0.35">
      <c r="A26" s="1" t="s">
        <v>9</v>
      </c>
      <c r="B26" s="1" t="s">
        <v>327</v>
      </c>
      <c r="K26" s="1">
        <v>2.72</v>
      </c>
    </row>
    <row r="27" spans="1:56" x14ac:dyDescent="0.35">
      <c r="A27" s="1">
        <v>4</v>
      </c>
      <c r="B27" s="1" t="s">
        <v>326</v>
      </c>
      <c r="C27" s="1">
        <v>892.0000051856041</v>
      </c>
      <c r="D27" s="1">
        <v>0</v>
      </c>
      <c r="E27">
        <f>(R27-S27*(1000-T27)/(1000-U27))*AK27</f>
        <v>-1.4103562530040383</v>
      </c>
      <c r="F27">
        <f>IF(AV27&lt;&gt;0,1/(1/AV27-1/N27),0)</f>
        <v>12.102788142621087</v>
      </c>
      <c r="G27">
        <f>((AY27-AL27/2)*S27-E27)/(AY27+AL27/2)</f>
        <v>384.81666576075253</v>
      </c>
      <c r="H27">
        <f>AL27*1000</f>
        <v>32.673312777484043</v>
      </c>
      <c r="I27">
        <f>(AQ27-AW27)</f>
        <v>0.87427780532502819</v>
      </c>
      <c r="J27">
        <f>(P27+AP27*D27)</f>
        <v>27.891408920288086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29.216970443725586</v>
      </c>
      <c r="P27" s="1">
        <v>27.891408920288086</v>
      </c>
      <c r="Q27" s="1">
        <v>29.446640014648438</v>
      </c>
      <c r="R27" s="1">
        <v>400.17056274414063</v>
      </c>
      <c r="S27" s="1">
        <v>389.90286254882813</v>
      </c>
      <c r="T27" s="1">
        <v>4.2998900413513184</v>
      </c>
      <c r="U27" s="1">
        <v>32.936870574951172</v>
      </c>
      <c r="V27" s="1">
        <v>9.2853546142578125</v>
      </c>
      <c r="W27" s="1">
        <v>71.125198364257813</v>
      </c>
      <c r="X27" s="1">
        <v>300.11636352539063</v>
      </c>
      <c r="Y27" s="1">
        <v>99.6580810546875</v>
      </c>
      <c r="Z27" s="1">
        <v>5.4240815341472626E-2</v>
      </c>
      <c r="AA27" s="1">
        <v>87.944145202636719</v>
      </c>
      <c r="AB27" s="1">
        <v>-5.8938970565795898</v>
      </c>
      <c r="AC27" s="1">
        <v>0.22752062976360321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1.10336898354923</v>
      </c>
      <c r="AL27">
        <f>(U27-T27)/(1000-U27)*AK27</f>
        <v>3.2673312777484045E-2</v>
      </c>
      <c r="AM27">
        <f>(P27+273.15)</f>
        <v>301.04140892028806</v>
      </c>
      <c r="AN27">
        <f>(O27+273.15)</f>
        <v>302.36697044372556</v>
      </c>
      <c r="AO27">
        <f>(Y27*AG27+Z27*AH27)*AI27</f>
        <v>15.945292612344929</v>
      </c>
      <c r="AP27">
        <f>((AO27+0.00000010773*(AN27^4-AM27^4))-AL27*44100)/(L27*51.4+0.00000043092*AM27^3)</f>
        <v>-11.573955538562629</v>
      </c>
      <c r="AQ27">
        <f>0.61365*EXP(17.502*J27/(240.97+J27))</f>
        <v>3.7708827336889867</v>
      </c>
      <c r="AR27">
        <f>AQ27*1000/AA27</f>
        <v>42.878155504272605</v>
      </c>
      <c r="AS27">
        <f>(AR27-U27)</f>
        <v>9.9412849293214336</v>
      </c>
      <c r="AT27">
        <f>IF(D27,P27,(O27+P27)/2)</f>
        <v>28.554189682006836</v>
      </c>
      <c r="AU27">
        <f>0.61365*EXP(17.502*AT27/(240.97+AT27))</f>
        <v>3.9191825164668672</v>
      </c>
      <c r="AV27">
        <f>IF(AS27&lt;&gt;0,(1000-(AR27+U27)/2)/AS27*AL27,0)</f>
        <v>3.1620408197544645</v>
      </c>
      <c r="AW27">
        <f>U27*AA27/1000</f>
        <v>2.8966049283639586</v>
      </c>
      <c r="AX27">
        <f>(AU27-AW27)</f>
        <v>1.0225775881029087</v>
      </c>
      <c r="AY27">
        <f>1/(1.6/F27+1.37/N27)</f>
        <v>2.2110765562598029</v>
      </c>
      <c r="AZ27">
        <f>G27*AA27*0.001</f>
        <v>33.842372730058145</v>
      </c>
      <c r="BA27">
        <f>G27/S27</f>
        <v>0.98695522070592989</v>
      </c>
      <c r="BB27">
        <f>(1-AL27*AA27/AQ27/F27)*100</f>
        <v>93.703899609859704</v>
      </c>
      <c r="BC27">
        <f>(S27-E27/(N27/1.35))</f>
        <v>390.34768173893042</v>
      </c>
      <c r="BD27">
        <f>E27*BB27/100/BC27</f>
        <v>-3.385594097982011E-3</v>
      </c>
    </row>
    <row r="28" spans="1:56" x14ac:dyDescent="0.35">
      <c r="A28" s="1" t="s">
        <v>9</v>
      </c>
      <c r="B28" s="1" t="s">
        <v>325</v>
      </c>
      <c r="K28" s="1">
        <v>2.72</v>
      </c>
    </row>
    <row r="29" spans="1:56" x14ac:dyDescent="0.35">
      <c r="A29" s="1" t="s">
        <v>9</v>
      </c>
      <c r="B29" s="1" t="s">
        <v>324</v>
      </c>
      <c r="K29" s="1">
        <v>2.72</v>
      </c>
    </row>
    <row r="30" spans="1:56" x14ac:dyDescent="0.35">
      <c r="A30" s="1">
        <v>5</v>
      </c>
      <c r="B30" s="1" t="s">
        <v>323</v>
      </c>
      <c r="C30" s="1">
        <v>1094.50000519678</v>
      </c>
      <c r="D30" s="1">
        <v>0</v>
      </c>
      <c r="E30">
        <f>(R30-S30*(1000-T30)/(1000-U30))*AK30</f>
        <v>-2.2085799529745866</v>
      </c>
      <c r="F30">
        <f>IF(AV30&lt;&gt;0,1/(1/AV30-1/N30),0)</f>
        <v>9.874245082264931</v>
      </c>
      <c r="G30">
        <f>((AY30-AL30/2)*S30-E30)/(AY30+AL30/2)</f>
        <v>385.99077371215378</v>
      </c>
      <c r="H30">
        <f>AL30*1000</f>
        <v>31.694603625633803</v>
      </c>
      <c r="I30">
        <f>(AQ30-AW30)</f>
        <v>0.89820527406856421</v>
      </c>
      <c r="J30">
        <f>(P30+AP30*D30)</f>
        <v>27.875944137573242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29.19085693359375</v>
      </c>
      <c r="P30" s="1">
        <v>27.875944137573242</v>
      </c>
      <c r="Q30" s="1">
        <v>29.408584594726563</v>
      </c>
      <c r="R30" s="1">
        <v>400.08688354492188</v>
      </c>
      <c r="S30" s="1">
        <v>390.8612060546875</v>
      </c>
      <c r="T30" s="1">
        <v>4.8407845497131348</v>
      </c>
      <c r="U30" s="1">
        <v>32.628055572509766</v>
      </c>
      <c r="V30" s="1">
        <v>10.468547821044922</v>
      </c>
      <c r="W30" s="1">
        <v>70.560539245605469</v>
      </c>
      <c r="X30" s="1">
        <v>300.124755859375</v>
      </c>
      <c r="Y30" s="1">
        <v>150.39883422851563</v>
      </c>
      <c r="Z30" s="1">
        <v>5.665137991309166E-2</v>
      </c>
      <c r="AA30" s="1">
        <v>87.938934326171875</v>
      </c>
      <c r="AB30" s="1">
        <v>-5.7215580940246582</v>
      </c>
      <c r="AC30" s="1">
        <v>0.27222087979316711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1.1033998377182903</v>
      </c>
      <c r="AL30">
        <f>(U30-T30)/(1000-U30)*AK30</f>
        <v>3.1694603625633803E-2</v>
      </c>
      <c r="AM30">
        <f>(P30+273.15)</f>
        <v>301.02594413757322</v>
      </c>
      <c r="AN30">
        <f>(O30+273.15)</f>
        <v>302.34085693359373</v>
      </c>
      <c r="AO30">
        <f>(Y30*AG30+Z30*AH30)*AI30</f>
        <v>24.063812938694355</v>
      </c>
      <c r="AP30">
        <f>((AO30+0.00000010773*(AN30^4-AM30^4))-AL30*44100)/(L30*51.4+0.00000043092*AM30^3)</f>
        <v>-11.154034612678535</v>
      </c>
      <c r="AQ30">
        <f>0.61365*EXP(17.502*J30/(240.97+J30))</f>
        <v>3.7674817102501867</v>
      </c>
      <c r="AR30">
        <f>AQ30*1000/AA30</f>
        <v>42.842021444975941</v>
      </c>
      <c r="AS30">
        <f>(AR30-U30)</f>
        <v>10.213965872466176</v>
      </c>
      <c r="AT30">
        <f>IF(D30,P30,(O30+P30)/2)</f>
        <v>28.533400535583496</v>
      </c>
      <c r="AU30">
        <f>0.61365*EXP(17.502*AT30/(240.97+AT30))</f>
        <v>3.9144547205126741</v>
      </c>
      <c r="AV30">
        <f>IF(AS30&lt;&gt;0,(1000-(AR30+U30)/2)/AS30*AL30,0)</f>
        <v>2.985971063357121</v>
      </c>
      <c r="AW30">
        <f>U30*AA30/1000</f>
        <v>2.8692764361816225</v>
      </c>
      <c r="AX30">
        <f>(AU30-AW30)</f>
        <v>1.0451782843310515</v>
      </c>
      <c r="AY30">
        <f>1/(1.6/F30+1.37/N30)</f>
        <v>2.074236355990394</v>
      </c>
      <c r="AZ30">
        <f>G30*AA30*0.001</f>
        <v>33.943617299981362</v>
      </c>
      <c r="BA30">
        <f>G30/S30</f>
        <v>0.98753922807613637</v>
      </c>
      <c r="BB30">
        <f>(1-AL30*AA30/AQ30/F30)*100</f>
        <v>92.507763666534856</v>
      </c>
      <c r="BC30">
        <f>(S30-E30/(N30/1.35))</f>
        <v>391.55778094054756</v>
      </c>
      <c r="BD30">
        <f>E30*BB30/100/BC30</f>
        <v>-5.217896368644539E-3</v>
      </c>
    </row>
    <row r="31" spans="1:56" x14ac:dyDescent="0.35">
      <c r="A31" s="1" t="s">
        <v>9</v>
      </c>
      <c r="B31" s="1" t="s">
        <v>322</v>
      </c>
      <c r="K31" s="1">
        <v>2.72</v>
      </c>
    </row>
    <row r="32" spans="1:56" x14ac:dyDescent="0.35">
      <c r="A32" s="1" t="s">
        <v>9</v>
      </c>
      <c r="B32" s="1" t="s">
        <v>321</v>
      </c>
      <c r="K32" s="1">
        <v>2.72</v>
      </c>
    </row>
    <row r="33" spans="1:56" x14ac:dyDescent="0.35">
      <c r="A33" s="1">
        <v>6</v>
      </c>
      <c r="B33" s="1" t="s">
        <v>320</v>
      </c>
      <c r="C33" s="1">
        <v>1297.50000519678</v>
      </c>
      <c r="D33" s="1">
        <v>0</v>
      </c>
      <c r="E33">
        <f>(R33-S33*(1000-T33)/(1000-U33))*AK33</f>
        <v>-2.5267427661618957</v>
      </c>
      <c r="F33">
        <f>IF(AV33&lt;&gt;0,1/(1/AV33-1/N33),0)</f>
        <v>7.8429757368687314</v>
      </c>
      <c r="G33">
        <f>((AY33-AL33/2)*S33-E33)/(AY33+AL33/2)</f>
        <v>386.47586308696674</v>
      </c>
      <c r="H33">
        <f>AL33*1000</f>
        <v>30.817899159847755</v>
      </c>
      <c r="I33">
        <f>(AQ33-AW33)</f>
        <v>0.94169599275546734</v>
      </c>
      <c r="J33">
        <f>(P33+AP33*D33)</f>
        <v>27.987775802612305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29.209693908691406</v>
      </c>
      <c r="P33" s="1">
        <v>27.987775802612305</v>
      </c>
      <c r="Q33" s="1">
        <v>29.4139404296875</v>
      </c>
      <c r="R33" s="1">
        <v>400.075927734375</v>
      </c>
      <c r="S33" s="1">
        <v>391.43359375</v>
      </c>
      <c r="T33" s="1">
        <v>5.3916635513305664</v>
      </c>
      <c r="U33" s="1">
        <v>32.414936065673828</v>
      </c>
      <c r="V33" s="1">
        <v>11.646792411804199</v>
      </c>
      <c r="W33" s="1">
        <v>70.021072387695313</v>
      </c>
      <c r="X33" s="1">
        <v>300.13949584960938</v>
      </c>
      <c r="Y33" s="1">
        <v>299.8465576171875</v>
      </c>
      <c r="Z33" s="1">
        <v>2.4107307195663452E-2</v>
      </c>
      <c r="AA33" s="1">
        <v>87.936012268066406</v>
      </c>
      <c r="AB33" s="1">
        <v>-5.5947589874267578</v>
      </c>
      <c r="AC33" s="1">
        <v>0.31040084362030029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1.1034540288588577</v>
      </c>
      <c r="AL33">
        <f>(U33-T33)/(1000-U33)*AK33</f>
        <v>3.0817899159847756E-2</v>
      </c>
      <c r="AM33">
        <f>(P33+273.15)</f>
        <v>301.13777580261228</v>
      </c>
      <c r="AN33">
        <f>(O33+273.15)</f>
        <v>302.35969390869138</v>
      </c>
      <c r="AO33">
        <f>(Y33*AG33+Z33*AH33)*AI33</f>
        <v>47.975448146415147</v>
      </c>
      <c r="AP33">
        <f>((AO33+0.00000010773*(AN33^4-AM33^4))-AL33*44100)/(L33*51.4+0.00000043092*AM33^3)</f>
        <v>-10.647931159146893</v>
      </c>
      <c r="AQ33">
        <f>0.61365*EXP(17.502*J33/(240.97+J33))</f>
        <v>3.7921362082951493</v>
      </c>
      <c r="AR33">
        <f>AQ33*1000/AA33</f>
        <v>43.123813674141864</v>
      </c>
      <c r="AS33">
        <f>(AR33-U33)</f>
        <v>10.708877608468036</v>
      </c>
      <c r="AT33">
        <f>IF(D33,P33,(O33+P33)/2)</f>
        <v>28.598734855651855</v>
      </c>
      <c r="AU33">
        <f>0.61365*EXP(17.502*AT33/(240.97+AT33))</f>
        <v>3.929329597749426</v>
      </c>
      <c r="AV33">
        <f>IF(AS33&lt;&gt;0,(1000-(AR33+U33)/2)/AS33*AL33,0)</f>
        <v>2.7690975149746437</v>
      </c>
      <c r="AW33">
        <f>U33*AA33/1000</f>
        <v>2.850440215539682</v>
      </c>
      <c r="AX33">
        <f>(AU33-AW33)</f>
        <v>1.0788893822097441</v>
      </c>
      <c r="AY33">
        <f>1/(1.6/F33+1.37/N33)</f>
        <v>1.9081360959203428</v>
      </c>
      <c r="AZ33">
        <f>G33*AA33*0.001</f>
        <v>33.985146237727058</v>
      </c>
      <c r="BA33">
        <f>G33/S33</f>
        <v>0.98733442723825171</v>
      </c>
      <c r="BB33">
        <f>(1-AL33*AA33/AQ33/F33)*100</f>
        <v>90.888182821436246</v>
      </c>
      <c r="BC33">
        <f>(S33-E33/(N33/1.35))</f>
        <v>392.23051556918364</v>
      </c>
      <c r="BD33">
        <f>E33*BB33/100/BC33</f>
        <v>-5.855002335562973E-3</v>
      </c>
    </row>
    <row r="34" spans="1:56" x14ac:dyDescent="0.35">
      <c r="A34" s="1" t="s">
        <v>9</v>
      </c>
      <c r="B34" s="1" t="s">
        <v>319</v>
      </c>
      <c r="K34" s="1">
        <v>2.72</v>
      </c>
    </row>
    <row r="35" spans="1:56" x14ac:dyDescent="0.35">
      <c r="A35" s="1" t="s">
        <v>9</v>
      </c>
      <c r="B35" s="1" t="s">
        <v>318</v>
      </c>
      <c r="K35" s="1">
        <v>2.72</v>
      </c>
    </row>
    <row r="36" spans="1:56" x14ac:dyDescent="0.35">
      <c r="A36" s="1">
        <v>7</v>
      </c>
      <c r="B36" s="1" t="s">
        <v>317</v>
      </c>
      <c r="C36" s="1">
        <v>1500.50000519678</v>
      </c>
      <c r="D36" s="1">
        <v>0</v>
      </c>
      <c r="E36">
        <f>(R36-S36*(1000-T36)/(1000-U36))*AK36</f>
        <v>-2.6280530924429866</v>
      </c>
      <c r="F36">
        <f>IF(AV36&lt;&gt;0,1/(1/AV36-1/N36),0)</f>
        <v>6.5681779344527689</v>
      </c>
      <c r="G36">
        <f>((AY36-AL36/2)*S36-E36)/(AY36+AL36/2)</f>
        <v>386.60422689187641</v>
      </c>
      <c r="H36">
        <f>AL36*1000</f>
        <v>29.951958942576958</v>
      </c>
      <c r="I36">
        <f>(AQ36-AW36)</f>
        <v>0.97789683448631637</v>
      </c>
      <c r="J36">
        <f>(P36+AP36*D36)</f>
        <v>28.073812484741211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29.242921829223633</v>
      </c>
      <c r="P36" s="1">
        <v>28.073812484741211</v>
      </c>
      <c r="Q36" s="1">
        <v>29.433801651000977</v>
      </c>
      <c r="R36" s="1">
        <v>399.94378662109375</v>
      </c>
      <c r="S36" s="1">
        <v>391.69284057617188</v>
      </c>
      <c r="T36" s="1">
        <v>5.9504632949829102</v>
      </c>
      <c r="U36" s="1">
        <v>32.221473693847656</v>
      </c>
      <c r="V36" s="1">
        <v>12.828667640686035</v>
      </c>
      <c r="W36" s="1">
        <v>69.466621398925781</v>
      </c>
      <c r="X36" s="1">
        <v>300.118896484375</v>
      </c>
      <c r="Y36" s="1">
        <v>501.045166015625</v>
      </c>
      <c r="Z36" s="1">
        <v>0.15187224745750427</v>
      </c>
      <c r="AA36" s="1">
        <v>87.93212890625</v>
      </c>
      <c r="AB36" s="1">
        <v>-5.449162483215332</v>
      </c>
      <c r="AC36" s="1">
        <v>0.34381473064422607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1.1033782958984373</v>
      </c>
      <c r="AL36">
        <f>(U36-T36)/(1000-U36)*AK36</f>
        <v>2.9951958942576958E-2</v>
      </c>
      <c r="AM36">
        <f>(P36+273.15)</f>
        <v>301.22381248474119</v>
      </c>
      <c r="AN36">
        <f>(O36+273.15)</f>
        <v>302.39292182922361</v>
      </c>
      <c r="AO36">
        <f>(Y36*AG36+Z36*AH36)*AI36</f>
        <v>80.167224770622852</v>
      </c>
      <c r="AP36">
        <f>((AO36+0.00000010773*(AN36^4-AM36^4))-AL36*44100)/(L36*51.4+0.00000043092*AM36^3)</f>
        <v>-10.074203449216476</v>
      </c>
      <c r="AQ36">
        <f>0.61365*EXP(17.502*J36/(240.97+J36))</f>
        <v>3.8111996128830716</v>
      </c>
      <c r="AR36">
        <f>AQ36*1000/AA36</f>
        <v>43.342514963403559</v>
      </c>
      <c r="AS36">
        <f>(AR36-U36)</f>
        <v>11.121041269555903</v>
      </c>
      <c r="AT36">
        <f>IF(D36,P36,(O36+P36)/2)</f>
        <v>28.658367156982422</v>
      </c>
      <c r="AU36">
        <f>0.61365*EXP(17.502*AT36/(240.97+AT36))</f>
        <v>3.9429492860080071</v>
      </c>
      <c r="AV36">
        <f>IF(AS36&lt;&gt;0,(1000-(AR36+U36)/2)/AS36*AL36,0)</f>
        <v>2.5915122065569109</v>
      </c>
      <c r="AW36">
        <f>U36*AA36/1000</f>
        <v>2.8333027783967553</v>
      </c>
      <c r="AX36">
        <f>(AU36-AW36)</f>
        <v>1.1096465076112518</v>
      </c>
      <c r="AY36">
        <f>1/(1.6/F36+1.37/N36)</f>
        <v>1.7740996610498985</v>
      </c>
      <c r="AZ36">
        <f>G36*AA36*0.001</f>
        <v>33.994932714757596</v>
      </c>
      <c r="BA36">
        <f>G36/S36</f>
        <v>0.98700866302072254</v>
      </c>
      <c r="BB36">
        <f>(1-AL36*AA36/AQ36/F36)*100</f>
        <v>89.478777271560801</v>
      </c>
      <c r="BC36">
        <f>(S36-E36/(N36/1.35))</f>
        <v>392.52171515707039</v>
      </c>
      <c r="BD36">
        <f>E36*BB36/100/BC36</f>
        <v>-5.990878166382301E-3</v>
      </c>
    </row>
    <row r="37" spans="1:56" x14ac:dyDescent="0.35">
      <c r="A37" s="1" t="s">
        <v>9</v>
      </c>
      <c r="B37" s="1" t="s">
        <v>316</v>
      </c>
      <c r="K37" s="1">
        <v>2.72</v>
      </c>
    </row>
    <row r="38" spans="1:56" x14ac:dyDescent="0.35">
      <c r="A38" s="1" t="s">
        <v>9</v>
      </c>
      <c r="B38" s="1" t="s">
        <v>315</v>
      </c>
      <c r="K38" s="1">
        <v>2.72</v>
      </c>
    </row>
    <row r="39" spans="1:56" x14ac:dyDescent="0.35">
      <c r="A39" s="1">
        <v>8</v>
      </c>
      <c r="B39" s="1" t="s">
        <v>314</v>
      </c>
      <c r="C39" s="1">
        <v>1703.50000519678</v>
      </c>
      <c r="D39" s="1">
        <v>0</v>
      </c>
      <c r="E39">
        <f>(R39-S39*(1000-T39)/(1000-U39))*AK39</f>
        <v>-2.7874683211542561</v>
      </c>
      <c r="F39">
        <f>IF(AV39&lt;&gt;0,1/(1/AV39-1/N39),0)</f>
        <v>4.8174999986942586</v>
      </c>
      <c r="G39">
        <f>((AY39-AL39/2)*S39-E39)/(AY39+AL39/2)</f>
        <v>386.53734536279666</v>
      </c>
      <c r="H39">
        <f>AL39*1000</f>
        <v>29.069080276661907</v>
      </c>
      <c r="I39">
        <f>(AQ39-AW39)</f>
        <v>1.0846661923458014</v>
      </c>
      <c r="J39">
        <f>(P39+AP39*D39)</f>
        <v>28.474554061889648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29.298311233520508</v>
      </c>
      <c r="P39" s="1">
        <v>28.474554061889648</v>
      </c>
      <c r="Q39" s="1">
        <v>29.469413757324219</v>
      </c>
      <c r="R39" s="1">
        <v>399.904052734375</v>
      </c>
      <c r="S39" s="1">
        <v>392.10031127929688</v>
      </c>
      <c r="T39" s="1">
        <v>6.5285615921020508</v>
      </c>
      <c r="U39" s="1">
        <v>32.030094146728516</v>
      </c>
      <c r="V39" s="1">
        <v>14.029837608337402</v>
      </c>
      <c r="W39" s="1">
        <v>68.832473754882813</v>
      </c>
      <c r="X39" s="1">
        <v>300.12057495117188</v>
      </c>
      <c r="Y39" s="1">
        <v>750.2176513671875</v>
      </c>
      <c r="Z39" s="1">
        <v>0.12294768542051315</v>
      </c>
      <c r="AA39" s="1">
        <v>87.930831909179688</v>
      </c>
      <c r="AB39" s="1">
        <v>-5.1784286499023438</v>
      </c>
      <c r="AC39" s="1">
        <v>0.37005174160003662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1.1033844667322492</v>
      </c>
      <c r="AL39">
        <f>(U39-T39)/(1000-U39)*AK39</f>
        <v>2.9069080276661906E-2</v>
      </c>
      <c r="AM39">
        <f>(P39+273.15)</f>
        <v>301.62455406188963</v>
      </c>
      <c r="AN39">
        <f>(O39+273.15)</f>
        <v>302.44831123352049</v>
      </c>
      <c r="AO39">
        <f>(Y39*AG39+Z39*AH39)*AI39</f>
        <v>120.0348215357626</v>
      </c>
      <c r="AP39">
        <f>((AO39+0.00000010773*(AN39^4-AM39^4))-AL39*44100)/(L39*51.4+0.00000043092*AM39^3)</f>
        <v>-9.4568864625042863</v>
      </c>
      <c r="AQ39">
        <f>0.61365*EXP(17.502*J39/(240.97+J39))</f>
        <v>3.9010990167969868</v>
      </c>
      <c r="AR39">
        <f>AQ39*1000/AA39</f>
        <v>44.365542007225393</v>
      </c>
      <c r="AS39">
        <f>(AR39-U39)</f>
        <v>12.335447860496878</v>
      </c>
      <c r="AT39">
        <f>IF(D39,P39,(O39+P39)/2)</f>
        <v>28.886432647705078</v>
      </c>
      <c r="AU39">
        <f>0.61365*EXP(17.502*AT39/(240.97+AT39))</f>
        <v>3.9954187692533254</v>
      </c>
      <c r="AV39">
        <f>IF(AS39&lt;&gt;0,(1000-(AR39+U39)/2)/AS39*AL39,0)</f>
        <v>2.2665334208192052</v>
      </c>
      <c r="AW39">
        <f>U39*AA39/1000</f>
        <v>2.8164328244511854</v>
      </c>
      <c r="AX39">
        <f>(AU39-AW39)</f>
        <v>1.17898594480214</v>
      </c>
      <c r="AY39">
        <f>1/(1.6/F39+1.37/N39)</f>
        <v>1.5332957419757884</v>
      </c>
      <c r="AZ39">
        <f>G39*AA39*0.001</f>
        <v>33.988550341716611</v>
      </c>
      <c r="BA39">
        <f>G39/S39</f>
        <v>0.9858123909712031</v>
      </c>
      <c r="BB39">
        <f>(1-AL39*AA39/AQ39/F39)*100</f>
        <v>86.399221230304619</v>
      </c>
      <c r="BC39">
        <f>(S39-E39/(N39/1.35))</f>
        <v>392.97946461265548</v>
      </c>
      <c r="BD39">
        <f>E39*BB39/100/BC39</f>
        <v>-6.128439621883401E-3</v>
      </c>
    </row>
    <row r="40" spans="1:56" x14ac:dyDescent="0.35">
      <c r="A40" s="1" t="s">
        <v>9</v>
      </c>
      <c r="B40" s="1" t="s">
        <v>313</v>
      </c>
      <c r="K40" s="1">
        <v>2.72</v>
      </c>
    </row>
    <row r="41" spans="1:56" x14ac:dyDescent="0.35">
      <c r="A41" s="1" t="s">
        <v>9</v>
      </c>
      <c r="B41" s="1" t="s">
        <v>312</v>
      </c>
      <c r="K41" s="1">
        <v>2.72</v>
      </c>
    </row>
    <row r="42" spans="1:56" x14ac:dyDescent="0.35">
      <c r="A42" s="1">
        <v>9</v>
      </c>
      <c r="B42" s="1" t="s">
        <v>311</v>
      </c>
      <c r="C42" s="1">
        <v>1906.50000519678</v>
      </c>
      <c r="D42" s="1">
        <v>0</v>
      </c>
      <c r="E42">
        <f>(R42-S42*(1000-T42)/(1000-U42))*AK42</f>
        <v>-2.5853741080092689</v>
      </c>
      <c r="F42">
        <f>IF(AV42&lt;&gt;0,1/(1/AV42-1/N42),0)</f>
        <v>4.4242775559467988</v>
      </c>
      <c r="G42">
        <f>((AY42-AL42/2)*S42-E42)/(AY42+AL42/2)</f>
        <v>386.60122809043145</v>
      </c>
      <c r="H42">
        <f>AL42*1000</f>
        <v>28.433782404073902</v>
      </c>
      <c r="I42">
        <f>(AQ42-AW42)</f>
        <v>1.1050619550869789</v>
      </c>
      <c r="J42">
        <f>(P42+AP42*D42)</f>
        <v>28.582513809204102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29.363658905029297</v>
      </c>
      <c r="P42" s="1">
        <v>28.582513809204102</v>
      </c>
      <c r="Q42" s="1">
        <v>29.517454147338867</v>
      </c>
      <c r="R42" s="1">
        <v>400.15676879882813</v>
      </c>
      <c r="S42" s="1">
        <v>392.3885498046875</v>
      </c>
      <c r="T42" s="1">
        <v>7.1374564170837402</v>
      </c>
      <c r="U42" s="1">
        <v>32.079273223876953</v>
      </c>
      <c r="V42" s="1">
        <v>15.279586791992188</v>
      </c>
      <c r="W42" s="1">
        <v>68.674049377441406</v>
      </c>
      <c r="X42" s="1">
        <v>300.134033203125</v>
      </c>
      <c r="Y42" s="1">
        <v>999.36187744140625</v>
      </c>
      <c r="Z42" s="1">
        <v>8.6785726249217987E-2</v>
      </c>
      <c r="AA42" s="1">
        <v>87.924995422363281</v>
      </c>
      <c r="AB42" s="1">
        <v>-5.1379671096801758</v>
      </c>
      <c r="AC42" s="1">
        <v>0.38260209560394287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1.1034339455997242</v>
      </c>
      <c r="AL42">
        <f>(U42-T42)/(1000-U42)*AK42</f>
        <v>2.8433782404073901E-2</v>
      </c>
      <c r="AM42">
        <f>(P42+273.15)</f>
        <v>301.73251380920408</v>
      </c>
      <c r="AN42">
        <f>(O42+273.15)</f>
        <v>302.51365890502927</v>
      </c>
      <c r="AO42">
        <f>(Y42*AG42+Z42*AH42)*AI42</f>
        <v>159.89789681662842</v>
      </c>
      <c r="AP42">
        <f>((AO42+0.00000010773*(AN42^4-AM42^4))-AL42*44100)/(L42*51.4+0.00000043092*AM42^3)</f>
        <v>-8.9028773909559789</v>
      </c>
      <c r="AQ42">
        <f>0.61365*EXP(17.502*J42/(240.97+J42))</f>
        <v>3.9256319064491012</v>
      </c>
      <c r="AR42">
        <f>AQ42*1000/AA42</f>
        <v>44.647507657994559</v>
      </c>
      <c r="AS42">
        <f>(AR42-U42)</f>
        <v>12.568234434117606</v>
      </c>
      <c r="AT42">
        <f>IF(D42,P42,(O42+P42)/2)</f>
        <v>28.973086357116699</v>
      </c>
      <c r="AU42">
        <f>0.61365*EXP(17.502*AT42/(240.97+AT42))</f>
        <v>4.0155136295842624</v>
      </c>
      <c r="AV42">
        <f>IF(AS42&lt;&gt;0,(1000-(AR42+U42)/2)/AS42*AL42,0)</f>
        <v>2.1755614323813735</v>
      </c>
      <c r="AW42">
        <f>U42*AA42/1000</f>
        <v>2.8205699513621223</v>
      </c>
      <c r="AX42">
        <f>(AU42-AW42)</f>
        <v>1.1949436782221401</v>
      </c>
      <c r="AY42">
        <f>1/(1.6/F42+1.37/N42)</f>
        <v>1.4669028664696853</v>
      </c>
      <c r="AZ42">
        <f>G42*AA42*0.001</f>
        <v>33.991911210131207</v>
      </c>
      <c r="BA42">
        <f>G42/S42</f>
        <v>0.9852510433417675</v>
      </c>
      <c r="BB42">
        <f>(1-AL42*AA42/AQ42/F42)*100</f>
        <v>85.605550824663666</v>
      </c>
      <c r="BC42">
        <f>(S42-E42/(N42/1.35))</f>
        <v>393.20396365093137</v>
      </c>
      <c r="BD42">
        <f>E42*BB42/100/BC42</f>
        <v>-5.6286913425022574E-3</v>
      </c>
    </row>
    <row r="43" spans="1:56" x14ac:dyDescent="0.35">
      <c r="A43" s="1" t="s">
        <v>9</v>
      </c>
      <c r="B43" s="1" t="s">
        <v>310</v>
      </c>
      <c r="K43" s="1">
        <v>2.72</v>
      </c>
    </row>
    <row r="44" spans="1:56" x14ac:dyDescent="0.35">
      <c r="A44" s="1" t="s">
        <v>9</v>
      </c>
      <c r="B44" s="1" t="s">
        <v>309</v>
      </c>
      <c r="K44" s="1">
        <v>2.72</v>
      </c>
    </row>
    <row r="45" spans="1:56" x14ac:dyDescent="0.35">
      <c r="A45" s="1">
        <v>10</v>
      </c>
      <c r="B45" s="1" t="s">
        <v>308</v>
      </c>
      <c r="C45" s="1">
        <v>2109.50000519678</v>
      </c>
      <c r="D45" s="1">
        <v>0</v>
      </c>
      <c r="E45">
        <f>(R45-S45*(1000-T45)/(1000-U45))*AK45</f>
        <v>-2.6980763020172858</v>
      </c>
      <c r="F45">
        <f>IF(AV45&lt;&gt;0,1/(1/AV45-1/N45),0)</f>
        <v>4.1057213979074039</v>
      </c>
      <c r="G45">
        <f>((AY45-AL45/2)*S45-E45)/(AY45+AL45/2)</f>
        <v>386.77228213794876</v>
      </c>
      <c r="H45">
        <f>AL45*1000</f>
        <v>27.836563926775607</v>
      </c>
      <c r="I45">
        <f>(AQ45-AW45)</f>
        <v>1.1228200910648685</v>
      </c>
      <c r="J45">
        <f>(P45+AP45*D45)</f>
        <v>28.698328018188477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29.416862487792969</v>
      </c>
      <c r="P45" s="1">
        <v>28.698328018188477</v>
      </c>
      <c r="Q45" s="1">
        <v>29.553037643432617</v>
      </c>
      <c r="R45" s="1">
        <v>400.01361083984375</v>
      </c>
      <c r="S45" s="1">
        <v>392.55606079101563</v>
      </c>
      <c r="T45" s="1">
        <v>7.7662014961242676</v>
      </c>
      <c r="U45" s="1">
        <v>32.180343627929688</v>
      </c>
      <c r="V45" s="1">
        <v>16.573581695556641</v>
      </c>
      <c r="W45" s="1">
        <v>68.674957275390625</v>
      </c>
      <c r="X45" s="1">
        <v>300.1494140625</v>
      </c>
      <c r="Y45" s="1">
        <v>1249.665283203125</v>
      </c>
      <c r="Z45" s="1">
        <v>0.10607124119997025</v>
      </c>
      <c r="AA45" s="1">
        <v>87.919479370117188</v>
      </c>
      <c r="AB45" s="1">
        <v>-5.1304721832275391</v>
      </c>
      <c r="AC45" s="1">
        <v>0.38752973079681396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1.1034904928768379</v>
      </c>
      <c r="AL45">
        <f>(U45-T45)/(1000-U45)*AK45</f>
        <v>2.7836563926775606E-2</v>
      </c>
      <c r="AM45">
        <f>(P45+273.15)</f>
        <v>301.84832801818845</v>
      </c>
      <c r="AN45">
        <f>(O45+273.15)</f>
        <v>302.56686248779295</v>
      </c>
      <c r="AO45">
        <f>(Y45*AG45+Z45*AH45)*AI45</f>
        <v>199.94644084334868</v>
      </c>
      <c r="AP45">
        <f>((AO45+0.00000010773*(AN45^4-AM45^4))-AL45*44100)/(L45*51.4+0.00000043092*AM45^3)</f>
        <v>-8.3631393740843905</v>
      </c>
      <c r="AQ45">
        <f>0.61365*EXP(17.502*J45/(240.97+J45))</f>
        <v>3.9520991487839146</v>
      </c>
      <c r="AR45">
        <f>AQ45*1000/AA45</f>
        <v>44.951348405359042</v>
      </c>
      <c r="AS45">
        <f>(AR45-U45)</f>
        <v>12.771004777429354</v>
      </c>
      <c r="AT45">
        <f>IF(D45,P45,(O45+P45)/2)</f>
        <v>29.057595252990723</v>
      </c>
      <c r="AU45">
        <f>0.61365*EXP(17.502*AT45/(240.97+AT45))</f>
        <v>4.035195937673147</v>
      </c>
      <c r="AV45">
        <f>IF(AS45&lt;&gt;0,(1000-(AR45+U45)/2)/AS45*AL45,0)</f>
        <v>2.095608274772736</v>
      </c>
      <c r="AW45">
        <f>U45*AA45/1000</f>
        <v>2.8292790577190461</v>
      </c>
      <c r="AX45">
        <f>(AU45-AW45)</f>
        <v>1.2059168799541009</v>
      </c>
      <c r="AY45">
        <f>1/(1.6/F45+1.37/N45)</f>
        <v>1.4089120289219295</v>
      </c>
      <c r="AZ45">
        <f>G45*AA45*0.001</f>
        <v>34.004817680360532</v>
      </c>
      <c r="BA45">
        <f>G45/S45</f>
        <v>0.98526636261477574</v>
      </c>
      <c r="BB45">
        <f>(1-AL45*AA45/AQ45/F45)*100</f>
        <v>84.917149507122431</v>
      </c>
      <c r="BC45">
        <f>(S45-E45/(N45/1.35))</f>
        <v>393.40702033612433</v>
      </c>
      <c r="BD45">
        <f>E45*BB45/100/BC45</f>
        <v>-5.8238144434807826E-3</v>
      </c>
    </row>
    <row r="46" spans="1:56" x14ac:dyDescent="0.35">
      <c r="A46" s="1" t="s">
        <v>9</v>
      </c>
      <c r="B46" s="1" t="s">
        <v>307</v>
      </c>
      <c r="K46" s="1">
        <v>2.72</v>
      </c>
    </row>
    <row r="47" spans="1:56" x14ac:dyDescent="0.35">
      <c r="A47" s="1" t="s">
        <v>9</v>
      </c>
      <c r="B47" s="1" t="s">
        <v>306</v>
      </c>
      <c r="K47" s="1">
        <v>2.72</v>
      </c>
    </row>
    <row r="48" spans="1:56" x14ac:dyDescent="0.35">
      <c r="A48" s="1">
        <v>11</v>
      </c>
      <c r="B48" s="1" t="s">
        <v>305</v>
      </c>
      <c r="C48" s="1">
        <v>2312.50000519678</v>
      </c>
      <c r="D48" s="1">
        <v>0</v>
      </c>
      <c r="E48">
        <f>(R48-S48*(1000-T48)/(1000-U48))*AK48</f>
        <v>-2.4202312677527491</v>
      </c>
      <c r="F48">
        <f>IF(AV48&lt;&gt;0,1/(1/AV48-1/N48),0)</f>
        <v>3.947554317871365</v>
      </c>
      <c r="G48">
        <f>((AY48-AL48/2)*S48-E48)/(AY48+AL48/2)</f>
        <v>386.45001352970093</v>
      </c>
      <c r="H48">
        <f>AL48*1000</f>
        <v>27.561228207886614</v>
      </c>
      <c r="I48">
        <f>(AQ48-AW48)</f>
        <v>1.1338518793394834</v>
      </c>
      <c r="J48">
        <f>(P48+AP48*D48)</f>
        <v>28.886634826660156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29.509172439575195</v>
      </c>
      <c r="P48" s="1">
        <v>28.886634826660156</v>
      </c>
      <c r="Q48" s="1">
        <v>29.620933532714844</v>
      </c>
      <c r="R48" s="1">
        <v>400.09078979492188</v>
      </c>
      <c r="S48" s="1">
        <v>392.48077392578125</v>
      </c>
      <c r="T48" s="1">
        <v>8.3855705261230469</v>
      </c>
      <c r="U48" s="1">
        <v>32.550590515136719</v>
      </c>
      <c r="V48" s="1">
        <v>17.798994064331055</v>
      </c>
      <c r="W48" s="1">
        <v>69.091041564941406</v>
      </c>
      <c r="X48" s="1">
        <v>300.12942504882813</v>
      </c>
      <c r="Y48" s="1">
        <v>1600.4940185546875</v>
      </c>
      <c r="Z48" s="1">
        <v>2.5311941280961037E-2</v>
      </c>
      <c r="AA48" s="1">
        <v>87.912803649902344</v>
      </c>
      <c r="AB48" s="1">
        <v>-5.1599035263061523</v>
      </c>
      <c r="AC48" s="1">
        <v>0.36645752191543579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1.1034170038559854</v>
      </c>
      <c r="AL48">
        <f>(U48-T48)/(1000-U48)*AK48</f>
        <v>2.7561228207886614E-2</v>
      </c>
      <c r="AM48">
        <f>(P48+273.15)</f>
        <v>302.03663482666013</v>
      </c>
      <c r="AN48">
        <f>(O48+273.15)</f>
        <v>302.65917243957517</v>
      </c>
      <c r="AO48">
        <f>(Y48*AG48+Z48*AH48)*AI48</f>
        <v>256.07903724493735</v>
      </c>
      <c r="AP48">
        <f>((AO48+0.00000010773*(AN48^4-AM48^4))-AL48*44100)/(L48*51.4+0.00000043092*AM48^3)</f>
        <v>-7.81071086466683</v>
      </c>
      <c r="AQ48">
        <f>0.61365*EXP(17.502*J48/(240.97+J48))</f>
        <v>3.9954655519850713</v>
      </c>
      <c r="AR48">
        <f>AQ48*1000/AA48</f>
        <v>45.448050637724251</v>
      </c>
      <c r="AS48">
        <f>(AR48-U48)</f>
        <v>12.897460122587532</v>
      </c>
      <c r="AT48">
        <f>IF(D48,P48,(O48+P48)/2)</f>
        <v>29.197903633117676</v>
      </c>
      <c r="AU48">
        <f>0.61365*EXP(17.502*AT48/(240.97+AT48))</f>
        <v>4.0680598708261977</v>
      </c>
      <c r="AV48">
        <f>IF(AS48&lt;&gt;0,(1000-(AR48+U48)/2)/AS48*AL48,0)</f>
        <v>2.0536104614226405</v>
      </c>
      <c r="AW48">
        <f>U48*AA48/1000</f>
        <v>2.8616136726455879</v>
      </c>
      <c r="AX48">
        <f>(AU48-AW48)</f>
        <v>1.2064461981806098</v>
      </c>
      <c r="AY48">
        <f>1/(1.6/F48+1.37/N48)</f>
        <v>1.3785845866560393</v>
      </c>
      <c r="AZ48">
        <f>G48*AA48*0.001</f>
        <v>33.973904159938698</v>
      </c>
      <c r="BA48">
        <f>G48/S48</f>
        <v>0.98463425269024574</v>
      </c>
      <c r="BB48">
        <f>(1-AL48*AA48/AQ48/F48)*100</f>
        <v>84.637737125199692</v>
      </c>
      <c r="BC48">
        <f>(S48-E48/(N48/1.35))</f>
        <v>393.24410256001033</v>
      </c>
      <c r="BD48">
        <f>E48*BB48/100/BC48</f>
        <v>-5.2090519982047603E-3</v>
      </c>
    </row>
    <row r="49" spans="1:56" x14ac:dyDescent="0.35">
      <c r="A49" s="1" t="s">
        <v>9</v>
      </c>
      <c r="B49" s="1" t="s">
        <v>304</v>
      </c>
      <c r="K49" s="1">
        <v>2.72</v>
      </c>
    </row>
    <row r="50" spans="1:56" x14ac:dyDescent="0.35">
      <c r="A50" s="1" t="s">
        <v>9</v>
      </c>
      <c r="B50" s="1" t="s">
        <v>299</v>
      </c>
      <c r="K50" s="1">
        <v>2.72</v>
      </c>
    </row>
    <row r="51" spans="1:56" x14ac:dyDescent="0.35">
      <c r="A51" s="1">
        <v>12</v>
      </c>
      <c r="B51" s="1" t="s">
        <v>303</v>
      </c>
      <c r="C51" s="1">
        <v>2515.50000519678</v>
      </c>
      <c r="D51" s="1">
        <v>0</v>
      </c>
      <c r="E51">
        <f>(R51-S51*(1000-T51)/(1000-U51))*AK51</f>
        <v>-1.8079093579223762</v>
      </c>
      <c r="F51">
        <f>IF(AV51&lt;&gt;0,1/(1/AV51-1/N51),0)</f>
        <v>3.8129582478593695</v>
      </c>
      <c r="G51">
        <f>((AY51-AL51/2)*S51-E51)/(AY51+AL51/2)</f>
        <v>385.46119643114901</v>
      </c>
      <c r="H51">
        <f>AL51*1000</f>
        <v>27.351081690362498</v>
      </c>
      <c r="I51">
        <f>(AQ51-AW51)</f>
        <v>1.1452831528117073</v>
      </c>
      <c r="J51">
        <f>(P51+AP51*D51)</f>
        <v>29.087821960449219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29.609691619873047</v>
      </c>
      <c r="P51" s="1">
        <v>29.087821960449219</v>
      </c>
      <c r="Q51" s="1">
        <v>29.691093444824219</v>
      </c>
      <c r="R51" s="1">
        <v>400.06613159179688</v>
      </c>
      <c r="S51" s="1">
        <v>391.98831176757813</v>
      </c>
      <c r="T51" s="1">
        <v>8.9833450317382813</v>
      </c>
      <c r="U51" s="1">
        <v>32.953609466552734</v>
      </c>
      <c r="V51" s="1">
        <v>18.957218170166016</v>
      </c>
      <c r="W51" s="1">
        <v>69.540779113769531</v>
      </c>
      <c r="X51" s="1">
        <v>300.1358642578125</v>
      </c>
      <c r="Y51" s="1">
        <v>2001.5623779296875</v>
      </c>
      <c r="Z51" s="1">
        <v>0.21455287933349609</v>
      </c>
      <c r="AA51" s="1">
        <v>87.91064453125</v>
      </c>
      <c r="AB51" s="1">
        <v>-5.1814093589782715</v>
      </c>
      <c r="AC51" s="1">
        <v>0.34246212244033813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1.103440677418428</v>
      </c>
      <c r="AL51">
        <f>(U51-T51)/(1000-U51)*AK51</f>
        <v>2.7351081690362499E-2</v>
      </c>
      <c r="AM51">
        <f>(P51+273.15)</f>
        <v>302.2378219604492</v>
      </c>
      <c r="AN51">
        <f>(O51+273.15)</f>
        <v>302.75969161987302</v>
      </c>
      <c r="AO51">
        <f>(Y51*AG51+Z51*AH51)*AI51</f>
        <v>320.24997331060513</v>
      </c>
      <c r="AP51">
        <f>((AO51+0.00000010773*(AN51^4-AM51^4))-AL51*44100)/(L51*51.4+0.00000043092*AM51^3)</f>
        <v>-7.2165112726019025</v>
      </c>
      <c r="AQ51">
        <f>0.61365*EXP(17.502*J51/(240.97+J51))</f>
        <v>4.0422562006474596</v>
      </c>
      <c r="AR51">
        <f>AQ51*1000/AA51</f>
        <v>45.981419226320654</v>
      </c>
      <c r="AS51">
        <f>(AR51-U51)</f>
        <v>13.027809759767919</v>
      </c>
      <c r="AT51">
        <f>IF(D51,P51,(O51+P51)/2)</f>
        <v>29.348756790161133</v>
      </c>
      <c r="AU51">
        <f>0.61365*EXP(17.502*AT51/(240.97+AT51))</f>
        <v>4.1036537665068584</v>
      </c>
      <c r="AV51">
        <f>IF(AS51&lt;&gt;0,(1000-(AR51+U51)/2)/AS51*AL51,0)</f>
        <v>2.0165786088225439</v>
      </c>
      <c r="AW51">
        <f>U51*AA51/1000</f>
        <v>2.8969730478357523</v>
      </c>
      <c r="AX51">
        <f>(AU51-AW51)</f>
        <v>1.2066807186711062</v>
      </c>
      <c r="AY51">
        <f>1/(1.6/F51+1.37/N51)</f>
        <v>1.3519192923198564</v>
      </c>
      <c r="AZ51">
        <f>G51*AA51*0.001</f>
        <v>33.886142220049074</v>
      </c>
      <c r="BA51">
        <f>G51/S51</f>
        <v>0.98334869907983569</v>
      </c>
      <c r="BB51">
        <f>(1-AL51*AA51/AQ51/F51)*100</f>
        <v>84.3998029107712</v>
      </c>
      <c r="BC51">
        <f>(S51-E51/(N51/1.35))</f>
        <v>392.55851718529186</v>
      </c>
      <c r="BD51">
        <f>E51*BB51/100/BC51</f>
        <v>-3.8869923032943559E-3</v>
      </c>
    </row>
    <row r="52" spans="1:56" x14ac:dyDescent="0.35">
      <c r="A52" s="1" t="s">
        <v>9</v>
      </c>
      <c r="B52" s="1" t="s">
        <v>302</v>
      </c>
      <c r="K52" s="1">
        <v>2.2576000000000005</v>
      </c>
    </row>
    <row r="53" spans="1:56" x14ac:dyDescent="0.35">
      <c r="A53" s="1" t="s">
        <v>9</v>
      </c>
      <c r="B53" s="1" t="s">
        <v>301</v>
      </c>
      <c r="K53" s="1">
        <v>2.2576000000000005</v>
      </c>
    </row>
    <row r="54" spans="1:56" x14ac:dyDescent="0.35">
      <c r="A54" s="1" t="s">
        <v>9</v>
      </c>
      <c r="B54" s="1" t="s">
        <v>300</v>
      </c>
    </row>
    <row r="55" spans="1:56" x14ac:dyDescent="0.35">
      <c r="A55" s="1" t="s">
        <v>9</v>
      </c>
      <c r="B55" s="1" t="s">
        <v>299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H56"/>
  <sheetViews>
    <sheetView topLeftCell="A10" zoomScale="57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395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388</v>
      </c>
    </row>
    <row r="12" spans="1:60" x14ac:dyDescent="0.35">
      <c r="A12" s="1" t="s">
        <v>9</v>
      </c>
      <c r="B12" s="1" t="s">
        <v>387</v>
      </c>
    </row>
    <row r="13" spans="1:60" x14ac:dyDescent="0.35">
      <c r="A13" s="1" t="s">
        <v>9</v>
      </c>
      <c r="B13" s="1" t="s">
        <v>386</v>
      </c>
    </row>
    <row r="14" spans="1:60" x14ac:dyDescent="0.35">
      <c r="A14" s="1" t="s">
        <v>9</v>
      </c>
      <c r="B14" s="1" t="s">
        <v>385</v>
      </c>
    </row>
    <row r="15" spans="1:60" x14ac:dyDescent="0.35">
      <c r="A15" s="1" t="s">
        <v>9</v>
      </c>
      <c r="B15" s="1" t="s">
        <v>384</v>
      </c>
    </row>
    <row r="16" spans="1:60" x14ac:dyDescent="0.35">
      <c r="A16" s="1" t="s">
        <v>9</v>
      </c>
      <c r="B16" s="1" t="s">
        <v>383</v>
      </c>
    </row>
    <row r="17" spans="1:60" x14ac:dyDescent="0.35">
      <c r="A17" s="1" t="s">
        <v>9</v>
      </c>
      <c r="B17" s="1" t="s">
        <v>382</v>
      </c>
    </row>
    <row r="18" spans="1:60" x14ac:dyDescent="0.35">
      <c r="A18" s="1">
        <v>1</v>
      </c>
      <c r="B18" s="1" t="s">
        <v>381</v>
      </c>
      <c r="C18" s="1">
        <v>1245.5000029169023</v>
      </c>
      <c r="D18" s="1">
        <v>0</v>
      </c>
      <c r="E18">
        <f>(R18-S18*(1000-T18)/(1000-U18))*AO18</f>
        <v>-3.1828224579572106</v>
      </c>
      <c r="F18">
        <f>IF(AZ18&lt;&gt;0,1/(1/AZ18-1/N18),0)</f>
        <v>6.855678737263073</v>
      </c>
      <c r="G18">
        <f>((BC18-AP18/2)*S18-E18)/(BC18+AP18/2)</f>
        <v>386.62793452698088</v>
      </c>
      <c r="H18">
        <f>AP18*1000</f>
        <v>31.664518731868132</v>
      </c>
      <c r="I18">
        <f>(AU18-BA18)</f>
        <v>1.0207690782681564</v>
      </c>
      <c r="J18">
        <f>(P18+AT18*D18)</f>
        <v>27.081256866455078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28.032670974731445</v>
      </c>
      <c r="P18" s="1">
        <v>27.081256866455078</v>
      </c>
      <c r="Q18" s="1">
        <v>28.146928787231445</v>
      </c>
      <c r="R18" s="1">
        <v>400.03781127929688</v>
      </c>
      <c r="S18" s="1">
        <v>391.686279296875</v>
      </c>
      <c r="T18" s="1">
        <v>1.4122148752212524</v>
      </c>
      <c r="U18" s="1">
        <v>29.255815505981445</v>
      </c>
      <c r="V18" s="1">
        <v>3.2698729038238525</v>
      </c>
      <c r="W18" s="1">
        <v>67.739547729492188</v>
      </c>
      <c r="X18" s="1">
        <v>300.27639770507813</v>
      </c>
      <c r="Y18" s="1">
        <v>0.17322348058223724</v>
      </c>
      <c r="Z18" s="1">
        <v>9.4891801476478577E-2</v>
      </c>
      <c r="AA18" s="1">
        <v>88.034034729003906</v>
      </c>
      <c r="AB18" s="1">
        <v>-5.0318160057067871</v>
      </c>
      <c r="AC18" s="1">
        <v>1.0515227317810059</v>
      </c>
      <c r="AD18" s="1">
        <v>7.2907283902168274E-2</v>
      </c>
      <c r="AE18" s="1">
        <v>1.4604254625737667E-2</v>
      </c>
      <c r="AF18" s="1">
        <v>1.9474688917398453E-2</v>
      </c>
      <c r="AG18" s="1">
        <v>1.1601215228438377E-2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1.1039573445039634</v>
      </c>
      <c r="AP18">
        <f>(U18-T18)/(1000-U18)*AO18</f>
        <v>3.1664518731868131E-2</v>
      </c>
      <c r="AQ18">
        <f>(P18+273.15)</f>
        <v>300.23125686645506</v>
      </c>
      <c r="AR18">
        <f>(O18+273.15)</f>
        <v>301.18267097473142</v>
      </c>
      <c r="AS18">
        <f>(Y18*AK18+Z18*AL18)*AM18</f>
        <v>2.7715756273662517E-2</v>
      </c>
      <c r="AT18">
        <f>((AS18+0.00000010773*(AR18^4-AQ18^4))-AP18*44100)/(L18*0.92*2*29.3+0.00000043092*AQ18^3)</f>
        <v>-10.903642149824014</v>
      </c>
      <c r="AU18">
        <f>0.61365*EXP(17.502*J18/(240.97+J18))</f>
        <v>3.5962765565470578</v>
      </c>
      <c r="AV18">
        <f>AU18*1000/AA18</f>
        <v>40.85097959689697</v>
      </c>
      <c r="AW18">
        <f>(AV18-U18)</f>
        <v>11.595164090915524</v>
      </c>
      <c r="AX18">
        <f>IF(D18,P18,(O18+P18)/2)</f>
        <v>27.556963920593262</v>
      </c>
      <c r="AY18">
        <f>0.61365*EXP(17.502*AX18/(240.97+AX18))</f>
        <v>3.6979258105218302</v>
      </c>
      <c r="AZ18">
        <f>IF(AW18&lt;&gt;0,(1000-(AV18+U18)/2)/AW18*AP18,0)</f>
        <v>2.6351131841612823</v>
      </c>
      <c r="BA18">
        <f>U18*AA18/1000</f>
        <v>2.5755074782789014</v>
      </c>
      <c r="BB18">
        <f>(AY18-BA18)</f>
        <v>1.1224183322429289</v>
      </c>
      <c r="BC18">
        <f>1/(1.6/F18+1.37/N18)</f>
        <v>1.8068460058104252</v>
      </c>
      <c r="BD18">
        <f>G18*AA18*0.001</f>
        <v>34.036417015351283</v>
      </c>
      <c r="BE18">
        <f>G18/S18</f>
        <v>0.9870857238630506</v>
      </c>
      <c r="BF18">
        <f>(1-AP18*AA18/AU18/F18)*100</f>
        <v>88.693714226879251</v>
      </c>
      <c r="BG18">
        <f>(S18-E18/(N18/1.35))</f>
        <v>392.69012531448391</v>
      </c>
      <c r="BH18">
        <f>E18*BF18/100/BG18</f>
        <v>-7.1887813653290777E-3</v>
      </c>
    </row>
    <row r="19" spans="1:60" x14ac:dyDescent="0.35">
      <c r="A19" s="1" t="s">
        <v>9</v>
      </c>
      <c r="B19" s="1" t="s">
        <v>380</v>
      </c>
      <c r="K19" s="1">
        <v>2.72</v>
      </c>
    </row>
    <row r="20" spans="1:60" x14ac:dyDescent="0.35">
      <c r="A20" s="1" t="s">
        <v>9</v>
      </c>
      <c r="B20" s="1" t="s">
        <v>379</v>
      </c>
      <c r="K20" s="1">
        <v>2.72</v>
      </c>
    </row>
    <row r="21" spans="1:60" x14ac:dyDescent="0.35">
      <c r="A21" s="1">
        <v>2</v>
      </c>
      <c r="B21" s="1" t="s">
        <v>378</v>
      </c>
      <c r="C21" s="1">
        <v>1449.5000029169023</v>
      </c>
      <c r="D21" s="1">
        <v>0</v>
      </c>
      <c r="E21">
        <f>(R21-S21*(1000-T21)/(1000-U21))*AO21</f>
        <v>-3.9029591994213093</v>
      </c>
      <c r="F21">
        <f>IF(AZ21&lt;&gt;0,1/(1/AZ21-1/N21),0)</f>
        <v>6.5911188155495104</v>
      </c>
      <c r="G21">
        <f>((BC21-AP21/2)*S21-E21)/(BC21+AP21/2)</f>
        <v>387.47740264389046</v>
      </c>
      <c r="H21">
        <f>AP21*1000</f>
        <v>31.678969920598092</v>
      </c>
      <c r="I21">
        <f>(AU21-BA21)</f>
        <v>1.0367970848329766</v>
      </c>
      <c r="J21">
        <f>(P21+AT21*D21)</f>
        <v>27.166847229003906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28.140098571777344</v>
      </c>
      <c r="P21" s="1">
        <v>27.166847229003906</v>
      </c>
      <c r="Q21" s="1">
        <v>28.281356811523438</v>
      </c>
      <c r="R21" s="1">
        <v>399.951904296875</v>
      </c>
      <c r="S21" s="1">
        <v>392.23165893554688</v>
      </c>
      <c r="T21" s="1">
        <v>1.4248396158218384</v>
      </c>
      <c r="U21" s="1">
        <v>29.281349182128906</v>
      </c>
      <c r="V21" s="1">
        <v>3.2783064842224121</v>
      </c>
      <c r="W21" s="1">
        <v>67.371261596679688</v>
      </c>
      <c r="X21" s="1">
        <v>300.26632690429688</v>
      </c>
      <c r="Y21" s="1">
        <v>25.054956436157227</v>
      </c>
      <c r="Z21" s="1">
        <v>0.28810304403305054</v>
      </c>
      <c r="AA21" s="1">
        <v>88.028266906738281</v>
      </c>
      <c r="AB21" s="1">
        <v>-4.9610214233398438</v>
      </c>
      <c r="AC21" s="1">
        <v>1.0699776411056519</v>
      </c>
      <c r="AD21" s="1">
        <v>0.11245891451835632</v>
      </c>
      <c r="AE21" s="1">
        <v>5.7395230978727341E-3</v>
      </c>
      <c r="AF21" s="1">
        <v>2.6424884796142578E-2</v>
      </c>
      <c r="AG21" s="1">
        <v>1.286285649985075E-2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1.1039203195010912</v>
      </c>
      <c r="AP21">
        <f>(U21-T21)/(1000-U21)*AO21</f>
        <v>3.1678969920598092E-2</v>
      </c>
      <c r="AQ21">
        <f>(P21+273.15)</f>
        <v>300.31684722900388</v>
      </c>
      <c r="AR21">
        <f>(O21+273.15)</f>
        <v>301.29009857177732</v>
      </c>
      <c r="AS21">
        <f>(Y21*AK21+Z21*AL21)*AM21</f>
        <v>4.0087929401816496</v>
      </c>
      <c r="AT21">
        <f>((AS21+0.00000010773*(AR21^4-AQ21^4))-AP21*44100)/(L21*0.92*2*29.3+0.00000043092*AQ21^3)</f>
        <v>-10.874367561669484</v>
      </c>
      <c r="AU21">
        <f>0.61365*EXP(17.502*J21/(240.97+J21))</f>
        <v>3.6143835060268228</v>
      </c>
      <c r="AV21">
        <f>AU21*1000/AA21</f>
        <v>41.059350967980414</v>
      </c>
      <c r="AW21">
        <f>(AV21-U21)</f>
        <v>11.778001785851508</v>
      </c>
      <c r="AX21">
        <f>IF(D21,P21,(O21+P21)/2)</f>
        <v>27.653472900390625</v>
      </c>
      <c r="AY21">
        <f>0.61365*EXP(17.502*AX21/(240.97+AX21))</f>
        <v>3.7188510571937479</v>
      </c>
      <c r="AZ21">
        <f>IF(AW21&lt;&gt;0,(1000-(AV21+U21)/2)/AW21*AP21,0)</f>
        <v>2.5950759741936822</v>
      </c>
      <c r="BA21">
        <f>U21*AA21/1000</f>
        <v>2.5775864211938462</v>
      </c>
      <c r="BB21">
        <f>(AY21-BA21)</f>
        <v>1.1412646359999017</v>
      </c>
      <c r="BC21">
        <f>1/(1.6/F21+1.37/N21)</f>
        <v>1.7767722723950956</v>
      </c>
      <c r="BD21">
        <f>G21*AA21*0.001</f>
        <v>34.108964220266081</v>
      </c>
      <c r="BE21">
        <f>G21/S21</f>
        <v>0.98787895830602068</v>
      </c>
      <c r="BF21">
        <f>(1-AP21*AA21/AU21/F21)*100</f>
        <v>88.294234199492934</v>
      </c>
      <c r="BG21">
        <f>(S21-E21/(N21/1.35))</f>
        <v>393.46263241929682</v>
      </c>
      <c r="BH21">
        <f>E21*BF21/100/BG21</f>
        <v>-8.7583614104816757E-3</v>
      </c>
    </row>
    <row r="22" spans="1:60" x14ac:dyDescent="0.35">
      <c r="A22" s="1" t="s">
        <v>9</v>
      </c>
      <c r="B22" s="1" t="s">
        <v>377</v>
      </c>
      <c r="K22" s="1">
        <v>2.72</v>
      </c>
    </row>
    <row r="23" spans="1:60" x14ac:dyDescent="0.35">
      <c r="A23" s="1" t="s">
        <v>9</v>
      </c>
      <c r="B23" s="1" t="s">
        <v>376</v>
      </c>
      <c r="K23" s="1">
        <v>2.72</v>
      </c>
    </row>
    <row r="24" spans="1:60" x14ac:dyDescent="0.35">
      <c r="A24" s="1">
        <v>3</v>
      </c>
      <c r="B24" s="1" t="s">
        <v>375</v>
      </c>
      <c r="C24" s="1">
        <v>1653.5000029169023</v>
      </c>
      <c r="D24" s="1">
        <v>0</v>
      </c>
      <c r="E24">
        <f>(R24-S24*(1000-T24)/(1000-U24))*AO24</f>
        <v>-4.2959416542247819</v>
      </c>
      <c r="F24">
        <f>IF(AZ24&lt;&gt;0,1/(1/AZ24-1/N24),0)</f>
        <v>6.4761500468148787</v>
      </c>
      <c r="G24">
        <f>((BC24-AP24/2)*S24-E24)/(BC24+AP24/2)</f>
        <v>388.11421873819921</v>
      </c>
      <c r="H24">
        <f>AP24*1000</f>
        <v>31.699470986327423</v>
      </c>
      <c r="I24">
        <f>(AU24-BA24)</f>
        <v>1.0445791434376814</v>
      </c>
      <c r="J24">
        <f>(P24+AT24*D24)</f>
        <v>27.216165542602539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28.2152099609375</v>
      </c>
      <c r="P24" s="1">
        <v>27.216165542602539</v>
      </c>
      <c r="Q24" s="1">
        <v>28.370771408081055</v>
      </c>
      <c r="R24" s="1">
        <v>400.08157348632813</v>
      </c>
      <c r="S24" s="1">
        <v>392.69644165039063</v>
      </c>
      <c r="T24" s="1">
        <v>1.4389551877975464</v>
      </c>
      <c r="U24" s="1">
        <v>29.31348991394043</v>
      </c>
      <c r="V24" s="1">
        <v>3.296156644821167</v>
      </c>
      <c r="W24" s="1">
        <v>67.147224426269531</v>
      </c>
      <c r="X24" s="1">
        <v>300.25640869140625</v>
      </c>
      <c r="Y24" s="1">
        <v>51.285442352294922</v>
      </c>
      <c r="Z24" s="1">
        <v>0.20350368320941925</v>
      </c>
      <c r="AA24" s="1">
        <v>88.023429870605469</v>
      </c>
      <c r="AB24" s="1">
        <v>-4.7393279075622559</v>
      </c>
      <c r="AC24" s="1">
        <v>1.079023003578186</v>
      </c>
      <c r="AD24" s="1">
        <v>8.8788770139217377E-2</v>
      </c>
      <c r="AE24" s="1">
        <v>9.1956611722707748E-3</v>
      </c>
      <c r="AF24" s="1">
        <v>3.6168701946735382E-2</v>
      </c>
      <c r="AG24" s="1">
        <v>1.392595749348402E-2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1.103883855483111</v>
      </c>
      <c r="AP24">
        <f>(U24-T24)/(1000-U24)*AO24</f>
        <v>3.1699470986327423E-2</v>
      </c>
      <c r="AQ24">
        <f>(P24+273.15)</f>
        <v>300.36616554260252</v>
      </c>
      <c r="AR24">
        <f>(O24+273.15)</f>
        <v>301.36520996093748</v>
      </c>
      <c r="AS24">
        <f>(Y24*AK24+Z24*AL24)*AM24</f>
        <v>8.2056705929561531</v>
      </c>
      <c r="AT24">
        <f>((AS24+0.00000010773*(AR24^4-AQ24^4))-AP24*44100)/(L24*0.92*2*29.3+0.00000043092*AQ24^3)</f>
        <v>-10.845521716173328</v>
      </c>
      <c r="AU24">
        <f>0.61365*EXP(17.502*J24/(240.97+J24))</f>
        <v>3.6248530671401178</v>
      </c>
      <c r="AV24">
        <f>AU24*1000/AA24</f>
        <v>41.180547866274416</v>
      </c>
      <c r="AW24">
        <f>(AV24-U24)</f>
        <v>11.867057952333987</v>
      </c>
      <c r="AX24">
        <f>IF(D24,P24,(O24+P24)/2)</f>
        <v>27.71568775177002</v>
      </c>
      <c r="AY24">
        <f>0.61365*EXP(17.502*AX24/(240.97+AX24))</f>
        <v>3.7323952984435991</v>
      </c>
      <c r="AZ24">
        <f>IF(AW24&lt;&gt;0,(1000-(AV24+U24)/2)/AW24*AP24,0)</f>
        <v>2.5770632667763365</v>
      </c>
      <c r="BA24">
        <f>U24*AA24/1000</f>
        <v>2.5802739237024364</v>
      </c>
      <c r="BB24">
        <f>(AY24-BA24)</f>
        <v>1.1521213747411627</v>
      </c>
      <c r="BC24">
        <f>1/(1.6/F24+1.37/N24)</f>
        <v>1.7632710014347093</v>
      </c>
      <c r="BD24">
        <f>G24*AA24*0.001</f>
        <v>34.163144714886712</v>
      </c>
      <c r="BE24">
        <f>G24/S24</f>
        <v>0.9883313867247342</v>
      </c>
      <c r="BF24">
        <f>(1-AP24*AA24/AU24/F24)*100</f>
        <v>88.113801136729492</v>
      </c>
      <c r="BG24">
        <f>(S24-E24/(N24/1.35))</f>
        <v>394.05135980194893</v>
      </c>
      <c r="BH24">
        <f>E24*BF24/100/BG24</f>
        <v>-9.6061525788315016E-3</v>
      </c>
    </row>
    <row r="25" spans="1:60" x14ac:dyDescent="0.35">
      <c r="A25" s="1" t="s">
        <v>9</v>
      </c>
      <c r="B25" s="1" t="s">
        <v>374</v>
      </c>
      <c r="K25" s="1">
        <v>2.72</v>
      </c>
    </row>
    <row r="26" spans="1:60" x14ac:dyDescent="0.35">
      <c r="A26" s="1" t="s">
        <v>9</v>
      </c>
      <c r="B26" s="1" t="s">
        <v>373</v>
      </c>
      <c r="K26" s="1">
        <v>2.72</v>
      </c>
    </row>
    <row r="27" spans="1:60" x14ac:dyDescent="0.35">
      <c r="A27" s="1">
        <v>4</v>
      </c>
      <c r="B27" s="1" t="s">
        <v>372</v>
      </c>
      <c r="C27" s="1">
        <v>1857.5000029169023</v>
      </c>
      <c r="D27" s="1">
        <v>0</v>
      </c>
      <c r="E27">
        <f>(R27-S27*(1000-T27)/(1000-U27))*AO27</f>
        <v>-4.6280057327084414</v>
      </c>
      <c r="F27">
        <f>IF(AZ27&lt;&gt;0,1/(1/AZ27-1/N27),0)</f>
        <v>6.1873513886759888</v>
      </c>
      <c r="G27">
        <f>((BC27-AP27/2)*S27-E27)/(BC27+AP27/2)</f>
        <v>388.55867884994893</v>
      </c>
      <c r="H27">
        <f>AP27*1000</f>
        <v>31.695016136058442</v>
      </c>
      <c r="I27">
        <f>(AU27-BA27)</f>
        <v>1.0636412450295136</v>
      </c>
      <c r="J27">
        <f>(P27+AT27*D27)</f>
        <v>27.306875228881836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28.291847229003906</v>
      </c>
      <c r="P27" s="1">
        <v>27.306875228881836</v>
      </c>
      <c r="Q27" s="1">
        <v>28.450736999511719</v>
      </c>
      <c r="R27" s="1">
        <v>400.140869140625</v>
      </c>
      <c r="S27" s="1">
        <v>393.0482177734375</v>
      </c>
      <c r="T27" s="1">
        <v>1.4485073089599609</v>
      </c>
      <c r="U27" s="1">
        <v>29.318273544311523</v>
      </c>
      <c r="V27" s="1">
        <v>3.303072452545166</v>
      </c>
      <c r="W27" s="1">
        <v>66.855293273925781</v>
      </c>
      <c r="X27" s="1">
        <v>300.26409912109375</v>
      </c>
      <c r="Y27" s="1">
        <v>99.759513854980469</v>
      </c>
      <c r="Z27" s="1">
        <v>0.27438601851463318</v>
      </c>
      <c r="AA27" s="1">
        <v>88.018051147460938</v>
      </c>
      <c r="AB27" s="1">
        <v>-4.5867905616760254</v>
      </c>
      <c r="AC27" s="1">
        <v>1.0806125402450562</v>
      </c>
      <c r="AD27" s="1">
        <v>4.5822951942682266E-2</v>
      </c>
      <c r="AE27" s="1">
        <v>1.0782917961478233E-2</v>
      </c>
      <c r="AF27" s="1">
        <v>3.8073316216468811E-2</v>
      </c>
      <c r="AG27" s="1">
        <v>1.0151972062885761E-2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1.1039121291216678</v>
      </c>
      <c r="AP27">
        <f>(U27-T27)/(1000-U27)*AO27</f>
        <v>3.1695016136058442E-2</v>
      </c>
      <c r="AQ27">
        <f>(P27+273.15)</f>
        <v>300.45687522888181</v>
      </c>
      <c r="AR27">
        <f>(O27+273.15)</f>
        <v>301.44184722900388</v>
      </c>
      <c r="AS27">
        <f>(Y27*AK27+Z27*AL27)*AM27</f>
        <v>15.961521860029052</v>
      </c>
      <c r="AT27">
        <f>((AS27+0.00000010773*(AR27^4-AQ27^4))-AP27*44100)/(L27*0.92*2*29.3+0.00000043092*AQ27^3)</f>
        <v>-10.783259697050873</v>
      </c>
      <c r="AU27">
        <f>0.61365*EXP(17.502*J27/(240.97+J27))</f>
        <v>3.6441785454079763</v>
      </c>
      <c r="AV27">
        <f>AU27*1000/AA27</f>
        <v>41.402627050929659</v>
      </c>
      <c r="AW27">
        <f>(AV27-U27)</f>
        <v>12.084353506618136</v>
      </c>
      <c r="AX27">
        <f>IF(D27,P27,(O27+P27)/2)</f>
        <v>27.799361228942871</v>
      </c>
      <c r="AY27">
        <f>0.61365*EXP(17.502*AX27/(240.97+AX27))</f>
        <v>3.7506789685835069</v>
      </c>
      <c r="AZ27">
        <f>IF(AW27&lt;&gt;0,(1000-(AV27+U27)/2)/AW27*AP27,0)</f>
        <v>2.5300704813503438</v>
      </c>
      <c r="BA27">
        <f>U27*AA27/1000</f>
        <v>2.5805373003784626</v>
      </c>
      <c r="BB27">
        <f>(AY27-BA27)</f>
        <v>1.1701416682050443</v>
      </c>
      <c r="BC27">
        <f>1/(1.6/F27+1.37/N27)</f>
        <v>1.7281319974678575</v>
      </c>
      <c r="BD27">
        <f>G27*AA27*0.001</f>
        <v>34.200177668804656</v>
      </c>
      <c r="BE27">
        <f>G27/S27</f>
        <v>0.98857763826300704</v>
      </c>
      <c r="BF27">
        <f>(1-AP27*AA27/AU27/F27)*100</f>
        <v>87.627476204996171</v>
      </c>
      <c r="BG27">
        <f>(S27-E27/(N27/1.35))</f>
        <v>394.50786724670166</v>
      </c>
      <c r="BH27">
        <f>E27*BF27/100/BG27</f>
        <v>-1.0279654625135626E-2</v>
      </c>
    </row>
    <row r="28" spans="1:60" x14ac:dyDescent="0.35">
      <c r="A28" s="1" t="s">
        <v>9</v>
      </c>
      <c r="B28" s="1" t="s">
        <v>371</v>
      </c>
      <c r="K28" s="1">
        <v>2.72</v>
      </c>
    </row>
    <row r="29" spans="1:60" x14ac:dyDescent="0.35">
      <c r="A29" s="1" t="s">
        <v>9</v>
      </c>
      <c r="B29" s="1" t="s">
        <v>370</v>
      </c>
      <c r="K29" s="1">
        <v>2.72</v>
      </c>
    </row>
    <row r="30" spans="1:60" x14ac:dyDescent="0.35">
      <c r="A30" s="1">
        <v>5</v>
      </c>
      <c r="B30" s="1" t="s">
        <v>369</v>
      </c>
      <c r="C30" s="1">
        <v>2061.5000029169023</v>
      </c>
      <c r="D30" s="1">
        <v>0</v>
      </c>
      <c r="E30">
        <f>(R30-S30*(1000-T30)/(1000-U30))*AO30</f>
        <v>-4.2690864397236297</v>
      </c>
      <c r="F30">
        <f>IF(AZ30&lt;&gt;0,1/(1/AZ30-1/N30),0)</f>
        <v>5.5756991264823963</v>
      </c>
      <c r="G30">
        <f>((BC30-AP30/2)*S30-E30)/(BC30+AP30/2)</f>
        <v>387.94154068480822</v>
      </c>
      <c r="H30">
        <f>AP30*1000</f>
        <v>31.470749706179717</v>
      </c>
      <c r="I30">
        <f>(AU30-BA30)</f>
        <v>1.1033873665229486</v>
      </c>
      <c r="J30">
        <f>(P30+AT30*D30)</f>
        <v>27.417825698852539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28.372779846191406</v>
      </c>
      <c r="P30" s="1">
        <v>27.417825698852539</v>
      </c>
      <c r="Q30" s="1">
        <v>28.531614303588867</v>
      </c>
      <c r="R30" s="1">
        <v>400.13882446289063</v>
      </c>
      <c r="S30" s="1">
        <v>392.80764770507813</v>
      </c>
      <c r="T30" s="1">
        <v>1.4598845243453979</v>
      </c>
      <c r="U30" s="1">
        <v>29.137968063354492</v>
      </c>
      <c r="V30" s="1">
        <v>3.3132350444793701</v>
      </c>
      <c r="W30" s="1">
        <v>66.129158020019531</v>
      </c>
      <c r="X30" s="1">
        <v>300.260009765625</v>
      </c>
      <c r="Y30" s="1">
        <v>150.38003540039063</v>
      </c>
      <c r="Z30" s="1">
        <v>0.24466654658317566</v>
      </c>
      <c r="AA30" s="1">
        <v>88.014068603515625</v>
      </c>
      <c r="AB30" s="1">
        <v>-4.3820633888244629</v>
      </c>
      <c r="AC30" s="1">
        <v>1.0874124765396118</v>
      </c>
      <c r="AD30" s="1">
        <v>9.4595476984977722E-2</v>
      </c>
      <c r="AE30" s="1">
        <v>6.2572313472628593E-3</v>
      </c>
      <c r="AF30" s="1">
        <v>2.5892823934555054E-2</v>
      </c>
      <c r="AG30" s="1">
        <v>4.6518053859472275E-3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1.1038970947265623</v>
      </c>
      <c r="AP30">
        <f>(U30-T30)/(1000-U30)*AO30</f>
        <v>3.1470749706179718E-2</v>
      </c>
      <c r="AQ30">
        <f>(P30+273.15)</f>
        <v>300.56782569885252</v>
      </c>
      <c r="AR30">
        <f>(O30+273.15)</f>
        <v>301.52277984619138</v>
      </c>
      <c r="AS30">
        <f>(Y30*AK30+Z30*AL30)*AM30</f>
        <v>24.060805126261585</v>
      </c>
      <c r="AT30">
        <f>((AS30+0.00000010773*(AR30^4-AQ30^4))-AP30*44100)/(L30*0.92*2*29.3+0.00000043092*AQ30^3)</f>
        <v>-10.643293022696625</v>
      </c>
      <c r="AU30">
        <f>0.61365*EXP(17.502*J30/(240.97+J30))</f>
        <v>3.6679384866180782</v>
      </c>
      <c r="AV30">
        <f>AU30*1000/AA30</f>
        <v>41.674456650122025</v>
      </c>
      <c r="AW30">
        <f>(AV30-U30)</f>
        <v>12.536488586767533</v>
      </c>
      <c r="AX30">
        <f>IF(D30,P30,(O30+P30)/2)</f>
        <v>27.895302772521973</v>
      </c>
      <c r="AY30">
        <f>0.61365*EXP(17.502*AX30/(240.97+AX30))</f>
        <v>3.771739493828445</v>
      </c>
      <c r="AZ30">
        <f>IF(AW30&lt;&gt;0,(1000-(AV30+U30)/2)/AW30*AP30,0)</f>
        <v>2.4214507474683722</v>
      </c>
      <c r="BA30">
        <f>U30*AA30/1000</f>
        <v>2.5645511200951296</v>
      </c>
      <c r="BB30">
        <f>(AY30-BA30)</f>
        <v>1.2071883737333153</v>
      </c>
      <c r="BC30">
        <f>1/(1.6/F30+1.37/N30)</f>
        <v>1.6473732847314875</v>
      </c>
      <c r="BD30">
        <f>G30*AA30*0.001</f>
        <v>34.144313375986265</v>
      </c>
      <c r="BE30">
        <f>G30/S30</f>
        <v>0.98761198502956993</v>
      </c>
      <c r="BF30">
        <f>(1-AP30*AA30/AU30/F30)*100</f>
        <v>86.45628481737063</v>
      </c>
      <c r="BG30">
        <f>(S30-E30/(N30/1.35))</f>
        <v>394.15409585854979</v>
      </c>
      <c r="BH30">
        <f>E30*BF30/100/BG30</f>
        <v>-9.3640877266229425E-3</v>
      </c>
    </row>
    <row r="31" spans="1:60" x14ac:dyDescent="0.35">
      <c r="A31" s="1" t="s">
        <v>9</v>
      </c>
      <c r="B31" s="1" t="s">
        <v>368</v>
      </c>
      <c r="K31" s="1">
        <v>2.72</v>
      </c>
    </row>
    <row r="32" spans="1:60" x14ac:dyDescent="0.35">
      <c r="A32" s="1" t="s">
        <v>9</v>
      </c>
      <c r="B32" s="1" t="s">
        <v>367</v>
      </c>
      <c r="K32" s="1">
        <v>2.72</v>
      </c>
    </row>
    <row r="33" spans="1:60" x14ac:dyDescent="0.35">
      <c r="A33" s="1">
        <v>6</v>
      </c>
      <c r="B33" s="1" t="s">
        <v>366</v>
      </c>
      <c r="C33" s="1">
        <v>2265.0000029280782</v>
      </c>
      <c r="D33" s="1">
        <v>0</v>
      </c>
      <c r="E33">
        <f>(R33-S33*(1000-T33)/(1000-U33))*AO33</f>
        <v>-3.5255811080669517</v>
      </c>
      <c r="F33">
        <f>IF(AZ33&lt;&gt;0,1/(1/AZ33-1/N33),0)</f>
        <v>4.8928826996713699</v>
      </c>
      <c r="G33">
        <f>((BC33-AP33/2)*S33-E33)/(BC33+AP33/2)</f>
        <v>386.65614972945639</v>
      </c>
      <c r="H33">
        <f>AP33*1000</f>
        <v>31.135936790352062</v>
      </c>
      <c r="I33">
        <f>(AU33-BA33)</f>
        <v>1.1577840993012565</v>
      </c>
      <c r="J33">
        <f>(P33+AT33*D33)</f>
        <v>27.556430816650391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28.461137771606445</v>
      </c>
      <c r="P33" s="1">
        <v>27.556430816650391</v>
      </c>
      <c r="Q33" s="1">
        <v>28.616209030151367</v>
      </c>
      <c r="R33" s="1">
        <v>400.08932495117188</v>
      </c>
      <c r="S33" s="1">
        <v>392.220947265625</v>
      </c>
      <c r="T33" s="1">
        <v>1.4697846174240112</v>
      </c>
      <c r="U33" s="1">
        <v>28.859045028686523</v>
      </c>
      <c r="V33" s="1">
        <v>3.318650484085083</v>
      </c>
      <c r="W33" s="1">
        <v>65.161300659179688</v>
      </c>
      <c r="X33" s="1">
        <v>300.284423828125</v>
      </c>
      <c r="Y33" s="1">
        <v>300.41275024414063</v>
      </c>
      <c r="Z33" s="1">
        <v>0.35099330544471741</v>
      </c>
      <c r="AA33" s="1">
        <v>88.014915466308594</v>
      </c>
      <c r="AB33" s="1">
        <v>-4.1670565605163574</v>
      </c>
      <c r="AC33" s="1">
        <v>1.1009923219680786</v>
      </c>
      <c r="AD33" s="1">
        <v>8.0415882170200348E-2</v>
      </c>
      <c r="AE33" s="1">
        <v>1.858135312795639E-2</v>
      </c>
      <c r="AF33" s="1">
        <v>1.9497372210025787E-2</v>
      </c>
      <c r="AG33" s="1">
        <v>2.2866907529532909E-3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1.1039868523092828</v>
      </c>
      <c r="AP33">
        <f>(U33-T33)/(1000-U33)*AO33</f>
        <v>3.1135936790352061E-2</v>
      </c>
      <c r="AQ33">
        <f>(P33+273.15)</f>
        <v>300.70643081665037</v>
      </c>
      <c r="AR33">
        <f>(O33+273.15)</f>
        <v>301.61113777160642</v>
      </c>
      <c r="AS33">
        <f>(Y33*AK33+Z33*AL33)*AM33</f>
        <v>48.066038964702784</v>
      </c>
      <c r="AT33">
        <f>((AS33+0.00000010773*(AR33^4-AQ33^4))-AP33*44100)/(L33*0.92*2*29.3+0.00000043092*AQ33^3)</f>
        <v>-10.341446856907853</v>
      </c>
      <c r="AU33">
        <f>0.61365*EXP(17.502*J33/(240.97+J33))</f>
        <v>3.6978105079394941</v>
      </c>
      <c r="AV33">
        <f>AU33*1000/AA33</f>
        <v>42.013452928384467</v>
      </c>
      <c r="AW33">
        <f>(AV33-U33)</f>
        <v>13.154407899697944</v>
      </c>
      <c r="AX33">
        <f>IF(D33,P33,(O33+P33)/2)</f>
        <v>28.008784294128418</v>
      </c>
      <c r="AY33">
        <f>0.61365*EXP(17.502*AX33/(240.97+AX33))</f>
        <v>3.7967834290146252</v>
      </c>
      <c r="AZ33">
        <f>IF(AW33&lt;&gt;0,(1000-(AV33+U33)/2)/AW33*AP33,0)</f>
        <v>2.2830823105887439</v>
      </c>
      <c r="BA33">
        <f>U33*AA33/1000</f>
        <v>2.5400264086382376</v>
      </c>
      <c r="BB33">
        <f>(AY33-BA33)</f>
        <v>1.2567570203763876</v>
      </c>
      <c r="BC33">
        <f>1/(1.6/F33+1.37/N33)</f>
        <v>1.5454206313496852</v>
      </c>
      <c r="BD33">
        <f>G33*AA33*0.001</f>
        <v>34.03150833296646</v>
      </c>
      <c r="BE33">
        <f>G33/S33</f>
        <v>0.98581208480841298</v>
      </c>
      <c r="BF33">
        <f>(1-AP33*AA33/AU33/F33)*100</f>
        <v>84.853623201619371</v>
      </c>
      <c r="BG33">
        <f>(S33-E33/(N33/1.35))</f>
        <v>393.33289761844537</v>
      </c>
      <c r="BH33">
        <f>E33*BF33/100/BG33</f>
        <v>-7.6057287026334861E-3</v>
      </c>
    </row>
    <row r="34" spans="1:60" x14ac:dyDescent="0.35">
      <c r="A34" s="1" t="s">
        <v>9</v>
      </c>
      <c r="B34" s="1" t="s">
        <v>365</v>
      </c>
      <c r="K34" s="1">
        <v>2.72</v>
      </c>
    </row>
    <row r="35" spans="1:60" x14ac:dyDescent="0.35">
      <c r="A35" s="1" t="s">
        <v>9</v>
      </c>
      <c r="B35" s="1" t="s">
        <v>364</v>
      </c>
      <c r="K35" s="1">
        <v>2.72</v>
      </c>
    </row>
    <row r="36" spans="1:60" x14ac:dyDescent="0.35">
      <c r="A36" s="1">
        <v>7</v>
      </c>
      <c r="B36" s="1" t="s">
        <v>363</v>
      </c>
      <c r="C36" s="1">
        <v>2469.0000029280782</v>
      </c>
      <c r="D36" s="1">
        <v>0</v>
      </c>
      <c r="E36">
        <f>(R36-S36*(1000-T36)/(1000-U36))*AO36</f>
        <v>-3.0872664987949583</v>
      </c>
      <c r="F36">
        <f>IF(AZ36&lt;&gt;0,1/(1/AZ36-1/N36),0)</f>
        <v>4.2363028042048523</v>
      </c>
      <c r="G36">
        <f>((BC36-AP36/2)*S36-E36)/(BC36+AP36/2)</f>
        <v>385.88964984504952</v>
      </c>
      <c r="H36">
        <f>AP36*1000</f>
        <v>30.706228597987881</v>
      </c>
      <c r="I36">
        <f>(AU36-BA36)</f>
        <v>1.2242236551906744</v>
      </c>
      <c r="J36">
        <f>(P36+AT36*D36)</f>
        <v>27.715858459472656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28.562891006469727</v>
      </c>
      <c r="P36" s="1">
        <v>27.715858459472656</v>
      </c>
      <c r="Q36" s="1">
        <v>28.706218719482422</v>
      </c>
      <c r="R36" s="1">
        <v>400.1788330078125</v>
      </c>
      <c r="S36" s="1">
        <v>392.06954956054688</v>
      </c>
      <c r="T36" s="1">
        <v>1.4768743515014648</v>
      </c>
      <c r="U36" s="1">
        <v>28.500614166259766</v>
      </c>
      <c r="V36" s="1">
        <v>3.3146536350250244</v>
      </c>
      <c r="W36" s="1">
        <v>63.9659423828125</v>
      </c>
      <c r="X36" s="1">
        <v>300.25653076171875</v>
      </c>
      <c r="Y36" s="1">
        <v>500.77447509765625</v>
      </c>
      <c r="Z36" s="1">
        <v>0.19321443140506744</v>
      </c>
      <c r="AA36" s="1">
        <v>88.00543212890625</v>
      </c>
      <c r="AB36" s="1">
        <v>-3.8781116008758545</v>
      </c>
      <c r="AC36" s="1">
        <v>1.0996922254562378</v>
      </c>
      <c r="AD36" s="1">
        <v>6.0279052704572678E-2</v>
      </c>
      <c r="AE36" s="1">
        <v>9.4865001738071442E-3</v>
      </c>
      <c r="AF36" s="1">
        <v>2.4293083697557449E-2</v>
      </c>
      <c r="AG36" s="1">
        <v>3.4963751677423716E-3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1.1038843042710247</v>
      </c>
      <c r="AP36">
        <f>(U36-T36)/(1000-U36)*AO36</f>
        <v>3.070622859798788E-2</v>
      </c>
      <c r="AQ36">
        <f>(P36+273.15)</f>
        <v>300.86585845947263</v>
      </c>
      <c r="AR36">
        <f>(O36+273.15)</f>
        <v>301.7128910064697</v>
      </c>
      <c r="AS36">
        <f>(Y36*AK36+Z36*AL36)*AM36</f>
        <v>80.123914224715918</v>
      </c>
      <c r="AT36">
        <f>((AS36+0.00000010773*(AR36^4-AQ36^4))-AP36*44100)/(L36*0.92*2*29.3+0.00000043092*AQ36^3)</f>
        <v>-9.9438997388970076</v>
      </c>
      <c r="AU36">
        <f>0.61365*EXP(17.502*J36/(240.97+J36))</f>
        <v>3.7324325208315923</v>
      </c>
      <c r="AV36">
        <f>AU36*1000/AA36</f>
        <v>42.411387917106062</v>
      </c>
      <c r="AW36">
        <f>(AV36-U36)</f>
        <v>13.910773750846296</v>
      </c>
      <c r="AX36">
        <f>IF(D36,P36,(O36+P36)/2)</f>
        <v>28.139374732971191</v>
      </c>
      <c r="AY36">
        <f>0.61365*EXP(17.502*AX36/(240.97+AX36))</f>
        <v>3.8257825132929733</v>
      </c>
      <c r="AZ36">
        <f>IF(AW36&lt;&gt;0,(1000-(AV36+U36)/2)/AW36*AP36,0)</f>
        <v>2.12910576042038</v>
      </c>
      <c r="BA36">
        <f>U36*AA36/1000</f>
        <v>2.5082088656409178</v>
      </c>
      <c r="BB36">
        <f>(AY36-BA36)</f>
        <v>1.3175736476520554</v>
      </c>
      <c r="BC36">
        <f>1/(1.6/F36+1.37/N36)</f>
        <v>1.4331672708899585</v>
      </c>
      <c r="BD36">
        <f>G36*AA36*0.001</f>
        <v>33.960385388685907</v>
      </c>
      <c r="BE36">
        <f>G36/S36</f>
        <v>0.98423774628143368</v>
      </c>
      <c r="BF36">
        <f>(1-AP36*AA36/AU36/F36)*100</f>
        <v>82.909412248235441</v>
      </c>
      <c r="BG36">
        <f>(S36-E36/(N36/1.35))</f>
        <v>393.04325771456746</v>
      </c>
      <c r="BH36">
        <f>E36*BF36/100/BG36</f>
        <v>-6.5123480900578443E-3</v>
      </c>
    </row>
    <row r="37" spans="1:60" x14ac:dyDescent="0.35">
      <c r="A37" s="1" t="s">
        <v>9</v>
      </c>
      <c r="B37" s="1" t="s">
        <v>362</v>
      </c>
      <c r="K37" s="1">
        <v>2.72</v>
      </c>
    </row>
    <row r="38" spans="1:60" x14ac:dyDescent="0.35">
      <c r="A38" s="1" t="s">
        <v>9</v>
      </c>
      <c r="B38" s="1" t="s">
        <v>361</v>
      </c>
      <c r="K38" s="1">
        <v>2.72</v>
      </c>
    </row>
    <row r="39" spans="1:60" x14ac:dyDescent="0.35">
      <c r="A39" s="1">
        <v>8</v>
      </c>
      <c r="B39" s="1" t="s">
        <v>360</v>
      </c>
      <c r="C39" s="1">
        <v>2672.0000029280782</v>
      </c>
      <c r="D39" s="1">
        <v>0</v>
      </c>
      <c r="E39">
        <f>(R39-S39*(1000-T39)/(1000-U39))*AO39</f>
        <v>-2.4771471050822642</v>
      </c>
      <c r="F39">
        <f>IF(AZ39&lt;&gt;0,1/(1/AZ39-1/N39),0)</f>
        <v>3.7153274797532614</v>
      </c>
      <c r="G39">
        <f>((BC39-AP39/2)*S39-E39)/(BC39+AP39/2)</f>
        <v>384.46180069732702</v>
      </c>
      <c r="H39">
        <f>AP39*1000</f>
        <v>30.320067191795648</v>
      </c>
      <c r="I39">
        <f>(AU39-BA39)</f>
        <v>1.29385153556664</v>
      </c>
      <c r="J39">
        <f>(P39+AT39*D39)</f>
        <v>27.902345657348633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28.673555374145508</v>
      </c>
      <c r="P39" s="1">
        <v>27.902345657348633</v>
      </c>
      <c r="Q39" s="1">
        <v>28.800111770629883</v>
      </c>
      <c r="R39" s="1">
        <v>399.93875122070313</v>
      </c>
      <c r="S39" s="1">
        <v>391.43252563476563</v>
      </c>
      <c r="T39" s="1">
        <v>1.4859308004379272</v>
      </c>
      <c r="U39" s="1">
        <v>28.175275802612305</v>
      </c>
      <c r="V39" s="1">
        <v>3.3134455680847168</v>
      </c>
      <c r="W39" s="1">
        <v>62.827449798583984</v>
      </c>
      <c r="X39" s="1">
        <v>300.29568481445313</v>
      </c>
      <c r="Y39" s="1">
        <v>750.9556884765625</v>
      </c>
      <c r="Z39" s="1">
        <v>0.2915402352809906</v>
      </c>
      <c r="AA39" s="1">
        <v>88.00048828125</v>
      </c>
      <c r="AB39" s="1">
        <v>-3.6898868083953857</v>
      </c>
      <c r="AC39" s="1">
        <v>1.1124254465103149</v>
      </c>
      <c r="AD39" s="1">
        <v>3.4688964486122131E-2</v>
      </c>
      <c r="AE39" s="1">
        <v>1.2093054130673409E-2</v>
      </c>
      <c r="AF39" s="1">
        <v>1.9249504432082176E-2</v>
      </c>
      <c r="AG39" s="1">
        <v>5.5746841244399548E-3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1.1040282529943126</v>
      </c>
      <c r="AP39">
        <f>(U39-T39)/(1000-U39)*AO39</f>
        <v>3.0320067191795648E-2</v>
      </c>
      <c r="AQ39">
        <f>(P39+273.15)</f>
        <v>301.05234565734861</v>
      </c>
      <c r="AR39">
        <f>(O39+273.15)</f>
        <v>301.82355537414549</v>
      </c>
      <c r="AS39">
        <f>(Y39*AK39+Z39*AL39)*AM39</f>
        <v>120.15290747062318</v>
      </c>
      <c r="AT39">
        <f>((AS39+0.00000010773*(AR39^4-AQ39^4))-AP39*44100)/(L39*0.92*2*29.3+0.00000043092*AQ39^3)</f>
        <v>-9.5003238832375008</v>
      </c>
      <c r="AU39">
        <f>0.61365*EXP(17.502*J39/(240.97+J39))</f>
        <v>3.7732895636554109</v>
      </c>
      <c r="AV39">
        <f>AU39*1000/AA39</f>
        <v>42.878052580753398</v>
      </c>
      <c r="AW39">
        <f>(AV39-U39)</f>
        <v>14.702776778141093</v>
      </c>
      <c r="AX39">
        <f>IF(D39,P39,(O39+P39)/2)</f>
        <v>28.28795051574707</v>
      </c>
      <c r="AY39">
        <f>0.61365*EXP(17.502*AX39/(240.97+AX39))</f>
        <v>3.8590102514528803</v>
      </c>
      <c r="AZ39">
        <f>IF(AW39&lt;&gt;0,(1000-(AV39+U39)/2)/AW39*AP39,0)</f>
        <v>1.988936973448407</v>
      </c>
      <c r="BA39">
        <f>U39*AA39/1000</f>
        <v>2.4794380280887709</v>
      </c>
      <c r="BB39">
        <f>(AY39-BA39)</f>
        <v>1.3795722233641095</v>
      </c>
      <c r="BC39">
        <f>1/(1.6/F39+1.37/N39)</f>
        <v>1.3320618776833841</v>
      </c>
      <c r="BD39">
        <f>G39*AA39*0.001</f>
        <v>33.832826186853403</v>
      </c>
      <c r="BE39">
        <f>G39/S39</f>
        <v>0.98219175852559892</v>
      </c>
      <c r="BF39">
        <f>(1-AP39*AA39/AU39/F39)*100</f>
        <v>80.967404960576616</v>
      </c>
      <c r="BG39">
        <f>(S39-E39/(N39/1.35))</f>
        <v>392.21380523465393</v>
      </c>
      <c r="BH39">
        <f>E39*BF39/100/BG39</f>
        <v>-5.1137458734814203E-3</v>
      </c>
    </row>
    <row r="40" spans="1:60" x14ac:dyDescent="0.35">
      <c r="A40" s="1" t="s">
        <v>9</v>
      </c>
      <c r="B40" s="1" t="s">
        <v>359</v>
      </c>
      <c r="K40" s="1">
        <v>2.72</v>
      </c>
    </row>
    <row r="41" spans="1:60" x14ac:dyDescent="0.35">
      <c r="A41" s="1" t="s">
        <v>9</v>
      </c>
      <c r="B41" s="1" t="s">
        <v>358</v>
      </c>
      <c r="K41" s="1">
        <v>2.72</v>
      </c>
    </row>
    <row r="42" spans="1:60" x14ac:dyDescent="0.35">
      <c r="A42" s="1">
        <v>9</v>
      </c>
      <c r="B42" s="1" t="s">
        <v>357</v>
      </c>
      <c r="C42" s="1">
        <v>2876.0000029280782</v>
      </c>
      <c r="D42" s="1">
        <v>0</v>
      </c>
      <c r="E42">
        <f>(R42-S42*(1000-T42)/(1000-U42))*AO42</f>
        <v>-1.2658975571059898</v>
      </c>
      <c r="F42">
        <f>IF(AZ42&lt;&gt;0,1/(1/AZ42-1/N42),0)</f>
        <v>3.1084123531432115</v>
      </c>
      <c r="G42">
        <f>((BC42-AP42/2)*S42-E42)/(BC42+AP42/2)</f>
        <v>382.4184229912438</v>
      </c>
      <c r="H42">
        <f>AP42*1000</f>
        <v>29.511385208052673</v>
      </c>
      <c r="I42">
        <f>(AU42-BA42)</f>
        <v>1.391056057793</v>
      </c>
      <c r="J42">
        <f>(P42+AT42*D42)</f>
        <v>28.070449829101563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28.793554306030273</v>
      </c>
      <c r="P42" s="1">
        <v>28.070449829101563</v>
      </c>
      <c r="Q42" s="1">
        <v>28.905380249023438</v>
      </c>
      <c r="R42" s="1">
        <v>400.19024658203125</v>
      </c>
      <c r="S42" s="1">
        <v>390.88726806640625</v>
      </c>
      <c r="T42" s="1">
        <v>1.4967131614685059</v>
      </c>
      <c r="U42" s="1">
        <v>27.494989395141602</v>
      </c>
      <c r="V42" s="1">
        <v>3.3141083717346191</v>
      </c>
      <c r="W42" s="1">
        <v>60.880992889404297</v>
      </c>
      <c r="X42" s="1">
        <v>300.2657470703125</v>
      </c>
      <c r="Y42" s="1">
        <v>1000.4734497070313</v>
      </c>
      <c r="Z42" s="1">
        <v>0.17377878725528717</v>
      </c>
      <c r="AA42" s="1">
        <v>87.994102478027344</v>
      </c>
      <c r="AB42" s="1">
        <v>-3.3936862945556641</v>
      </c>
      <c r="AC42" s="1">
        <v>1.1095056533813477</v>
      </c>
      <c r="AD42" s="1">
        <v>8.6080111563205719E-2</v>
      </c>
      <c r="AE42" s="1">
        <v>1.7412088811397552E-2</v>
      </c>
      <c r="AF42" s="1">
        <v>5.7441189885139465E-2</v>
      </c>
      <c r="AG42" s="1">
        <v>5.1941606216132641E-3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1.1039181877585016</v>
      </c>
      <c r="AP42">
        <f>(U42-T42)/(1000-U42)*AO42</f>
        <v>2.9511385208052673E-2</v>
      </c>
      <c r="AQ42">
        <f>(P42+273.15)</f>
        <v>301.22044982910154</v>
      </c>
      <c r="AR42">
        <f>(O42+273.15)</f>
        <v>301.94355430603025</v>
      </c>
      <c r="AS42">
        <f>(Y42*AK42+Z42*AL42)*AM42</f>
        <v>160.07574837515313</v>
      </c>
      <c r="AT42">
        <f>((AS42+0.00000010773*(AR42^4-AQ42^4))-AP42*44100)/(L42*0.92*2*29.3+0.00000043092*AQ42^3)</f>
        <v>-8.9087990596666629</v>
      </c>
      <c r="AU42">
        <f>0.61365*EXP(17.502*J42/(240.97+J42))</f>
        <v>3.8104529722613654</v>
      </c>
      <c r="AV42">
        <f>AU42*1000/AA42</f>
        <v>43.303504041226603</v>
      </c>
      <c r="AW42">
        <f>(AV42-U42)</f>
        <v>15.808514646085001</v>
      </c>
      <c r="AX42">
        <f>IF(D42,P42,(O42+P42)/2)</f>
        <v>28.432002067565918</v>
      </c>
      <c r="AY42">
        <f>0.61365*EXP(17.502*AX42/(240.97+AX42))</f>
        <v>3.8914662603543286</v>
      </c>
      <c r="AZ42">
        <f>IF(AW42&lt;&gt;0,(1000-(AV42+U42)/2)/AW42*AP42,0)</f>
        <v>1.8007197411887941</v>
      </c>
      <c r="BA42">
        <f>U42*AA42/1000</f>
        <v>2.4193969144683654</v>
      </c>
      <c r="BB42">
        <f>(AY42-BA42)</f>
        <v>1.4720693458859633</v>
      </c>
      <c r="BC42">
        <f>1/(1.6/F42+1.37/N42)</f>
        <v>1.1978922059676871</v>
      </c>
      <c r="BD42">
        <f>G42*AA42*0.001</f>
        <v>33.650565902177114</v>
      </c>
      <c r="BE42">
        <f>G42/S42</f>
        <v>0.97833430309189884</v>
      </c>
      <c r="BF42">
        <f>(1-AP42*AA42/AU42/F42)*100</f>
        <v>78.075589315448468</v>
      </c>
      <c r="BG42">
        <f>(S42-E42/(N42/1.35))</f>
        <v>391.28652571843918</v>
      </c>
      <c r="BH42">
        <f>E42*BF42/100/BG42</f>
        <v>-2.5259162094213444E-3</v>
      </c>
    </row>
    <row r="43" spans="1:60" x14ac:dyDescent="0.35">
      <c r="A43" s="1" t="s">
        <v>9</v>
      </c>
      <c r="B43" s="1" t="s">
        <v>356</v>
      </c>
      <c r="K43" s="1">
        <v>2.72</v>
      </c>
    </row>
    <row r="44" spans="1:60" x14ac:dyDescent="0.35">
      <c r="A44" s="1" t="s">
        <v>9</v>
      </c>
      <c r="B44" s="1" t="s">
        <v>355</v>
      </c>
      <c r="K44" s="1">
        <v>2.72</v>
      </c>
    </row>
    <row r="45" spans="1:60" x14ac:dyDescent="0.35">
      <c r="A45" s="1">
        <v>10</v>
      </c>
      <c r="B45" s="1" t="s">
        <v>354</v>
      </c>
      <c r="C45" s="1">
        <v>3080.0000029280782</v>
      </c>
      <c r="D45" s="1">
        <v>0</v>
      </c>
      <c r="E45">
        <f>(R45-S45*(1000-T45)/(1000-U45))*AO45</f>
        <v>-1.4537256099285589</v>
      </c>
      <c r="F45">
        <f>IF(AZ45&lt;&gt;0,1/(1/AZ45-1/N45),0)</f>
        <v>2.6461820765018595</v>
      </c>
      <c r="G45">
        <f>((BC45-AP45/2)*S45-E45)/(BC45+AP45/2)</f>
        <v>381.99082697112812</v>
      </c>
      <c r="H45">
        <f>AP45*1000</f>
        <v>28.938045013495497</v>
      </c>
      <c r="I45">
        <f>(AU45-BA45)</f>
        <v>1.5018160279201878</v>
      </c>
      <c r="J45">
        <f>(P45+AT45*D45)</f>
        <v>28.373140335083008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28.930164337158203</v>
      </c>
      <c r="P45" s="1">
        <v>28.373140335083008</v>
      </c>
      <c r="Q45" s="1">
        <v>29.019889831542969</v>
      </c>
      <c r="R45" s="1">
        <v>399.92092895507813</v>
      </c>
      <c r="S45" s="1">
        <v>390.98876953125</v>
      </c>
      <c r="T45" s="1">
        <v>1.5012506246566772</v>
      </c>
      <c r="U45" s="1">
        <v>27.006338119506836</v>
      </c>
      <c r="V45" s="1">
        <v>3.297900915145874</v>
      </c>
      <c r="W45" s="1">
        <v>59.326686859130859</v>
      </c>
      <c r="X45" s="1">
        <v>300.27645874023438</v>
      </c>
      <c r="Y45" s="1">
        <v>1251.0111083984375</v>
      </c>
      <c r="Z45" s="1">
        <v>0.38186156749725342</v>
      </c>
      <c r="AA45" s="1">
        <v>87.992660522460938</v>
      </c>
      <c r="AB45" s="1">
        <v>-3.3176884651184082</v>
      </c>
      <c r="AC45" s="1">
        <v>1.1045315265655518</v>
      </c>
      <c r="AD45" s="1">
        <v>3.6995142698287964E-2</v>
      </c>
      <c r="AE45" s="1">
        <v>1.8059436231851578E-2</v>
      </c>
      <c r="AF45" s="1">
        <v>2.783048152923584E-2</v>
      </c>
      <c r="AG45" s="1">
        <v>5.6405775249004364E-3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1.1039575688979202</v>
      </c>
      <c r="AP45">
        <f>(U45-T45)/(1000-U45)*AO45</f>
        <v>2.8938045013495495E-2</v>
      </c>
      <c r="AQ45">
        <f>(P45+273.15)</f>
        <v>301.52314033508299</v>
      </c>
      <c r="AR45">
        <f>(O45+273.15)</f>
        <v>302.08016433715818</v>
      </c>
      <c r="AS45">
        <f>(Y45*AK45+Z45*AL45)*AM45</f>
        <v>200.16177286978564</v>
      </c>
      <c r="AT45">
        <f>((AS45+0.00000010773*(AR45^4-AQ45^4))-AP45*44100)/(L45*0.92*2*29.3+0.00000043092*AQ45^3)</f>
        <v>-8.4076883205601529</v>
      </c>
      <c r="AU45">
        <f>0.61365*EXP(17.502*J45/(240.97+J45))</f>
        <v>3.8781755700247489</v>
      </c>
      <c r="AV45">
        <f>AU45*1000/AA45</f>
        <v>44.073852830427931</v>
      </c>
      <c r="AW45">
        <f>(AV45-U45)</f>
        <v>17.067514710921095</v>
      </c>
      <c r="AX45">
        <f>IF(D45,P45,(O45+P45)/2)</f>
        <v>28.651652336120605</v>
      </c>
      <c r="AY45">
        <f>0.61365*EXP(17.502*AX45/(240.97+AX45))</f>
        <v>3.9414136038284884</v>
      </c>
      <c r="AZ45">
        <f>IF(AW45&lt;&gt;0,(1000-(AV45+U45)/2)/AW45*AP45,0)</f>
        <v>1.6352459396445274</v>
      </c>
      <c r="BA45">
        <f>U45*AA45/1000</f>
        <v>2.3763595421045611</v>
      </c>
      <c r="BB45">
        <f>(AY45-BA45)</f>
        <v>1.5650540617239272</v>
      </c>
      <c r="BC45">
        <f>1/(1.6/F45+1.37/N45)</f>
        <v>1.0814176134270934</v>
      </c>
      <c r="BD45">
        <f>G45*AA45*0.001</f>
        <v>33.612389160364593</v>
      </c>
      <c r="BE45">
        <f>G45/S45</f>
        <v>0.97698669818340467</v>
      </c>
      <c r="BF45">
        <f>(1-AP45*AA45/AU45/F45)*100</f>
        <v>75.187618658345542</v>
      </c>
      <c r="BG45">
        <f>(S45-E45/(N45/1.35))</f>
        <v>391.44726719597975</v>
      </c>
      <c r="BH45">
        <f>E45*BF45/100/BG45</f>
        <v>-2.7922577560991549E-3</v>
      </c>
    </row>
    <row r="46" spans="1:60" x14ac:dyDescent="0.35">
      <c r="A46" s="1" t="s">
        <v>9</v>
      </c>
      <c r="B46" s="1" t="s">
        <v>353</v>
      </c>
      <c r="K46" s="1">
        <v>2.72</v>
      </c>
    </row>
    <row r="47" spans="1:60" x14ac:dyDescent="0.35">
      <c r="A47" s="1" t="s">
        <v>9</v>
      </c>
      <c r="B47" s="1" t="s">
        <v>352</v>
      </c>
      <c r="K47" s="1">
        <v>2.72</v>
      </c>
    </row>
    <row r="48" spans="1:60" x14ac:dyDescent="0.35">
      <c r="A48" s="1">
        <v>11</v>
      </c>
      <c r="B48" s="1" t="s">
        <v>351</v>
      </c>
      <c r="C48" s="1">
        <v>3282.500002939254</v>
      </c>
      <c r="D48" s="1">
        <v>0</v>
      </c>
      <c r="E48">
        <f>(R48-S48*(1000-T48)/(1000-U48))*AO48</f>
        <v>-1.7858888056989961</v>
      </c>
      <c r="F48">
        <f>IF(AZ48&lt;&gt;0,1/(1/AZ48-1/N48),0)</f>
        <v>2.2578542271850304</v>
      </c>
      <c r="G48">
        <f>((BC48-AP48/2)*S48-E48)/(BC48+AP48/2)</f>
        <v>382.41350948210925</v>
      </c>
      <c r="H48">
        <f>AP48*1000</f>
        <v>28.032857405435227</v>
      </c>
      <c r="I48">
        <f>(AU48-BA48)</f>
        <v>1.6096773616561899</v>
      </c>
      <c r="J48">
        <f>(P48+AT48*D48)</f>
        <v>28.54911994934082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29.074831008911133</v>
      </c>
      <c r="P48" s="1">
        <v>28.54911994934082</v>
      </c>
      <c r="Q48" s="1">
        <v>29.141042709350586</v>
      </c>
      <c r="R48" s="1">
        <v>400.06863403320313</v>
      </c>
      <c r="S48" s="1">
        <v>391.73867797851563</v>
      </c>
      <c r="T48" s="1">
        <v>1.5067400932312012</v>
      </c>
      <c r="U48" s="1">
        <v>26.234306335449219</v>
      </c>
      <c r="V48" s="1">
        <v>3.2822616100311279</v>
      </c>
      <c r="W48" s="1">
        <v>57.148448944091797</v>
      </c>
      <c r="X48" s="1">
        <v>300.26821899414063</v>
      </c>
      <c r="Y48" s="1">
        <v>1601.186767578125</v>
      </c>
      <c r="Z48" s="1">
        <v>0.26753473281860352</v>
      </c>
      <c r="AA48" s="1">
        <v>87.989814758300781</v>
      </c>
      <c r="AB48" s="1">
        <v>-3.2072896957397461</v>
      </c>
      <c r="AC48" s="1">
        <v>1.1090254783630371</v>
      </c>
      <c r="AD48" s="1">
        <v>9.2009767889976501E-2</v>
      </c>
      <c r="AE48" s="1">
        <v>3.1827017664909363E-2</v>
      </c>
      <c r="AF48" s="1">
        <v>2.4719754233956337E-2</v>
      </c>
      <c r="AG48" s="1">
        <v>2.4751324206590652E-2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1.1039272757137519</v>
      </c>
      <c r="AP48">
        <f>(U48-T48)/(1000-U48)*AO48</f>
        <v>2.8032857405435228E-2</v>
      </c>
      <c r="AQ48">
        <f>(P48+273.15)</f>
        <v>301.6991199493408</v>
      </c>
      <c r="AR48">
        <f>(O48+273.15)</f>
        <v>302.22483100891111</v>
      </c>
      <c r="AS48">
        <f>(Y48*AK48+Z48*AL48)*AM48</f>
        <v>256.18987708620989</v>
      </c>
      <c r="AT48">
        <f>((AS48+0.00000010773*(AR48^4-AQ48^4))-AP48*44100)/(L48*0.92*2*29.3+0.00000043092*AQ48^3)</f>
        <v>-7.6549461193998845</v>
      </c>
      <c r="AU48">
        <f>0.61365*EXP(17.502*J48/(240.97+J48))</f>
        <v>3.9180291164248833</v>
      </c>
      <c r="AV48">
        <f>AU48*1000/AA48</f>
        <v>44.528211898017034</v>
      </c>
      <c r="AW48">
        <f>(AV48-U48)</f>
        <v>18.293905562567815</v>
      </c>
      <c r="AX48">
        <f>IF(D48,P48,(O48+P48)/2)</f>
        <v>28.811975479125977</v>
      </c>
      <c r="AY48">
        <f>0.61365*EXP(17.502*AX48/(240.97+AX48))</f>
        <v>3.9782223713394469</v>
      </c>
      <c r="AZ48">
        <f>IF(AW48&lt;&gt;0,(1000-(AV48+U48)/2)/AW48*AP48,0)</f>
        <v>1.4781436102480621</v>
      </c>
      <c r="BA48">
        <f>U48*AA48/1000</f>
        <v>2.3083517547686934</v>
      </c>
      <c r="BB48">
        <f>(AY48-BA48)</f>
        <v>1.6698706165707535</v>
      </c>
      <c r="BC48">
        <f>1/(1.6/F48+1.37/N48)</f>
        <v>0.97209612227264663</v>
      </c>
      <c r="BD48">
        <f>G48*AA48*0.001</f>
        <v>33.648493860402496</v>
      </c>
      <c r="BE48">
        <f>G48/S48</f>
        <v>0.97619543583358448</v>
      </c>
      <c r="BF48">
        <f>(1-AP48*AA48/AU48/F48)*100</f>
        <v>72.117210961354928</v>
      </c>
      <c r="BG48">
        <f>(S48-E48/(N48/1.35))</f>
        <v>392.3019382260394</v>
      </c>
      <c r="BH48">
        <f>E48*BF48/100/BG48</f>
        <v>-3.2830151269838399E-3</v>
      </c>
    </row>
    <row r="49" spans="1:60" x14ac:dyDescent="0.35">
      <c r="A49" s="1" t="s">
        <v>9</v>
      </c>
      <c r="B49" s="1" t="s">
        <v>350</v>
      </c>
      <c r="K49" s="1">
        <v>2.72</v>
      </c>
    </row>
    <row r="50" spans="1:60" x14ac:dyDescent="0.35">
      <c r="A50" s="1" t="s">
        <v>9</v>
      </c>
      <c r="B50" s="1" t="s">
        <v>345</v>
      </c>
      <c r="K50" s="1">
        <v>2.72</v>
      </c>
    </row>
    <row r="51" spans="1:60" x14ac:dyDescent="0.35">
      <c r="A51" s="1">
        <v>12</v>
      </c>
      <c r="B51" s="1" t="s">
        <v>349</v>
      </c>
      <c r="C51" s="1">
        <v>3485.500002939254</v>
      </c>
      <c r="D51" s="1">
        <v>0</v>
      </c>
      <c r="E51">
        <f>(R51-S51*(1000-T51)/(1000-U51))*AO51</f>
        <v>-2.2391535723472655</v>
      </c>
      <c r="F51">
        <f>IF(AZ51&lt;&gt;0,1/(1/AZ51-1/N51),0)</f>
        <v>1.5073084505732375</v>
      </c>
      <c r="G51">
        <f>((BC51-AP51/2)*S51-E51)/(BC51+AP51/2)</f>
        <v>383.01099803350849</v>
      </c>
      <c r="H51">
        <f>AP51*1000</f>
        <v>24.796163768666887</v>
      </c>
      <c r="I51">
        <f>(AU51-BA51)</f>
        <v>1.8902084903564282</v>
      </c>
      <c r="J51">
        <f>(P51+AT51*D51)</f>
        <v>28.703357696533203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29.248790740966797</v>
      </c>
      <c r="P51" s="1">
        <v>28.703357696533203</v>
      </c>
      <c r="Q51" s="1">
        <v>29.281770706176758</v>
      </c>
      <c r="R51" s="1">
        <v>400.0172119140625</v>
      </c>
      <c r="S51" s="1">
        <v>393.21319580078125</v>
      </c>
      <c r="T51" s="1">
        <v>1.5120831727981567</v>
      </c>
      <c r="U51" s="1">
        <v>23.447515487670898</v>
      </c>
      <c r="V51" s="1">
        <v>3.2607929706573486</v>
      </c>
      <c r="W51" s="1">
        <v>50.564338684082031</v>
      </c>
      <c r="X51" s="1">
        <v>300.263671875</v>
      </c>
      <c r="Y51" s="1">
        <v>2001.659423828125</v>
      </c>
      <c r="Z51" s="1">
        <v>0.49849039316177368</v>
      </c>
      <c r="AA51" s="1">
        <v>87.985595703125</v>
      </c>
      <c r="AB51" s="1">
        <v>-3.2279012203216553</v>
      </c>
      <c r="AC51" s="1">
        <v>1.0725966691970825</v>
      </c>
      <c r="AD51" s="1">
        <v>0.1216081827878952</v>
      </c>
      <c r="AE51" s="1">
        <v>6.6350504755973816E-2</v>
      </c>
      <c r="AF51" s="1">
        <v>1.9497815519571304E-2</v>
      </c>
      <c r="AG51" s="1">
        <v>5.3969547152519226E-2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1.1039105583639703</v>
      </c>
      <c r="AP51">
        <f>(U51-T51)/(1000-U51)*AO51</f>
        <v>2.4796163768666887E-2</v>
      </c>
      <c r="AQ51">
        <f>(P51+273.15)</f>
        <v>301.85335769653318</v>
      </c>
      <c r="AR51">
        <f>(O51+273.15)</f>
        <v>302.39879074096677</v>
      </c>
      <c r="AS51">
        <f>(Y51*AK51+Z51*AL51)*AM51</f>
        <v>320.26550065400806</v>
      </c>
      <c r="AT51">
        <f>((AS51+0.00000010773*(AR51^4-AQ51^4))-AP51*44100)/(L51*0.92*2*29.3+0.00000043092*AQ51^3)</f>
        <v>-6.0264568553130413</v>
      </c>
      <c r="AU51">
        <f>0.61365*EXP(17.502*J51/(240.97+J51))</f>
        <v>3.9532521082974017</v>
      </c>
      <c r="AV51">
        <f>AU51*1000/AA51</f>
        <v>44.930673898443509</v>
      </c>
      <c r="AW51">
        <f>(AV51-U51)</f>
        <v>21.48315841077261</v>
      </c>
      <c r="AX51">
        <f>IF(D51,P51,(O51+P51)/2)</f>
        <v>28.97607421875</v>
      </c>
      <c r="AY51">
        <f>0.61365*EXP(17.502*AX51/(240.97+AX51))</f>
        <v>4.016208078923766</v>
      </c>
      <c r="AZ51">
        <f>IF(AW51&lt;&gt;0,(1000-(AV51+U51)/2)/AW51*AP51,0)</f>
        <v>1.1147525386931274</v>
      </c>
      <c r="BA51">
        <f>U51*AA51/1000</f>
        <v>2.0630436179409735</v>
      </c>
      <c r="BB51">
        <f>(AY51-BA51)</f>
        <v>1.9531644609827925</v>
      </c>
      <c r="BC51">
        <f>1/(1.6/F51+1.37/N51)</f>
        <v>0.72381830972729411</v>
      </c>
      <c r="BD51">
        <f>G51*AA51*0.001</f>
        <v>33.699450822826677</v>
      </c>
      <c r="BE51">
        <f>G51/S51</f>
        <v>0.97405428435203978</v>
      </c>
      <c r="BF51">
        <f>(1-AP51*AA51/AU51/F51)*100</f>
        <v>63.386653171601104</v>
      </c>
      <c r="BG51">
        <f>(S51-E51/(N51/1.35))</f>
        <v>393.91941345071518</v>
      </c>
      <c r="BH51">
        <f>E51*BF51/100/BG51</f>
        <v>-3.603083423713654E-3</v>
      </c>
    </row>
    <row r="52" spans="1:60" x14ac:dyDescent="0.35">
      <c r="A52" s="1" t="s">
        <v>9</v>
      </c>
      <c r="B52" s="1" t="s">
        <v>348</v>
      </c>
      <c r="K52" s="1">
        <v>1.1369599999999997</v>
      </c>
    </row>
    <row r="53" spans="1:60" x14ac:dyDescent="0.35">
      <c r="A53" s="1" t="s">
        <v>9</v>
      </c>
      <c r="B53" s="1" t="s">
        <v>347</v>
      </c>
      <c r="K53" s="1">
        <v>1.1369599999999997</v>
      </c>
    </row>
    <row r="54" spans="1:60" x14ac:dyDescent="0.35">
      <c r="A54" s="1" t="s">
        <v>9</v>
      </c>
      <c r="B54" s="1" t="s">
        <v>346</v>
      </c>
      <c r="K54" s="1">
        <v>1.1369599999999997</v>
      </c>
    </row>
    <row r="55" spans="1:60" x14ac:dyDescent="0.35">
      <c r="A55" s="1" t="s">
        <v>9</v>
      </c>
      <c r="B55" s="1" t="s">
        <v>345</v>
      </c>
      <c r="K55" s="1">
        <v>1.1369599999999997</v>
      </c>
    </row>
    <row r="56" spans="1:60" x14ac:dyDescent="0.35">
      <c r="A56" s="1" t="s">
        <v>9</v>
      </c>
      <c r="B56" s="1" t="s">
        <v>344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H56"/>
  <sheetViews>
    <sheetView topLeftCell="A10" zoomScale="56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438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437</v>
      </c>
    </row>
    <row r="12" spans="1:60" x14ac:dyDescent="0.35">
      <c r="A12" s="1" t="s">
        <v>9</v>
      </c>
      <c r="B12" s="1" t="s">
        <v>436</v>
      </c>
    </row>
    <row r="13" spans="1:60" x14ac:dyDescent="0.35">
      <c r="A13" s="1" t="s">
        <v>9</v>
      </c>
      <c r="B13" s="1" t="s">
        <v>435</v>
      </c>
    </row>
    <row r="14" spans="1:60" x14ac:dyDescent="0.35">
      <c r="A14" s="1" t="s">
        <v>9</v>
      </c>
      <c r="B14" s="1" t="s">
        <v>434</v>
      </c>
    </row>
    <row r="15" spans="1:60" x14ac:dyDescent="0.35">
      <c r="A15" s="1" t="s">
        <v>9</v>
      </c>
      <c r="B15" s="1" t="s">
        <v>433</v>
      </c>
    </row>
    <row r="16" spans="1:60" x14ac:dyDescent="0.35">
      <c r="A16" s="1" t="s">
        <v>9</v>
      </c>
      <c r="B16" s="1" t="s">
        <v>432</v>
      </c>
    </row>
    <row r="17" spans="1:60" x14ac:dyDescent="0.35">
      <c r="A17" s="1" t="s">
        <v>9</v>
      </c>
      <c r="B17" s="1" t="s">
        <v>431</v>
      </c>
    </row>
    <row r="18" spans="1:60" x14ac:dyDescent="0.35">
      <c r="A18" s="1">
        <v>1</v>
      </c>
      <c r="B18" s="1" t="s">
        <v>430</v>
      </c>
      <c r="C18" s="1">
        <v>352.00000317394733</v>
      </c>
      <c r="D18" s="1">
        <v>0</v>
      </c>
      <c r="E18">
        <f>(R18-S18*(1000-T18)/(1000-U18))*AO18</f>
        <v>-6.1614493951341451</v>
      </c>
      <c r="F18">
        <f>IF(AZ18&lt;&gt;0,1/(1/AZ18-1/N18),0)</f>
        <v>9.1355102434736999</v>
      </c>
      <c r="G18">
        <f>((BC18-AP18/2)*S18-E18)/(BC18+AP18/2)</f>
        <v>389.4932283705196</v>
      </c>
      <c r="H18">
        <f>AP18*1000</f>
        <v>35.039551078963726</v>
      </c>
      <c r="I18">
        <f>(AU18-BA18)</f>
        <v>1.0174109679542513</v>
      </c>
      <c r="J18">
        <f>(P18+AT18*D18)</f>
        <v>28.266237258911133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29.423078536987305</v>
      </c>
      <c r="P18" s="1">
        <v>28.266237258911133</v>
      </c>
      <c r="Q18" s="1">
        <v>29.520942687988281</v>
      </c>
      <c r="R18" s="1">
        <v>400.13229370117188</v>
      </c>
      <c r="S18" s="1">
        <v>393.23291015625</v>
      </c>
      <c r="T18" s="1">
        <v>1.5300604104995728</v>
      </c>
      <c r="U18" s="1">
        <v>32.244045257568359</v>
      </c>
      <c r="V18" s="1">
        <v>3.2662057876586914</v>
      </c>
      <c r="W18" s="1">
        <v>68.831062316894531</v>
      </c>
      <c r="X18" s="1">
        <v>300.30123901367188</v>
      </c>
      <c r="Y18" s="1">
        <v>0.16397963464260101</v>
      </c>
      <c r="Z18" s="1">
        <v>0.24009199440479279</v>
      </c>
      <c r="AA18" s="1">
        <v>87.976791381835938</v>
      </c>
      <c r="AB18" s="1">
        <v>-3.5479633808135986</v>
      </c>
      <c r="AC18" s="1">
        <v>1.135090708732605</v>
      </c>
      <c r="AD18" s="1">
        <v>3.6623459309339523E-2</v>
      </c>
      <c r="AE18" s="1">
        <v>5.1972237415611744E-3</v>
      </c>
      <c r="AF18" s="1">
        <v>2.2798111662268639E-2</v>
      </c>
      <c r="AG18" s="1">
        <v>1.3241377659142017E-2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1.1040486728443817</v>
      </c>
      <c r="AP18">
        <f>(U18-T18)/(1000-U18)*AO18</f>
        <v>3.5039551078963727E-2</v>
      </c>
      <c r="AQ18">
        <f>(P18+273.15)</f>
        <v>301.41623725891111</v>
      </c>
      <c r="AR18">
        <f>(O18+273.15)</f>
        <v>302.57307853698728</v>
      </c>
      <c r="AS18">
        <f>(Y18*AK18+Z18*AL18)*AM18</f>
        <v>2.623674095637929E-2</v>
      </c>
      <c r="AT18">
        <f>((AS18+0.00000010773*(AR18^4-AQ18^4))-AP18*44100)/(L18*0.92*2*29.3+0.00000043092*AQ18^3)</f>
        <v>-12.041755304131154</v>
      </c>
      <c r="AU18">
        <f>0.61365*EXP(17.502*J18/(240.97+J18))</f>
        <v>3.8541386108858191</v>
      </c>
      <c r="AV18">
        <f>AU18*1000/AA18</f>
        <v>43.808583495141662</v>
      </c>
      <c r="AW18">
        <f>(AV18-U18)</f>
        <v>11.564538237573302</v>
      </c>
      <c r="AX18">
        <f>IF(D18,P18,(O18+P18)/2)</f>
        <v>28.844657897949219</v>
      </c>
      <c r="AY18">
        <f>0.61365*EXP(17.502*AX18/(240.97+AX18))</f>
        <v>3.985762637687321</v>
      </c>
      <c r="AZ18">
        <f>IF(AW18&lt;&gt;0,(1000-(AV18+U18)/2)/AW18*AP18,0)</f>
        <v>2.9146971026057842</v>
      </c>
      <c r="BA18">
        <f>U18*AA18/1000</f>
        <v>2.8367276429315678</v>
      </c>
      <c r="BB18">
        <f>(AY18-BA18)</f>
        <v>1.1490349947557532</v>
      </c>
      <c r="BC18">
        <f>1/(1.6/F18+1.37/N18)</f>
        <v>2.0193527934798352</v>
      </c>
      <c r="BD18">
        <f>G18*AA18*0.001</f>
        <v>34.266364496990988</v>
      </c>
      <c r="BE18">
        <f>G18/S18</f>
        <v>0.99048990639098733</v>
      </c>
      <c r="BF18">
        <f>(1-AP18*AA18/AU18/F18)*100</f>
        <v>91.244791085519253</v>
      </c>
      <c r="BG18">
        <f>(S18-E18/(N18/1.35))</f>
        <v>395.17619996261072</v>
      </c>
      <c r="BH18">
        <f>E18*BF18/100/BG18</f>
        <v>-1.422656938591459E-2</v>
      </c>
    </row>
    <row r="19" spans="1:60" x14ac:dyDescent="0.35">
      <c r="A19" s="1" t="s">
        <v>9</v>
      </c>
      <c r="B19" s="1" t="s">
        <v>429</v>
      </c>
      <c r="K19" s="1">
        <v>2.72</v>
      </c>
    </row>
    <row r="20" spans="1:60" x14ac:dyDescent="0.35">
      <c r="A20" s="1" t="s">
        <v>9</v>
      </c>
      <c r="B20" s="1" t="s">
        <v>428</v>
      </c>
      <c r="K20" s="1">
        <v>2.72</v>
      </c>
    </row>
    <row r="21" spans="1:60" x14ac:dyDescent="0.35">
      <c r="A21" s="1">
        <v>2</v>
      </c>
      <c r="B21" s="1" t="s">
        <v>427</v>
      </c>
      <c r="C21" s="1">
        <v>556.00000317394733</v>
      </c>
      <c r="D21" s="1">
        <v>0</v>
      </c>
      <c r="E21">
        <f>(R21-S21*(1000-T21)/(1000-U21))*AO21</f>
        <v>-6.473053019362137</v>
      </c>
      <c r="F21">
        <f>IF(AZ21&lt;&gt;0,1/(1/AZ21-1/N21),0)</f>
        <v>7.9359798688521712</v>
      </c>
      <c r="G21">
        <f>((BC21-AP21/2)*S21-E21)/(BC21+AP21/2)</f>
        <v>390.0113251418129</v>
      </c>
      <c r="H21">
        <f>AP21*1000</f>
        <v>34.28885489163256</v>
      </c>
      <c r="I21">
        <f>(AU21-BA21)</f>
        <v>1.044109988235888</v>
      </c>
      <c r="J21">
        <f>(P21+AT21*D21)</f>
        <v>28.138019561767578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29.397300720214844</v>
      </c>
      <c r="P21" s="1">
        <v>28.138019561767578</v>
      </c>
      <c r="Q21" s="1">
        <v>29.538408279418945</v>
      </c>
      <c r="R21" s="1">
        <v>400.0067138671875</v>
      </c>
      <c r="S21" s="1">
        <v>393.64340209960938</v>
      </c>
      <c r="T21" s="1">
        <v>1.5366170406341553</v>
      </c>
      <c r="U21" s="1">
        <v>31.6158447265625</v>
      </c>
      <c r="V21" s="1">
        <v>3.2849776744842529</v>
      </c>
      <c r="W21" s="1">
        <v>67.588310241699219</v>
      </c>
      <c r="X21" s="1">
        <v>300.26373291015625</v>
      </c>
      <c r="Y21" s="1">
        <v>25.362268447875977</v>
      </c>
      <c r="Z21" s="1">
        <v>0.4367331862449646</v>
      </c>
      <c r="AA21" s="1">
        <v>87.973945617675781</v>
      </c>
      <c r="AB21" s="1">
        <v>-3.5160434246063232</v>
      </c>
      <c r="AC21" s="1">
        <v>1.1478180885314941</v>
      </c>
      <c r="AD21" s="1">
        <v>7.9675637185573578E-2</v>
      </c>
      <c r="AE21" s="1">
        <v>1.330499816685915E-2</v>
      </c>
      <c r="AF21" s="1">
        <v>3.2228954136371613E-2</v>
      </c>
      <c r="AG21" s="1">
        <v>3.3943047747015953E-3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1.1039107827579271</v>
      </c>
      <c r="AP21">
        <f>(U21-T21)/(1000-U21)*AO21</f>
        <v>3.428885489163256E-2</v>
      </c>
      <c r="AQ21">
        <f>(P21+273.15)</f>
        <v>301.28801956176756</v>
      </c>
      <c r="AR21">
        <f>(O21+273.15)</f>
        <v>302.54730072021482</v>
      </c>
      <c r="AS21">
        <f>(Y21*AK21+Z21*AL21)*AM21</f>
        <v>4.0579628609576162</v>
      </c>
      <c r="AT21">
        <f>((AS21+0.00000010773*(AR21^4-AQ21^4))-AP21*44100)/(L21*0.92*2*29.3+0.00000043092*AQ21^3)</f>
        <v>-11.741671672990217</v>
      </c>
      <c r="AU21">
        <f>0.61365*EXP(17.502*J21/(240.97+J21))</f>
        <v>3.825480592867379</v>
      </c>
      <c r="AV21">
        <f>AU21*1000/AA21</f>
        <v>43.484244863728847</v>
      </c>
      <c r="AW21">
        <f>(AV21-U21)</f>
        <v>11.868400137166347</v>
      </c>
      <c r="AX21">
        <f>IF(D21,P21,(O21+P21)/2)</f>
        <v>28.767660140991211</v>
      </c>
      <c r="AY21">
        <f>0.61365*EXP(17.502*AX21/(240.97+AX21))</f>
        <v>3.9680181075282954</v>
      </c>
      <c r="AZ21">
        <f>IF(AW21&lt;&gt;0,(1000-(AV21+U21)/2)/AW21*AP21,0)</f>
        <v>2.7806028169822699</v>
      </c>
      <c r="BA21">
        <f>U21*AA21/1000</f>
        <v>2.781370604631491</v>
      </c>
      <c r="BB21">
        <f>(AY21-BA21)</f>
        <v>1.1866475028968044</v>
      </c>
      <c r="BC21">
        <f>1/(1.6/F21+1.37/N21)</f>
        <v>1.9168808027193627</v>
      </c>
      <c r="BD21">
        <f>G21*AA21*0.001</f>
        <v>34.310835108303515</v>
      </c>
      <c r="BE21">
        <f>G21/S21</f>
        <v>0.99077317963816047</v>
      </c>
      <c r="BF21">
        <f>(1-AP21*AA21/AU21/F21)*100</f>
        <v>90.063796179213881</v>
      </c>
      <c r="BG21">
        <f>(S21-E21/(N21/1.35))</f>
        <v>395.68497010445134</v>
      </c>
      <c r="BH21">
        <f>E21*BF21/100/BG21</f>
        <v>-1.4733633365937093E-2</v>
      </c>
    </row>
    <row r="22" spans="1:60" x14ac:dyDescent="0.35">
      <c r="A22" s="1" t="s">
        <v>9</v>
      </c>
      <c r="B22" s="1" t="s">
        <v>426</v>
      </c>
      <c r="K22" s="1">
        <v>2.72</v>
      </c>
    </row>
    <row r="23" spans="1:60" x14ac:dyDescent="0.35">
      <c r="A23" s="1" t="s">
        <v>9</v>
      </c>
      <c r="B23" s="1" t="s">
        <v>425</v>
      </c>
      <c r="K23" s="1">
        <v>2.72</v>
      </c>
    </row>
    <row r="24" spans="1:60" x14ac:dyDescent="0.35">
      <c r="A24" s="1">
        <v>3</v>
      </c>
      <c r="B24" s="1" t="s">
        <v>424</v>
      </c>
      <c r="C24" s="1">
        <v>759.50000318512321</v>
      </c>
      <c r="D24" s="1">
        <v>0</v>
      </c>
      <c r="E24">
        <f>(R24-S24*(1000-T24)/(1000-U24))*AO24</f>
        <v>-7.0825851570070189</v>
      </c>
      <c r="F24">
        <f>IF(AZ24&lt;&gt;0,1/(1/AZ24-1/N24),0)</f>
        <v>7.0137171159345826</v>
      </c>
      <c r="G24">
        <f>((BC24-AP24/2)*S24-E24)/(BC24+AP24/2)</f>
        <v>391.01863791536744</v>
      </c>
      <c r="H24">
        <f>AP24*1000</f>
        <v>33.566818615259685</v>
      </c>
      <c r="I24">
        <f>(AU24-BA24)</f>
        <v>1.0697396441812907</v>
      </c>
      <c r="J24">
        <f>(P24+AT24*D24)</f>
        <v>28.012123107910156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29.328542709350586</v>
      </c>
      <c r="P24" s="1">
        <v>28.012123107910156</v>
      </c>
      <c r="Q24" s="1">
        <v>29.49566650390625</v>
      </c>
      <c r="R24" s="1">
        <v>399.93731689453125</v>
      </c>
      <c r="S24" s="1">
        <v>394.3619384765625</v>
      </c>
      <c r="T24" s="1">
        <v>1.5429115295410156</v>
      </c>
      <c r="U24" s="1">
        <v>31.006462097167969</v>
      </c>
      <c r="V24" s="1">
        <v>3.311575174331665</v>
      </c>
      <c r="W24" s="1">
        <v>66.549652099609375</v>
      </c>
      <c r="X24" s="1">
        <v>300.27203369140625</v>
      </c>
      <c r="Y24" s="1">
        <v>48.842658996582031</v>
      </c>
      <c r="Z24" s="1">
        <v>0.24923914670944214</v>
      </c>
      <c r="AA24" s="1">
        <v>87.974655151367188</v>
      </c>
      <c r="AB24" s="1">
        <v>-3.3063480854034424</v>
      </c>
      <c r="AC24" s="1">
        <v>1.1414153575897217</v>
      </c>
      <c r="AD24" s="1">
        <v>9.7517997026443481E-2</v>
      </c>
      <c r="AE24" s="1">
        <v>7.7506918460130692E-3</v>
      </c>
      <c r="AF24" s="1">
        <v>4.0025491267442703E-2</v>
      </c>
      <c r="AG24" s="1">
        <v>4.714219830930233E-3</v>
      </c>
      <c r="AH24" s="1">
        <v>0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1.1039413003360521</v>
      </c>
      <c r="AP24">
        <f>(U24-T24)/(1000-U24)*AO24</f>
        <v>3.3566818615259682E-2</v>
      </c>
      <c r="AQ24">
        <f>(P24+273.15)</f>
        <v>301.16212310791013</v>
      </c>
      <c r="AR24">
        <f>(O24+273.15)</f>
        <v>302.47854270935056</v>
      </c>
      <c r="AS24">
        <f>(Y24*AK24+Z24*AL24)*AM24</f>
        <v>7.8148252647781646</v>
      </c>
      <c r="AT24">
        <f>((AS24+0.00000010773*(AR24^4-AQ24^4))-AP24*44100)/(L24*0.92*2*29.3+0.00000043092*AQ24^3)</f>
        <v>-11.457854586163789</v>
      </c>
      <c r="AU24">
        <f>0.61365*EXP(17.502*J24/(240.97+J24))</f>
        <v>3.7975224546435804</v>
      </c>
      <c r="AV24">
        <f>AU24*1000/AA24</f>
        <v>43.166096509382726</v>
      </c>
      <c r="AW24">
        <f>(AV24-U24)</f>
        <v>12.159634412214757</v>
      </c>
      <c r="AX24">
        <f>IF(D24,P24,(O24+P24)/2)</f>
        <v>28.670332908630371</v>
      </c>
      <c r="AY24">
        <f>0.61365*EXP(17.502*AX24/(240.97+AX24))</f>
        <v>3.9456871516622272</v>
      </c>
      <c r="AZ24">
        <f>IF(AW24&lt;&gt;0,(1000-(AV24+U24)/2)/AW24*AP24,0)</f>
        <v>2.6581350317821486</v>
      </c>
      <c r="BA24">
        <f>U24*AA24/1000</f>
        <v>2.7277828104622897</v>
      </c>
      <c r="BB24">
        <f>(AY24-BA24)</f>
        <v>1.2179043411999375</v>
      </c>
      <c r="BC24">
        <f>1/(1.6/F24+1.37/N24)</f>
        <v>1.8241789534653545</v>
      </c>
      <c r="BD24">
        <f>G24*AA24*0.001</f>
        <v>34.399729828361764</v>
      </c>
      <c r="BE24">
        <f>G24/S24</f>
        <v>0.99152225345551759</v>
      </c>
      <c r="BF24">
        <f>(1-AP24*AA24/AU24/F24)*100</f>
        <v>88.912869512459451</v>
      </c>
      <c r="BG24">
        <f>(S24-E24/(N24/1.35))</f>
        <v>396.59574981795936</v>
      </c>
      <c r="BH24">
        <f>E24*BF24/100/BG24</f>
        <v>-1.5878459871667805E-2</v>
      </c>
    </row>
    <row r="25" spans="1:60" x14ac:dyDescent="0.35">
      <c r="A25" s="1" t="s">
        <v>9</v>
      </c>
      <c r="B25" s="1" t="s">
        <v>423</v>
      </c>
      <c r="K25" s="1">
        <v>2.72</v>
      </c>
    </row>
    <row r="26" spans="1:60" x14ac:dyDescent="0.35">
      <c r="A26" s="1" t="s">
        <v>9</v>
      </c>
      <c r="B26" s="1" t="s">
        <v>422</v>
      </c>
      <c r="K26" s="1">
        <v>2.72</v>
      </c>
    </row>
    <row r="27" spans="1:60" x14ac:dyDescent="0.35">
      <c r="A27" s="1">
        <v>4</v>
      </c>
      <c r="B27" s="1" t="s">
        <v>421</v>
      </c>
      <c r="C27" s="1">
        <v>963.50000318512321</v>
      </c>
      <c r="D27" s="1">
        <v>0</v>
      </c>
      <c r="E27">
        <f>(R27-S27*(1000-T27)/(1000-U27))*AO27</f>
        <v>-6.3690520470703653</v>
      </c>
      <c r="F27">
        <f>IF(AZ27&lt;&gt;0,1/(1/AZ27-1/N27),0)</f>
        <v>5.6990199889594093</v>
      </c>
      <c r="G27">
        <f>((BC27-AP27/2)*S27-E27)/(BC27+AP27/2)</f>
        <v>390.24606654028435</v>
      </c>
      <c r="H27">
        <f>AP27*1000</f>
        <v>32.707372033275433</v>
      </c>
      <c r="I27">
        <f>(AU27-BA27)</f>
        <v>1.1338913842043561</v>
      </c>
      <c r="J27">
        <f>(P27+AT27*D27)</f>
        <v>28.012176513671875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29.284326553344727</v>
      </c>
      <c r="P27" s="1">
        <v>28.012176513671875</v>
      </c>
      <c r="Q27" s="1">
        <v>29.45721435546875</v>
      </c>
      <c r="R27" s="1">
        <v>400.03408813476563</v>
      </c>
      <c r="S27" s="1">
        <v>394.1263427734375</v>
      </c>
      <c r="T27" s="1">
        <v>1.5470424890518188</v>
      </c>
      <c r="U27" s="1">
        <v>30.277877807617188</v>
      </c>
      <c r="V27" s="1">
        <v>3.3288750648498535</v>
      </c>
      <c r="W27" s="1">
        <v>65.150932312011719</v>
      </c>
      <c r="X27" s="1">
        <v>300.27114868164063</v>
      </c>
      <c r="Y27" s="1">
        <v>100.03123474121094</v>
      </c>
      <c r="Z27" s="1">
        <v>0.29382491111755371</v>
      </c>
      <c r="AA27" s="1">
        <v>87.973236083984375</v>
      </c>
      <c r="AB27" s="1">
        <v>-3.1988131999969482</v>
      </c>
      <c r="AC27" s="1">
        <v>1.157623291015625</v>
      </c>
      <c r="AD27" s="1">
        <v>5.2854262292385101E-2</v>
      </c>
      <c r="AE27" s="1">
        <v>1.6177626326680183E-2</v>
      </c>
      <c r="AF27" s="1">
        <v>2.4089835584163666E-2</v>
      </c>
      <c r="AG27" s="1">
        <v>6.0129174962639809E-3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1.1039380466236786</v>
      </c>
      <c r="AP27">
        <f>(U27-T27)/(1000-U27)*AO27</f>
        <v>3.2707372033275436E-2</v>
      </c>
      <c r="AQ27">
        <f>(P27+273.15)</f>
        <v>301.16217651367185</v>
      </c>
      <c r="AR27">
        <f>(O27+273.15)</f>
        <v>302.4343265533447</v>
      </c>
      <c r="AS27">
        <f>(Y27*AK27+Z27*AL27)*AM27</f>
        <v>16.004997200854177</v>
      </c>
      <c r="AT27">
        <f>((AS27+0.00000010773*(AR27^4-AQ27^4))-AP27*44100)/(L27*0.92*2*29.3+0.00000043092*AQ27^3)</f>
        <v>-11.099510647833307</v>
      </c>
      <c r="AU27">
        <f>0.61365*EXP(17.502*J27/(240.97+J27))</f>
        <v>3.7975342766958944</v>
      </c>
      <c r="AV27">
        <f>AU27*1000/AA27</f>
        <v>43.166927189884738</v>
      </c>
      <c r="AW27">
        <f>(AV27-U27)</f>
        <v>12.889049382267551</v>
      </c>
      <c r="AX27">
        <f>IF(D27,P27,(O27+P27)/2)</f>
        <v>28.648251533508301</v>
      </c>
      <c r="AY27">
        <f>0.61365*EXP(17.502*AX27/(240.97+AX27))</f>
        <v>3.9406360379444019</v>
      </c>
      <c r="AZ27">
        <f>IF(AW27&lt;&gt;0,(1000-(AV27+U27)/2)/AW27*AP27,0)</f>
        <v>2.4444222237319302</v>
      </c>
      <c r="BA27">
        <f>U27*AA27/1000</f>
        <v>2.6636428924915383</v>
      </c>
      <c r="BB27">
        <f>(AY27-BA27)</f>
        <v>1.2769931454528636</v>
      </c>
      <c r="BC27">
        <f>1/(1.6/F27+1.37/N27)</f>
        <v>1.6643990445267336</v>
      </c>
      <c r="BD27">
        <f>G27*AA27*0.001</f>
        <v>34.331209342594711</v>
      </c>
      <c r="BE27">
        <f>G27/S27</f>
        <v>0.99015474021389194</v>
      </c>
      <c r="BF27">
        <f>(1-AP27*AA27/AU27/F27)*100</f>
        <v>86.704816498577756</v>
      </c>
      <c r="BG27">
        <f>(S27-E27/(N27/1.35))</f>
        <v>396.13510940049559</v>
      </c>
      <c r="BH27">
        <f>E27*BF27/100/BG27</f>
        <v>-1.3940382357091731E-2</v>
      </c>
    </row>
    <row r="28" spans="1:60" x14ac:dyDescent="0.35">
      <c r="A28" s="1" t="s">
        <v>9</v>
      </c>
      <c r="B28" s="1" t="s">
        <v>420</v>
      </c>
      <c r="K28" s="1">
        <v>2.72</v>
      </c>
    </row>
    <row r="29" spans="1:60" x14ac:dyDescent="0.35">
      <c r="A29" s="1" t="s">
        <v>9</v>
      </c>
      <c r="B29" s="1" t="s">
        <v>419</v>
      </c>
      <c r="K29" s="1">
        <v>2.72</v>
      </c>
    </row>
    <row r="30" spans="1:60" x14ac:dyDescent="0.35">
      <c r="A30" s="1">
        <v>5</v>
      </c>
      <c r="B30" s="1" t="s">
        <v>418</v>
      </c>
      <c r="C30" s="1">
        <v>1166.5000031851232</v>
      </c>
      <c r="D30" s="1">
        <v>0</v>
      </c>
      <c r="E30">
        <f>(R30-S30*(1000-T30)/(1000-U30))*AO30</f>
        <v>-5.8434750477856916</v>
      </c>
      <c r="F30">
        <f>IF(AZ30&lt;&gt;0,1/(1/AZ30-1/N30),0)</f>
        <v>4.6331179818351851</v>
      </c>
      <c r="G30">
        <f>((BC30-AP30/2)*S30-E30)/(BC30+AP30/2)</f>
        <v>389.50043311520426</v>
      </c>
      <c r="H30">
        <f>AP30*1000</f>
        <v>31.809529358999736</v>
      </c>
      <c r="I30">
        <f>(AU30-BA30)</f>
        <v>1.2121212331998246</v>
      </c>
      <c r="J30">
        <f>(P30+AT30*D30)</f>
        <v>28.062620162963867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29.282339096069336</v>
      </c>
      <c r="P30" s="1">
        <v>28.062620162963867</v>
      </c>
      <c r="Q30" s="1">
        <v>29.445575714111328</v>
      </c>
      <c r="R30" s="1">
        <v>399.95907592773438</v>
      </c>
      <c r="S30" s="1">
        <v>393.90301513671875</v>
      </c>
      <c r="T30" s="1">
        <v>1.5519517660140991</v>
      </c>
      <c r="U30" s="1">
        <v>29.512483596801758</v>
      </c>
      <c r="V30" s="1">
        <v>3.3401885032653809</v>
      </c>
      <c r="W30" s="1">
        <v>63.518245697021484</v>
      </c>
      <c r="X30" s="1">
        <v>300.31060791015625</v>
      </c>
      <c r="Y30" s="1">
        <v>150.14401245117188</v>
      </c>
      <c r="Z30" s="1">
        <v>0.33040893077850342</v>
      </c>
      <c r="AA30" s="1">
        <v>87.982894897460938</v>
      </c>
      <c r="AB30" s="1">
        <v>-3.1198399066925049</v>
      </c>
      <c r="AC30" s="1">
        <v>1.1562542915344238</v>
      </c>
      <c r="AD30" s="1">
        <v>4.4319644570350647E-2</v>
      </c>
      <c r="AE30" s="1">
        <v>1.7983095720410347E-2</v>
      </c>
      <c r="AF30" s="1">
        <v>3.5523567348718643E-2</v>
      </c>
      <c r="AG30" s="1">
        <v>2.7773098554462194E-3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1.1040831173167507</v>
      </c>
      <c r="AP30">
        <f>(U30-T30)/(1000-U30)*AO30</f>
        <v>3.1809529358999736E-2</v>
      </c>
      <c r="AQ30">
        <f>(P30+273.15)</f>
        <v>301.21262016296384</v>
      </c>
      <c r="AR30">
        <f>(O30+273.15)</f>
        <v>302.43233909606931</v>
      </c>
      <c r="AS30">
        <f>(Y30*AK30+Z30*AL30)*AM30</f>
        <v>24.023041455230668</v>
      </c>
      <c r="AT30">
        <f>((AS30+0.00000010773*(AR30^4-AQ30^4))-AP30*44100)/(L30*0.92*2*29.3+0.00000043092*AQ30^3)</f>
        <v>-10.729410942591468</v>
      </c>
      <c r="AU30">
        <f>0.61365*EXP(17.502*J30/(240.97+J30))</f>
        <v>3.8087149756602736</v>
      </c>
      <c r="AV30">
        <f>AU30*1000/AA30</f>
        <v>43.289266397736903</v>
      </c>
      <c r="AW30">
        <f>(AV30-U30)</f>
        <v>13.776782800935145</v>
      </c>
      <c r="AX30">
        <f>IF(D30,P30,(O30+P30)/2)</f>
        <v>28.672479629516602</v>
      </c>
      <c r="AY30">
        <f>0.61365*EXP(17.502*AX30/(240.97+AX30))</f>
        <v>3.9461785150121216</v>
      </c>
      <c r="AZ30">
        <f>IF(AW30&lt;&gt;0,(1000-(AV30+U30)/2)/AW30*AP30,0)</f>
        <v>2.2248760904469105</v>
      </c>
      <c r="BA30">
        <f>U30*AA30/1000</f>
        <v>2.5965937424604491</v>
      </c>
      <c r="BB30">
        <f>(AY30-BA30)</f>
        <v>1.3495847725516725</v>
      </c>
      <c r="BC30">
        <f>1/(1.6/F30+1.37/N30)</f>
        <v>1.5028391097399281</v>
      </c>
      <c r="BD30">
        <f>G30*AA30*0.001</f>
        <v>34.269375669290532</v>
      </c>
      <c r="BE30">
        <f>G30/S30</f>
        <v>0.98882318273195646</v>
      </c>
      <c r="BF30">
        <f>(1-AP30*AA30/AU30/F30)*100</f>
        <v>84.139982659850716</v>
      </c>
      <c r="BG30">
        <f>(S30-E30/(N30/1.35))</f>
        <v>395.74601745092309</v>
      </c>
      <c r="BH30">
        <f>E30*BF30/100/BG30</f>
        <v>-1.2423874594137413E-2</v>
      </c>
    </row>
    <row r="31" spans="1:60" x14ac:dyDescent="0.35">
      <c r="A31" s="1" t="s">
        <v>9</v>
      </c>
      <c r="B31" s="1" t="s">
        <v>417</v>
      </c>
      <c r="K31" s="1">
        <v>2.72</v>
      </c>
    </row>
    <row r="32" spans="1:60" x14ac:dyDescent="0.35">
      <c r="A32" s="1" t="s">
        <v>9</v>
      </c>
      <c r="B32" s="1" t="s">
        <v>416</v>
      </c>
      <c r="K32" s="1">
        <v>2.72</v>
      </c>
    </row>
    <row r="33" spans="1:60" x14ac:dyDescent="0.35">
      <c r="A33" s="1">
        <v>6</v>
      </c>
      <c r="B33" s="1" t="s">
        <v>415</v>
      </c>
      <c r="C33" s="1">
        <v>1370.5000031851232</v>
      </c>
      <c r="D33" s="1">
        <v>0</v>
      </c>
      <c r="E33">
        <f>(R33-S33*(1000-T33)/(1000-U33))*AO33</f>
        <v>-4.9624459481309504</v>
      </c>
      <c r="F33">
        <f>IF(AZ33&lt;&gt;0,1/(1/AZ33-1/N33),0)</f>
        <v>3.9044592898850139</v>
      </c>
      <c r="G33">
        <f>((BC33-AP33/2)*S33-E33)/(BC33+AP33/2)</f>
        <v>388.12311000198406</v>
      </c>
      <c r="H33">
        <f>AP33*1000</f>
        <v>31.17266286356908</v>
      </c>
      <c r="I33">
        <f>(AU33-BA33)</f>
        <v>1.2943314956627314</v>
      </c>
      <c r="J33">
        <f>(P33+AT33*D33)</f>
        <v>28.220546722412109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29.336597442626953</v>
      </c>
      <c r="P33" s="1">
        <v>28.220546722412109</v>
      </c>
      <c r="Q33" s="1">
        <v>29.481992721557617</v>
      </c>
      <c r="R33" s="1">
        <v>400.00482177734375</v>
      </c>
      <c r="S33" s="1">
        <v>393.39157104492188</v>
      </c>
      <c r="T33" s="1">
        <v>1.5600721836090088</v>
      </c>
      <c r="U33" s="1">
        <v>28.979459762573242</v>
      </c>
      <c r="V33" s="1">
        <v>3.3470025062561035</v>
      </c>
      <c r="W33" s="1">
        <v>62.172969818115234</v>
      </c>
      <c r="X33" s="1">
        <v>300.27105712890625</v>
      </c>
      <c r="Y33" s="1">
        <v>300.11709594726563</v>
      </c>
      <c r="Z33" s="1">
        <v>0.25496044754981995</v>
      </c>
      <c r="AA33" s="1">
        <v>87.9786376953125</v>
      </c>
      <c r="AB33" s="1">
        <v>-2.8102314472198486</v>
      </c>
      <c r="AC33" s="1">
        <v>1.1474636793136597</v>
      </c>
      <c r="AD33" s="1">
        <v>2.8773067519068718E-2</v>
      </c>
      <c r="AE33" s="1">
        <v>1.4527133665978909E-2</v>
      </c>
      <c r="AF33" s="1">
        <v>2.055722288787365E-2</v>
      </c>
      <c r="AG33" s="1">
        <v>1.582429395057261E-3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1.1039377100327432</v>
      </c>
      <c r="AP33">
        <f>(U33-T33)/(1000-U33)*AO33</f>
        <v>3.1172662863569081E-2</v>
      </c>
      <c r="AQ33">
        <f>(P33+273.15)</f>
        <v>301.37054672241209</v>
      </c>
      <c r="AR33">
        <f>(O33+273.15)</f>
        <v>302.48659744262693</v>
      </c>
      <c r="AS33">
        <f>(Y33*AK33+Z33*AL33)*AM33</f>
        <v>48.018734278260126</v>
      </c>
      <c r="AT33">
        <f>((AS33+0.00000010773*(AR33^4-AQ33^4))-AP33*44100)/(L33*0.92*2*29.3+0.00000043092*AQ33^3)</f>
        <v>-10.32787312564346</v>
      </c>
      <c r="AU33">
        <f>0.61365*EXP(17.502*J33/(240.97+J33))</f>
        <v>3.8439048867200496</v>
      </c>
      <c r="AV33">
        <f>AU33*1000/AA33</f>
        <v>43.691343574019136</v>
      </c>
      <c r="AW33">
        <f>(AV33-U33)</f>
        <v>14.711883811445894</v>
      </c>
      <c r="AX33">
        <f>IF(D33,P33,(O33+P33)/2)</f>
        <v>28.778572082519531</v>
      </c>
      <c r="AY33">
        <f>0.61365*EXP(17.502*AX33/(240.97+AX33))</f>
        <v>3.9705286232332142</v>
      </c>
      <c r="AZ33">
        <f>IF(AW33&lt;&gt;0,(1000-(AV33+U33)/2)/AW33*AP33,0)</f>
        <v>2.041886139284196</v>
      </c>
      <c r="BA33">
        <f>U33*AA33/1000</f>
        <v>2.5495733910573182</v>
      </c>
      <c r="BB33">
        <f>(AY33-BA33)</f>
        <v>1.420955232175896</v>
      </c>
      <c r="BC33">
        <f>1/(1.6/F33+1.37/N33)</f>
        <v>1.3701346238761047</v>
      </c>
      <c r="BD33">
        <f>G33*AA33*0.001</f>
        <v>34.14654247604247</v>
      </c>
      <c r="BE33">
        <f>G33/S33</f>
        <v>0.98660759042461488</v>
      </c>
      <c r="BF33">
        <f>(1-AP33*AA33/AU33/F33)*100</f>
        <v>81.726673944688955</v>
      </c>
      <c r="BG33">
        <f>(S33-E33/(N33/1.35))</f>
        <v>394.95670126139896</v>
      </c>
      <c r="BH33">
        <f>E33*BF33/100/BG33</f>
        <v>-1.0268573762029208E-2</v>
      </c>
    </row>
    <row r="34" spans="1:60" x14ac:dyDescent="0.35">
      <c r="A34" s="1" t="s">
        <v>9</v>
      </c>
      <c r="B34" s="1" t="s">
        <v>414</v>
      </c>
      <c r="K34" s="1">
        <v>2.72</v>
      </c>
    </row>
    <row r="35" spans="1:60" x14ac:dyDescent="0.35">
      <c r="A35" s="1" t="s">
        <v>9</v>
      </c>
      <c r="B35" s="1" t="s">
        <v>413</v>
      </c>
      <c r="K35" s="1">
        <v>2.72</v>
      </c>
    </row>
    <row r="36" spans="1:60" x14ac:dyDescent="0.35">
      <c r="A36" s="1">
        <v>7</v>
      </c>
      <c r="B36" s="1" t="s">
        <v>412</v>
      </c>
      <c r="C36" s="1">
        <v>1574.5000031851232</v>
      </c>
      <c r="D36" s="1">
        <v>0</v>
      </c>
      <c r="E36">
        <f>(R36-S36*(1000-T36)/(1000-U36))*AO36</f>
        <v>-3.7071151153793283</v>
      </c>
      <c r="F36">
        <f>IF(AZ36&lt;&gt;0,1/(1/AZ36-1/N36),0)</f>
        <v>3.4772555658085524</v>
      </c>
      <c r="G36">
        <f>((BC36-AP36/2)*S36-E36)/(BC36+AP36/2)</f>
        <v>385.9444636844151</v>
      </c>
      <c r="H36">
        <f>AP36*1000</f>
        <v>30.830442730679902</v>
      </c>
      <c r="I36">
        <f>(AU36-BA36)</f>
        <v>1.3622051148384924</v>
      </c>
      <c r="J36">
        <f>(P36+AT36*D36)</f>
        <v>28.409820556640625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29.436372756958008</v>
      </c>
      <c r="P36" s="1">
        <v>28.409820556640625</v>
      </c>
      <c r="Q36" s="1">
        <v>29.5594482421875</v>
      </c>
      <c r="R36" s="1">
        <v>400.01458740234375</v>
      </c>
      <c r="S36" s="1">
        <v>392.4134521484375</v>
      </c>
      <c r="T36" s="1">
        <v>1.5656782388687134</v>
      </c>
      <c r="U36" s="1">
        <v>28.692121505737305</v>
      </c>
      <c r="V36" s="1">
        <v>3.3396866321563721</v>
      </c>
      <c r="W36" s="1">
        <v>61.202037811279297</v>
      </c>
      <c r="X36" s="1">
        <v>300.27053833007813</v>
      </c>
      <c r="Y36" s="1">
        <v>499.68203735351563</v>
      </c>
      <c r="Z36" s="1">
        <v>0.19893302023410797</v>
      </c>
      <c r="AA36" s="1">
        <v>87.977043151855469</v>
      </c>
      <c r="AB36" s="1">
        <v>-2.7399508953094482</v>
      </c>
      <c r="AC36" s="1">
        <v>1.1502515077590942</v>
      </c>
      <c r="AD36" s="1">
        <v>4.1675902903079987E-2</v>
      </c>
      <c r="AE36" s="1">
        <v>1.0196535848081112E-2</v>
      </c>
      <c r="AF36" s="1">
        <v>5.168677493929863E-2</v>
      </c>
      <c r="AG36" s="1">
        <v>6.0362350195646286E-3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1.1039358026841104</v>
      </c>
      <c r="AP36">
        <f>(U36-T36)/(1000-U36)*AO36</f>
        <v>3.0830442730679902E-2</v>
      </c>
      <c r="AQ36">
        <f>(P36+273.15)</f>
        <v>301.5598205566406</v>
      </c>
      <c r="AR36">
        <f>(O36+273.15)</f>
        <v>302.58637275695799</v>
      </c>
      <c r="AS36">
        <f>(Y36*AK36+Z36*AL36)*AM36</f>
        <v>79.94912418956028</v>
      </c>
      <c r="AT36">
        <f>((AS36+0.00000010773*(AR36^4-AQ36^4))-AP36*44100)/(L36*0.92*2*29.3+0.00000043092*AQ36^3)</f>
        <v>-9.9645984458913297</v>
      </c>
      <c r="AU36">
        <f>0.61365*EXP(17.502*J36/(240.97+J36))</f>
        <v>3.8864531266670235</v>
      </c>
      <c r="AV36">
        <f>AU36*1000/AA36</f>
        <v>44.175764352055936</v>
      </c>
      <c r="AW36">
        <f>(AV36-U36)</f>
        <v>15.483642846318631</v>
      </c>
      <c r="AX36">
        <f>IF(D36,P36,(O36+P36)/2)</f>
        <v>28.923096656799316</v>
      </c>
      <c r="AY36">
        <f>0.61365*EXP(17.502*AX36/(240.97+AX36))</f>
        <v>4.0039103680255481</v>
      </c>
      <c r="AZ36">
        <f>IF(AW36&lt;&gt;0,(1000-(AV36+U36)/2)/AW36*AP36,0)</f>
        <v>1.9186162090286674</v>
      </c>
      <c r="BA36">
        <f>U36*AA36/1000</f>
        <v>2.5242480118285311</v>
      </c>
      <c r="BB36">
        <f>(AY36-BA36)</f>
        <v>1.479662356197017</v>
      </c>
      <c r="BC36">
        <f>1/(1.6/F36+1.37/N36)</f>
        <v>1.2817219422730615</v>
      </c>
      <c r="BD36">
        <f>G36*AA36*0.001</f>
        <v>33.954252735783506</v>
      </c>
      <c r="BE36">
        <f>G36/S36</f>
        <v>0.98351486568922364</v>
      </c>
      <c r="BF36">
        <f>(1-AP36*AA36/AU36/F36)*100</f>
        <v>79.92945905913615</v>
      </c>
      <c r="BG36">
        <f>(S36-E36/(N36/1.35))</f>
        <v>393.58265740400799</v>
      </c>
      <c r="BH36">
        <f>E36*BF36/100/BG36</f>
        <v>-7.5284746486698074E-3</v>
      </c>
    </row>
    <row r="37" spans="1:60" x14ac:dyDescent="0.35">
      <c r="A37" s="1" t="s">
        <v>9</v>
      </c>
      <c r="B37" s="1" t="s">
        <v>411</v>
      </c>
      <c r="K37" s="1">
        <v>2.72</v>
      </c>
    </row>
    <row r="38" spans="1:60" x14ac:dyDescent="0.35">
      <c r="A38" s="1" t="s">
        <v>9</v>
      </c>
      <c r="B38" s="1" t="s">
        <v>410</v>
      </c>
      <c r="K38" s="1">
        <v>2.72</v>
      </c>
    </row>
    <row r="39" spans="1:60" x14ac:dyDescent="0.35">
      <c r="A39" s="1">
        <v>8</v>
      </c>
      <c r="B39" s="1" t="s">
        <v>409</v>
      </c>
      <c r="C39" s="1">
        <v>1777.5000031851232</v>
      </c>
      <c r="D39" s="1">
        <v>0</v>
      </c>
      <c r="E39">
        <f>(R39-S39*(1000-T39)/(1000-U39))*AO39</f>
        <v>-2.9972526942107498</v>
      </c>
      <c r="F39">
        <f>IF(AZ39&lt;&gt;0,1/(1/AZ39-1/N39),0)</f>
        <v>3.3687267380442658</v>
      </c>
      <c r="G39">
        <f>((BC39-AP39/2)*S39-E39)/(BC39+AP39/2)</f>
        <v>384.71849807945449</v>
      </c>
      <c r="H39">
        <f>AP39*1000</f>
        <v>30.915828262376962</v>
      </c>
      <c r="I39">
        <f>(AU39-BA39)</f>
        <v>1.3898766195801144</v>
      </c>
      <c r="J39">
        <f>(P39+AT39*D39)</f>
        <v>28.561038970947266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29.533411026000977</v>
      </c>
      <c r="P39" s="1">
        <v>28.561038970947266</v>
      </c>
      <c r="Q39" s="1">
        <v>29.643821716308594</v>
      </c>
      <c r="R39" s="1">
        <v>400.13858032226563</v>
      </c>
      <c r="S39" s="1">
        <v>391.87954711914063</v>
      </c>
      <c r="T39" s="1">
        <v>1.5705795288085938</v>
      </c>
      <c r="U39" s="1">
        <v>28.768270492553711</v>
      </c>
      <c r="V39" s="1">
        <v>3.3313403129577637</v>
      </c>
      <c r="W39" s="1">
        <v>61.020092010498047</v>
      </c>
      <c r="X39" s="1">
        <v>300.28982543945313</v>
      </c>
      <c r="Y39" s="1">
        <v>750.4661865234375</v>
      </c>
      <c r="Z39" s="1">
        <v>0.2743968665599823</v>
      </c>
      <c r="AA39" s="1">
        <v>87.974166870117188</v>
      </c>
      <c r="AB39" s="1">
        <v>-2.5895266532897949</v>
      </c>
      <c r="AC39" s="1">
        <v>1.1497657299041748</v>
      </c>
      <c r="AD39" s="1">
        <v>3.8352232426404953E-2</v>
      </c>
      <c r="AE39" s="1">
        <v>1.0839011520147324E-2</v>
      </c>
      <c r="AF39" s="1">
        <v>3.6144264042377472E-2</v>
      </c>
      <c r="AG39" s="1">
        <v>4.1028480045497417E-3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1.1040067111744596</v>
      </c>
      <c r="AP39">
        <f>(U39-T39)/(1000-U39)*AO39</f>
        <v>3.0915828262376963E-2</v>
      </c>
      <c r="AQ39">
        <f>(P39+273.15)</f>
        <v>301.71103897094724</v>
      </c>
      <c r="AR39">
        <f>(O39+273.15)</f>
        <v>302.68341102600095</v>
      </c>
      <c r="AS39">
        <f>(Y39*AK39+Z39*AL39)*AM39</f>
        <v>120.07458715987377</v>
      </c>
      <c r="AT39">
        <f>((AS39+0.00000010773*(AR39^4-AQ39^4))-AP39*44100)/(L39*0.92*2*29.3+0.00000043092*AQ39^3)</f>
        <v>-9.682339416209274</v>
      </c>
      <c r="AU39">
        <f>0.61365*EXP(17.502*J39/(240.97+J39))</f>
        <v>3.9207412484567028</v>
      </c>
      <c r="AV39">
        <f>AU39*1000/AA39</f>
        <v>44.566960824365459</v>
      </c>
      <c r="AW39">
        <f>(AV39-U39)</f>
        <v>15.798690331811748</v>
      </c>
      <c r="AX39">
        <f>IF(D39,P39,(O39+P39)/2)</f>
        <v>29.047224998474121</v>
      </c>
      <c r="AY39">
        <f>0.61365*EXP(17.502*AX39/(240.97+AX39))</f>
        <v>4.0327761635217856</v>
      </c>
      <c r="AZ39">
        <f>IF(AW39&lt;&gt;0,(1000-(AV39+U39)/2)/AW39*AP39,0)</f>
        <v>1.8851067986262531</v>
      </c>
      <c r="BA39">
        <f>U39*AA39/1000</f>
        <v>2.5308646288765884</v>
      </c>
      <c r="BB39">
        <f>(AY39-BA39)</f>
        <v>1.5019115346451972</v>
      </c>
      <c r="BC39">
        <f>1/(1.6/F39+1.37/N39)</f>
        <v>1.2578231419726245</v>
      </c>
      <c r="BD39">
        <f>G39*AA39*0.001</f>
        <v>33.845289348062792</v>
      </c>
      <c r="BE39">
        <f>G39/S39</f>
        <v>0.98172640268590239</v>
      </c>
      <c r="BF39">
        <f>(1-AP39*AA39/AU39/F39)*100</f>
        <v>79.40783149208535</v>
      </c>
      <c r="BG39">
        <f>(S39-E39/(N39/1.35))</f>
        <v>392.82486537694319</v>
      </c>
      <c r="BH39">
        <f>E39*BF39/100/BG39</f>
        <v>-6.0588154635451376E-3</v>
      </c>
    </row>
    <row r="40" spans="1:60" x14ac:dyDescent="0.35">
      <c r="A40" s="1" t="s">
        <v>9</v>
      </c>
      <c r="B40" s="1" t="s">
        <v>408</v>
      </c>
      <c r="K40" s="1">
        <v>2.72</v>
      </c>
    </row>
    <row r="41" spans="1:60" x14ac:dyDescent="0.35">
      <c r="A41" s="1" t="s">
        <v>9</v>
      </c>
      <c r="B41" s="1" t="s">
        <v>407</v>
      </c>
      <c r="K41" s="1">
        <v>2.72</v>
      </c>
    </row>
    <row r="42" spans="1:60" x14ac:dyDescent="0.35">
      <c r="A42" s="1">
        <v>9</v>
      </c>
      <c r="B42" s="1" t="s">
        <v>406</v>
      </c>
      <c r="C42" s="1">
        <v>1981.5000031851232</v>
      </c>
      <c r="D42" s="1">
        <v>0</v>
      </c>
      <c r="E42">
        <f>(R42-S42*(1000-T42)/(1000-U42))*AO42</f>
        <v>-2.7278663002628627</v>
      </c>
      <c r="F42">
        <f>IF(AZ42&lt;&gt;0,1/(1/AZ42-1/N42),0)</f>
        <v>3.4229067678534304</v>
      </c>
      <c r="G42">
        <f>((BC42-AP42/2)*S42-E42)/(BC42+AP42/2)</f>
        <v>383.85866040040679</v>
      </c>
      <c r="H42">
        <f>AP42*1000</f>
        <v>31.341894119953103</v>
      </c>
      <c r="I42">
        <f>(AU42-BA42)</f>
        <v>1.3958860827701405</v>
      </c>
      <c r="J42">
        <f>(P42+AT42*D42)</f>
        <v>28.726408004760742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29.633268356323242</v>
      </c>
      <c r="P42" s="1">
        <v>28.726408004760742</v>
      </c>
      <c r="Q42" s="1">
        <v>29.730365753173828</v>
      </c>
      <c r="R42" s="1">
        <v>399.9132080078125</v>
      </c>
      <c r="S42" s="1">
        <v>391.2763671875</v>
      </c>
      <c r="T42" s="1">
        <v>1.5702416896820068</v>
      </c>
      <c r="U42" s="1">
        <v>29.131446838378906</v>
      </c>
      <c r="V42" s="1">
        <v>3.3113083839416504</v>
      </c>
      <c r="W42" s="1">
        <v>61.43206787109375</v>
      </c>
      <c r="X42" s="1">
        <v>300.30072021484375</v>
      </c>
      <c r="Y42" s="1">
        <v>1000.4972534179688</v>
      </c>
      <c r="Z42" s="1">
        <v>0.38072583079338074</v>
      </c>
      <c r="AA42" s="1">
        <v>87.968635559082031</v>
      </c>
      <c r="AB42" s="1">
        <v>-2.5066423416137695</v>
      </c>
      <c r="AC42" s="1">
        <v>1.158954381942749</v>
      </c>
      <c r="AD42" s="1">
        <v>6.525295227766037E-2</v>
      </c>
      <c r="AE42" s="1">
        <v>4.2395950295031071E-3</v>
      </c>
      <c r="AF42" s="1">
        <v>2.4518679827451706E-2</v>
      </c>
      <c r="AG42" s="1">
        <v>1.0492867790162563E-2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1.1040467654957489</v>
      </c>
      <c r="AP42">
        <f>(U42-T42)/(1000-U42)*AO42</f>
        <v>3.1341894119953105E-2</v>
      </c>
      <c r="AQ42">
        <f>(P42+273.15)</f>
        <v>301.87640800476072</v>
      </c>
      <c r="AR42">
        <f>(O42+273.15)</f>
        <v>302.78326835632322</v>
      </c>
      <c r="AS42">
        <f>(Y42*AK42+Z42*AL42)*AM42</f>
        <v>160.079556968818</v>
      </c>
      <c r="AT42">
        <f>((AS42+0.00000010773*(AR42^4-AQ42^4))-AP42*44100)/(L42*0.92*2*29.3+0.00000043092*AQ42^3)</f>
        <v>-9.5201277076288129</v>
      </c>
      <c r="AU42">
        <f>0.61365*EXP(17.502*J42/(240.97+J42))</f>
        <v>3.9585397130042668</v>
      </c>
      <c r="AV42">
        <f>AU42*1000/AA42</f>
        <v>44.999444266082861</v>
      </c>
      <c r="AW42">
        <f>(AV42-U42)</f>
        <v>15.867997427703955</v>
      </c>
      <c r="AX42">
        <f>IF(D42,P42,(O42+P42)/2)</f>
        <v>29.179838180541992</v>
      </c>
      <c r="AY42">
        <f>0.61365*EXP(17.502*AX42/(240.97+AX42))</f>
        <v>4.0638154179808721</v>
      </c>
      <c r="AZ42">
        <f>IF(AW42&lt;&gt;0,(1000-(AV42+U42)/2)/AW42*AP42,0)</f>
        <v>1.9019534750651372</v>
      </c>
      <c r="BA42">
        <f>U42*AA42/1000</f>
        <v>2.5626536302341263</v>
      </c>
      <c r="BB42">
        <f>(AY42-BA42)</f>
        <v>1.5011617877467458</v>
      </c>
      <c r="BC42">
        <f>1/(1.6/F42+1.37/N42)</f>
        <v>1.2698309533871242</v>
      </c>
      <c r="BD42">
        <f>G42*AA42*0.001</f>
        <v>33.767522602960817</v>
      </c>
      <c r="BE42">
        <f>G42/S42</f>
        <v>0.98104228261877457</v>
      </c>
      <c r="BF42">
        <f>(1-AP42*AA42/AU42/F42)*100</f>
        <v>79.651939573517353</v>
      </c>
      <c r="BG42">
        <f>(S42-E42/(N42/1.35))</f>
        <v>392.13672234656406</v>
      </c>
      <c r="BH42">
        <f>E42*BF42/100/BG42</f>
        <v>-5.5409205343727912E-3</v>
      </c>
    </row>
    <row r="43" spans="1:60" x14ac:dyDescent="0.35">
      <c r="A43" s="1" t="s">
        <v>9</v>
      </c>
      <c r="B43" s="1" t="s">
        <v>405</v>
      </c>
      <c r="K43" s="1">
        <v>2.72</v>
      </c>
    </row>
    <row r="44" spans="1:60" x14ac:dyDescent="0.35">
      <c r="A44" s="1" t="s">
        <v>9</v>
      </c>
      <c r="B44" s="1" t="s">
        <v>404</v>
      </c>
      <c r="K44" s="1">
        <v>2.72</v>
      </c>
    </row>
    <row r="45" spans="1:60" x14ac:dyDescent="0.35">
      <c r="A45" s="1">
        <v>10</v>
      </c>
      <c r="B45" s="1" t="s">
        <v>403</v>
      </c>
      <c r="C45" s="1">
        <v>2186.0000031739473</v>
      </c>
      <c r="D45" s="1">
        <v>0</v>
      </c>
      <c r="E45">
        <f>(R45-S45*(1000-T45)/(1000-U45))*AO45</f>
        <v>-2.3771726983219734</v>
      </c>
      <c r="F45">
        <f>IF(AZ45&lt;&gt;0,1/(1/AZ45-1/N45),0)</f>
        <v>3.5768889899421077</v>
      </c>
      <c r="G45">
        <f>((BC45-AP45/2)*S45-E45)/(BC45+AP45/2)</f>
        <v>383.3428152409914</v>
      </c>
      <c r="H45">
        <f>AP45*1000</f>
        <v>31.796693897053697</v>
      </c>
      <c r="I45">
        <f>(AU45-BA45)</f>
        <v>1.3817889978793492</v>
      </c>
      <c r="J45">
        <f>(P45+AT45*D45)</f>
        <v>28.814121246337891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29.717494964599609</v>
      </c>
      <c r="P45" s="1">
        <v>28.814121246337891</v>
      </c>
      <c r="Q45" s="1">
        <v>29.807405471801758</v>
      </c>
      <c r="R45" s="1">
        <v>400.07208251953125</v>
      </c>
      <c r="S45" s="1">
        <v>390.96527099609375</v>
      </c>
      <c r="T45" s="1">
        <v>1.5715354681015015</v>
      </c>
      <c r="U45" s="1">
        <v>29.521759033203125</v>
      </c>
      <c r="V45" s="1">
        <v>3.297926664352417</v>
      </c>
      <c r="W45" s="1">
        <v>61.952533721923828</v>
      </c>
      <c r="X45" s="1">
        <v>300.29727172851563</v>
      </c>
      <c r="Y45" s="1">
        <v>1250.58251953125</v>
      </c>
      <c r="Z45" s="1">
        <v>0.37385657429695129</v>
      </c>
      <c r="AA45" s="1">
        <v>87.966575622558594</v>
      </c>
      <c r="AB45" s="1">
        <v>-2.4886415004730225</v>
      </c>
      <c r="AC45" s="1">
        <v>1.1715670824050903</v>
      </c>
      <c r="AD45" s="1">
        <v>6.7642755806446075E-2</v>
      </c>
      <c r="AE45" s="1">
        <v>5.1694721914827824E-3</v>
      </c>
      <c r="AF45" s="1">
        <v>5.2744079381227493E-2</v>
      </c>
      <c r="AG45" s="1">
        <v>1.0331560857594013E-2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1.1040340872371894</v>
      </c>
      <c r="AP45">
        <f>(U45-T45)/(1000-U45)*AO45</f>
        <v>3.1796693897053696E-2</v>
      </c>
      <c r="AQ45">
        <f>(P45+273.15)</f>
        <v>301.96412124633787</v>
      </c>
      <c r="AR45">
        <f>(O45+273.15)</f>
        <v>302.86749496459959</v>
      </c>
      <c r="AS45">
        <f>(Y45*AK45+Z45*AL45)*AM45</f>
        <v>200.09319865256839</v>
      </c>
      <c r="AT45">
        <f>((AS45+0.00000010773*(AR45^4-AQ45^4))-AP45*44100)/(L45*0.92*2*29.3+0.00000043092*AQ45^3)</f>
        <v>-9.3627707191742093</v>
      </c>
      <c r="AU45">
        <f>0.61365*EXP(17.502*J45/(240.97+J45))</f>
        <v>3.9787170463845642</v>
      </c>
      <c r="AV45">
        <f>AU45*1000/AA45</f>
        <v>45.229873031049785</v>
      </c>
      <c r="AW45">
        <f>(AV45-U45)</f>
        <v>15.70811399784666</v>
      </c>
      <c r="AX45">
        <f>IF(D45,P45,(O45+P45)/2)</f>
        <v>29.26580810546875</v>
      </c>
      <c r="AY45">
        <f>0.61365*EXP(17.502*AX45/(240.97+AX45))</f>
        <v>4.0840485202702581</v>
      </c>
      <c r="AZ45">
        <f>IF(AW45&lt;&gt;0,(1000-(AV45+U45)/2)/AW45*AP45,0)</f>
        <v>1.9485640682085388</v>
      </c>
      <c r="BA45">
        <f>U45*AA45/1000</f>
        <v>2.5969280485052151</v>
      </c>
      <c r="BB45">
        <f>(AY45-BA45)</f>
        <v>1.487120471765043</v>
      </c>
      <c r="BC45">
        <f>1/(1.6/F45+1.37/N45)</f>
        <v>1.3031293615677457</v>
      </c>
      <c r="BD45">
        <f>G45*AA45*0.001</f>
        <v>33.721354746261177</v>
      </c>
      <c r="BE45">
        <f>G45/S45</f>
        <v>0.98050349654924074</v>
      </c>
      <c r="BF45">
        <f>(1-AP45*AA45/AU45/F45)*100</f>
        <v>80.345991681765724</v>
      </c>
      <c r="BG45">
        <f>(S45-E45/(N45/1.35))</f>
        <v>391.71501917649044</v>
      </c>
      <c r="BH45">
        <f>E45*BF45/100/BG45</f>
        <v>-4.8758992761378621E-3</v>
      </c>
    </row>
    <row r="46" spans="1:60" x14ac:dyDescent="0.35">
      <c r="A46" s="1" t="s">
        <v>9</v>
      </c>
      <c r="B46" s="1" t="s">
        <v>402</v>
      </c>
      <c r="K46" s="1">
        <v>2.72</v>
      </c>
    </row>
    <row r="47" spans="1:60" x14ac:dyDescent="0.35">
      <c r="A47" s="1" t="s">
        <v>9</v>
      </c>
      <c r="B47" s="1" t="s">
        <v>401</v>
      </c>
      <c r="K47" s="1">
        <v>2.72</v>
      </c>
    </row>
    <row r="48" spans="1:60" x14ac:dyDescent="0.35">
      <c r="A48" s="1">
        <v>11</v>
      </c>
      <c r="B48" s="1" t="s">
        <v>400</v>
      </c>
      <c r="C48" s="1">
        <v>2390.0000031739473</v>
      </c>
      <c r="D48" s="1">
        <v>0</v>
      </c>
      <c r="E48">
        <f>(R48-S48*(1000-T48)/(1000-U48))*AO48</f>
        <v>-1.9097518952608823</v>
      </c>
      <c r="F48">
        <f>IF(AZ48&lt;&gt;0,1/(1/AZ48-1/N48),0)</f>
        <v>3.8462542078589714</v>
      </c>
      <c r="G48">
        <f>((BC48-AP48/2)*S48-E48)/(BC48+AP48/2)</f>
        <v>382.24818703581712</v>
      </c>
      <c r="H48">
        <f>AP48*1000</f>
        <v>32.68913525212551</v>
      </c>
      <c r="I48">
        <f>(AU48-BA48)</f>
        <v>1.3653334359005269</v>
      </c>
      <c r="J48">
        <f>(P48+AT48*D48)</f>
        <v>29.029699325561523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29.829797744750977</v>
      </c>
      <c r="P48" s="1">
        <v>29.029699325561523</v>
      </c>
      <c r="Q48" s="1">
        <v>29.895759582519531</v>
      </c>
      <c r="R48" s="1">
        <v>399.95620727539063</v>
      </c>
      <c r="S48" s="1">
        <v>390.13467407226563</v>
      </c>
      <c r="T48" s="1">
        <v>1.5670890808105469</v>
      </c>
      <c r="U48" s="1">
        <v>30.279090881347656</v>
      </c>
      <c r="V48" s="1">
        <v>3.2671802043914795</v>
      </c>
      <c r="W48" s="1">
        <v>63.128032684326172</v>
      </c>
      <c r="X48" s="1">
        <v>300.30020141601563</v>
      </c>
      <c r="Y48" s="1">
        <v>1600.0400390625</v>
      </c>
      <c r="Z48" s="1">
        <v>0.33155703544616699</v>
      </c>
      <c r="AA48" s="1">
        <v>87.960243225097656</v>
      </c>
      <c r="AB48" s="1">
        <v>-2.3294663429260254</v>
      </c>
      <c r="AC48" s="1">
        <v>1.1710300445556641</v>
      </c>
      <c r="AD48" s="1">
        <v>0.10055234283208847</v>
      </c>
      <c r="AE48" s="1">
        <v>3.4260367974638939E-3</v>
      </c>
      <c r="AF48" s="1">
        <v>3.5334810614585876E-2</v>
      </c>
      <c r="AG48" s="1">
        <v>1.1511478573083878E-2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1.1040448581471161</v>
      </c>
      <c r="AP48">
        <f>(U48-T48)/(1000-U48)*AO48</f>
        <v>3.2689135252125509E-2</v>
      </c>
      <c r="AQ48">
        <f>(P48+273.15)</f>
        <v>302.1796993255615</v>
      </c>
      <c r="AR48">
        <f>(O48+273.15)</f>
        <v>302.97979774475095</v>
      </c>
      <c r="AS48">
        <f>(Y48*AK48+Z48*AL48)*AM48</f>
        <v>256.00640052781091</v>
      </c>
      <c r="AT48">
        <f>((AS48+0.00000010773*(AR48^4-AQ48^4))-AP48*44100)/(L48*0.92*2*29.3+0.00000043092*AQ48^3)</f>
        <v>-9.2403607165808577</v>
      </c>
      <c r="AU48">
        <f>0.61365*EXP(17.502*J48/(240.97+J48))</f>
        <v>4.0286896344587033</v>
      </c>
      <c r="AV48">
        <f>AU48*1000/AA48</f>
        <v>45.801256189673644</v>
      </c>
      <c r="AW48">
        <f>(AV48-U48)</f>
        <v>15.522165308325988</v>
      </c>
      <c r="AX48">
        <f>IF(D48,P48,(O48+P48)/2)</f>
        <v>29.42974853515625</v>
      </c>
      <c r="AY48">
        <f>0.61365*EXP(17.502*AX48/(240.97+AX48))</f>
        <v>4.12287560017187</v>
      </c>
      <c r="AZ48">
        <f>IF(AW48&lt;&gt;0,(1000-(AV48+U48)/2)/AW48*AP48,0)</f>
        <v>2.025853626075071</v>
      </c>
      <c r="BA48">
        <f>U48*AA48/1000</f>
        <v>2.6633561985581764</v>
      </c>
      <c r="BB48">
        <f>(AY48-BA48)</f>
        <v>1.4595194016136936</v>
      </c>
      <c r="BC48">
        <f>1/(1.6/F48+1.37/N48)</f>
        <v>1.358591215811725</v>
      </c>
      <c r="BD48">
        <f>G48*AA48*0.001</f>
        <v>33.622643504023095</v>
      </c>
      <c r="BE48">
        <f>G48/S48</f>
        <v>0.97978521889857018</v>
      </c>
      <c r="BF48">
        <f>(1-AP48*AA48/AU48/F48)*100</f>
        <v>81.44384215511829</v>
      </c>
      <c r="BG48">
        <f>(S48-E48/(N48/1.35))</f>
        <v>390.73700010835535</v>
      </c>
      <c r="BH48">
        <f>E48*BF48/100/BG48</f>
        <v>-3.9806194926493566E-3</v>
      </c>
    </row>
    <row r="49" spans="1:60" x14ac:dyDescent="0.35">
      <c r="A49" s="1" t="s">
        <v>9</v>
      </c>
      <c r="B49" s="1" t="s">
        <v>399</v>
      </c>
      <c r="K49" s="1">
        <v>2.72</v>
      </c>
    </row>
    <row r="50" spans="1:60" x14ac:dyDescent="0.35">
      <c r="A50" s="1" t="s">
        <v>9</v>
      </c>
      <c r="B50" s="1" t="s">
        <v>398</v>
      </c>
      <c r="K50" s="1">
        <v>2.72</v>
      </c>
    </row>
    <row r="51" spans="1:60" x14ac:dyDescent="0.35">
      <c r="A51" s="1">
        <v>12</v>
      </c>
      <c r="B51" s="1" t="s">
        <v>397</v>
      </c>
      <c r="C51" s="1">
        <v>2593.5000031851232</v>
      </c>
      <c r="D51" s="1">
        <v>0</v>
      </c>
      <c r="E51">
        <f>(R51-S51*(1000-T51)/(1000-U51))*AO51</f>
        <v>-2.1675327498896406</v>
      </c>
      <c r="F51">
        <f>IF(AZ51&lt;&gt;0,1/(1/AZ51-1/N51),0)</f>
        <v>4.012399501233638</v>
      </c>
      <c r="G51">
        <f>((BC51-AP51/2)*S51-E51)/(BC51+AP51/2)</f>
        <v>382.43141369238555</v>
      </c>
      <c r="H51">
        <f>AP51*1000</f>
        <v>33.412918176883849</v>
      </c>
      <c r="I51">
        <f>(AU51-BA51)</f>
        <v>1.3641645789795982</v>
      </c>
      <c r="J51">
        <f>(P51+AT51*D51)</f>
        <v>29.25732421875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29.970762252807617</v>
      </c>
      <c r="P51" s="1">
        <v>29.25732421875</v>
      </c>
      <c r="Q51" s="1">
        <v>30.006576538085938</v>
      </c>
      <c r="R51" s="1">
        <v>399.99569702148438</v>
      </c>
      <c r="S51" s="1">
        <v>390.1513671875</v>
      </c>
      <c r="T51" s="1">
        <v>1.5720424652099609</v>
      </c>
      <c r="U51" s="1">
        <v>30.900997161865234</v>
      </c>
      <c r="V51" s="1">
        <v>3.250847339630127</v>
      </c>
      <c r="W51" s="1">
        <v>63.900577545166016</v>
      </c>
      <c r="X51" s="1">
        <v>300.2996826171875</v>
      </c>
      <c r="Y51" s="1">
        <v>2001.202880859375</v>
      </c>
      <c r="Z51" s="1">
        <v>0.53391349315643311</v>
      </c>
      <c r="AA51" s="1">
        <v>87.954551696777344</v>
      </c>
      <c r="AB51" s="1">
        <v>-2.2603836059570313</v>
      </c>
      <c r="AC51" s="1">
        <v>1.182740330696106</v>
      </c>
      <c r="AD51" s="1">
        <v>0.11973023414611816</v>
      </c>
      <c r="AE51" s="1">
        <v>1.4983287081122398E-2</v>
      </c>
      <c r="AF51" s="1">
        <v>1.6226682811975479E-2</v>
      </c>
      <c r="AG51" s="1">
        <v>3.5298094153404236E-3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1.1040429507984832</v>
      </c>
      <c r="AP51">
        <f>(U51-T51)/(1000-U51)*AO51</f>
        <v>3.3412918176883848E-2</v>
      </c>
      <c r="AQ51">
        <f>(P51+273.15)</f>
        <v>302.40732421874998</v>
      </c>
      <c r="AR51">
        <f>(O51+273.15)</f>
        <v>303.12076225280759</v>
      </c>
      <c r="AS51">
        <f>(Y51*AK51+Z51*AL51)*AM51</f>
        <v>320.19245378064079</v>
      </c>
      <c r="AT51">
        <f>((AS51+0.00000010773*(AR51^4-AQ51^4))-AP51*44100)/(L51*0.92*2*29.3+0.00000043092*AQ51^3)</f>
        <v>-8.9929358273554278</v>
      </c>
      <c r="AU51">
        <f>0.61365*EXP(17.502*J51/(240.97+J51))</f>
        <v>4.0820479313348441</v>
      </c>
      <c r="AV51">
        <f>AU51*1000/AA51</f>
        <v>46.410877579226074</v>
      </c>
      <c r="AW51">
        <f>(AV51-U51)</f>
        <v>15.50988041736084</v>
      </c>
      <c r="AX51">
        <f>IF(D51,P51,(O51+P51)/2)</f>
        <v>29.614043235778809</v>
      </c>
      <c r="AY51">
        <f>0.61365*EXP(17.502*AX51/(240.97+AX51))</f>
        <v>4.1669071638904001</v>
      </c>
      <c r="AZ51">
        <f>IF(AW51&lt;&gt;0,(1000-(AV51+U51)/2)/AW51*AP51,0)</f>
        <v>2.0710224476338559</v>
      </c>
      <c r="BA51">
        <f>U51*AA51/1000</f>
        <v>2.7178833523552459</v>
      </c>
      <c r="BB51">
        <f>(AY51-BA51)</f>
        <v>1.4490238115351541</v>
      </c>
      <c r="BC51">
        <f>1/(1.6/F51+1.37/N51)</f>
        <v>1.3911469645654215</v>
      </c>
      <c r="BD51">
        <f>G51*AA51*0.001</f>
        <v>33.636583546078569</v>
      </c>
      <c r="BE51">
        <f>G51/S51</f>
        <v>0.98021292722676945</v>
      </c>
      <c r="BF51">
        <f>(1-AP51*AA51/AU51/F51)*100</f>
        <v>82.057189976590863</v>
      </c>
      <c r="BG51">
        <f>(S51-E51/(N51/1.35))</f>
        <v>390.83499599424471</v>
      </c>
      <c r="BH51">
        <f>E51*BF51/100/BG51</f>
        <v>-4.5508116842432342E-3</v>
      </c>
    </row>
    <row r="52" spans="1:60" x14ac:dyDescent="0.35">
      <c r="A52" s="1" t="s">
        <v>9</v>
      </c>
      <c r="B52" s="1" t="s">
        <v>121</v>
      </c>
      <c r="K52" s="1">
        <v>1.7081600000000001</v>
      </c>
    </row>
    <row r="53" spans="1:60" x14ac:dyDescent="0.35">
      <c r="A53" s="1" t="s">
        <v>9</v>
      </c>
      <c r="B53" s="1" t="s">
        <v>120</v>
      </c>
      <c r="K53" s="1">
        <v>1.7081600000000001</v>
      </c>
    </row>
    <row r="54" spans="1:60" x14ac:dyDescent="0.35">
      <c r="A54" s="1" t="s">
        <v>9</v>
      </c>
      <c r="B54" s="1" t="s">
        <v>119</v>
      </c>
      <c r="K54" s="1">
        <v>1.7081600000000001</v>
      </c>
    </row>
    <row r="55" spans="1:60" x14ac:dyDescent="0.35">
      <c r="A55" s="1" t="s">
        <v>9</v>
      </c>
      <c r="B55" s="1" t="s">
        <v>118</v>
      </c>
      <c r="K55" s="1">
        <v>1.7081600000000001</v>
      </c>
    </row>
    <row r="56" spans="1:60" x14ac:dyDescent="0.35">
      <c r="K56" s="1">
        <v>1.7081600000000001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H55"/>
  <sheetViews>
    <sheetView topLeftCell="A11" zoomScale="5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483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482</v>
      </c>
    </row>
    <row r="12" spans="1:60" x14ac:dyDescent="0.35">
      <c r="A12" s="1" t="s">
        <v>9</v>
      </c>
      <c r="B12" s="1" t="s">
        <v>481</v>
      </c>
    </row>
    <row r="13" spans="1:60" x14ac:dyDescent="0.35">
      <c r="A13" s="1" t="s">
        <v>9</v>
      </c>
      <c r="B13" s="1" t="s">
        <v>480</v>
      </c>
    </row>
    <row r="14" spans="1:60" x14ac:dyDescent="0.35">
      <c r="A14" s="1" t="s">
        <v>9</v>
      </c>
      <c r="B14" s="1" t="s">
        <v>479</v>
      </c>
    </row>
    <row r="15" spans="1:60" x14ac:dyDescent="0.35">
      <c r="A15" s="1" t="s">
        <v>9</v>
      </c>
      <c r="B15" s="1" t="s">
        <v>478</v>
      </c>
    </row>
    <row r="16" spans="1:60" x14ac:dyDescent="0.35">
      <c r="A16" s="1" t="s">
        <v>9</v>
      </c>
      <c r="B16" s="1" t="s">
        <v>477</v>
      </c>
    </row>
    <row r="17" spans="1:60" x14ac:dyDescent="0.35">
      <c r="A17" s="1" t="s">
        <v>9</v>
      </c>
      <c r="B17" s="1" t="s">
        <v>476</v>
      </c>
    </row>
    <row r="18" spans="1:60" x14ac:dyDescent="0.35">
      <c r="A18" s="1">
        <v>1</v>
      </c>
      <c r="B18" s="1" t="s">
        <v>475</v>
      </c>
      <c r="C18" s="1">
        <v>386.50000407919288</v>
      </c>
      <c r="D18" s="1">
        <v>0</v>
      </c>
      <c r="E18">
        <f>(R18-S18*(1000-T18)/(1000-U18))*AO18</f>
        <v>-4.6178831552600217</v>
      </c>
      <c r="F18">
        <f>IF(AZ18&lt;&gt;0,1/(1/AZ18-1/N18),0)</f>
        <v>12.802142620892759</v>
      </c>
      <c r="G18">
        <f>((BC18-AP18/2)*S18-E18)/(BC18+AP18/2)</f>
        <v>387.5040839015777</v>
      </c>
      <c r="H18">
        <f>AP18*1000</f>
        <v>35.760280845883699</v>
      </c>
      <c r="I18">
        <f>(AU18-BA18)</f>
        <v>0.94282567019836527</v>
      </c>
      <c r="J18">
        <f>(P18+AT18*D18)</f>
        <v>28.185979843139648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30.053230285644531</v>
      </c>
      <c r="P18" s="1">
        <v>28.185979843139648</v>
      </c>
      <c r="Q18" s="1">
        <v>30.164779663085938</v>
      </c>
      <c r="R18" s="1">
        <v>400.1513671875</v>
      </c>
      <c r="S18" s="1">
        <v>391.64901733398438</v>
      </c>
      <c r="T18" s="1">
        <v>1.5791170597076416</v>
      </c>
      <c r="U18" s="1">
        <v>32.901599884033203</v>
      </c>
      <c r="V18" s="1">
        <v>3.2494935989379883</v>
      </c>
      <c r="W18" s="1">
        <v>67.704627990722656</v>
      </c>
      <c r="X18" s="1">
        <v>300.32003784179688</v>
      </c>
      <c r="Y18" s="1">
        <v>0.2132994681596756</v>
      </c>
      <c r="Z18" s="1">
        <v>8.0031655728816986E-2</v>
      </c>
      <c r="AA18" s="1">
        <v>87.9395751953125</v>
      </c>
      <c r="AB18" s="1">
        <v>-2.3142929077148438</v>
      </c>
      <c r="AC18" s="1">
        <v>1.1702258586883545</v>
      </c>
      <c r="AD18" s="1">
        <v>5.8022722601890564E-2</v>
      </c>
      <c r="AE18" s="1">
        <v>5.4004872217774391E-3</v>
      </c>
      <c r="AF18" s="1">
        <v>2.1713782101869583E-2</v>
      </c>
      <c r="AG18" s="1">
        <v>1.10666798427701E-2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1.1041177861830767</v>
      </c>
      <c r="AP18">
        <f>(U18-T18)/(1000-U18)*AO18</f>
        <v>3.5760280845883702E-2</v>
      </c>
      <c r="AQ18">
        <f>(P18+273.15)</f>
        <v>301.33597984313963</v>
      </c>
      <c r="AR18">
        <f>(O18+273.15)</f>
        <v>303.20323028564451</v>
      </c>
      <c r="AS18">
        <f>(Y18*AK18+Z18*AL18)*AM18</f>
        <v>3.4127914142729754E-2</v>
      </c>
      <c r="AT18">
        <f>((AS18+0.00000010773*(AR18^4-AQ18^4))-AP18*44100)/(L18*0.92*2*29.3+0.00000043092*AQ18^3)</f>
        <v>-12.225738827699734</v>
      </c>
      <c r="AU18">
        <f>0.61365*EXP(17.502*J18/(240.97+J18))</f>
        <v>3.8361783872463882</v>
      </c>
      <c r="AV18">
        <f>AU18*1000/AA18</f>
        <v>43.622889679945487</v>
      </c>
      <c r="AW18">
        <f>(AV18-U18)</f>
        <v>10.721289795912284</v>
      </c>
      <c r="AX18">
        <f>IF(D18,P18,(O18+P18)/2)</f>
        <v>29.11960506439209</v>
      </c>
      <c r="AY18">
        <f>0.61365*EXP(17.502*AX18/(240.97+AX18))</f>
        <v>4.0496916169690547</v>
      </c>
      <c r="AZ18">
        <f>IF(AW18&lt;&gt;0,(1000-(AV18+U18)/2)/AW18*AP18,0)</f>
        <v>3.2078241406923342</v>
      </c>
      <c r="BA18">
        <f>U18*AA18/1000</f>
        <v>2.8933527170480229</v>
      </c>
      <c r="BB18">
        <f>(AY18-BA18)</f>
        <v>1.1563388999210318</v>
      </c>
      <c r="BC18">
        <f>1/(1.6/F18+1.37/N18)</f>
        <v>2.2469561592922509</v>
      </c>
      <c r="BD18">
        <f>G18*AA18*0.001</f>
        <v>34.076944524753479</v>
      </c>
      <c r="BE18">
        <f>G18/S18</f>
        <v>0.98941671433105616</v>
      </c>
      <c r="BF18">
        <f>(1-AP18*AA18/AU18/F18)*100</f>
        <v>93.59670030102059</v>
      </c>
      <c r="BG18">
        <f>(S18-E18/(N18/1.35))</f>
        <v>393.10547419779772</v>
      </c>
      <c r="BH18">
        <f>E18*BF18/100/BG18</f>
        <v>-1.0994978550986176E-2</v>
      </c>
    </row>
    <row r="19" spans="1:60" x14ac:dyDescent="0.35">
      <c r="A19" s="1" t="s">
        <v>9</v>
      </c>
      <c r="B19" s="1" t="s">
        <v>474</v>
      </c>
      <c r="K19" s="1">
        <v>2.72</v>
      </c>
    </row>
    <row r="20" spans="1:60" x14ac:dyDescent="0.35">
      <c r="A20" s="1" t="s">
        <v>9</v>
      </c>
      <c r="B20" s="1" t="s">
        <v>473</v>
      </c>
      <c r="K20" s="1">
        <v>2.72</v>
      </c>
    </row>
    <row r="21" spans="1:60" x14ac:dyDescent="0.35">
      <c r="A21" s="1">
        <v>2</v>
      </c>
      <c r="B21" s="1" t="s">
        <v>472</v>
      </c>
      <c r="C21" s="1">
        <v>590.00000409036875</v>
      </c>
      <c r="D21" s="1">
        <v>0</v>
      </c>
      <c r="E21">
        <f>(R21-S21*(1000-T21)/(1000-U21))*AO21</f>
        <v>-4.616060307857941</v>
      </c>
      <c r="F21">
        <f>IF(AZ21&lt;&gt;0,1/(1/AZ21-1/N21),0)</f>
        <v>9.1860710315724123</v>
      </c>
      <c r="G21">
        <f>((BC21-AP21/2)*S21-E21)/(BC21+AP21/2)</f>
        <v>387.46314744435529</v>
      </c>
      <c r="H21">
        <f>AP21*1000</f>
        <v>34.493897643391882</v>
      </c>
      <c r="I21">
        <f>(AU21-BA21)</f>
        <v>0.99985481819218425</v>
      </c>
      <c r="J21">
        <f>(P21+AT21*D21)</f>
        <v>28.017614364624023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30.000432968139648</v>
      </c>
      <c r="P21" s="1">
        <v>28.017614364624023</v>
      </c>
      <c r="Q21" s="1">
        <v>30.157541275024414</v>
      </c>
      <c r="R21" s="1">
        <v>399.885498046875</v>
      </c>
      <c r="S21" s="1">
        <v>391.82449340820313</v>
      </c>
      <c r="T21" s="1">
        <v>1.5798418521881104</v>
      </c>
      <c r="U21" s="1">
        <v>31.82933235168457</v>
      </c>
      <c r="V21" s="1">
        <v>3.2606534957885742</v>
      </c>
      <c r="W21" s="1">
        <v>65.692916870117188</v>
      </c>
      <c r="X21" s="1">
        <v>300.29287719726563</v>
      </c>
      <c r="Y21" s="1">
        <v>25.784191131591797</v>
      </c>
      <c r="Z21" s="1">
        <v>0.23209391534328461</v>
      </c>
      <c r="AA21" s="1">
        <v>87.934089660644531</v>
      </c>
      <c r="AB21" s="1">
        <v>-2.1795761585235596</v>
      </c>
      <c r="AC21" s="1">
        <v>1.1863293647766113</v>
      </c>
      <c r="AD21" s="1">
        <v>6.3633665442466736E-2</v>
      </c>
      <c r="AE21" s="1">
        <v>2.4469535797834396E-2</v>
      </c>
      <c r="AF21" s="1">
        <v>2.7770984917879105E-2</v>
      </c>
      <c r="AG21" s="1">
        <v>1.4769019559025764E-2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1.1040179308722999</v>
      </c>
      <c r="AP21">
        <f>(U21-T21)/(1000-U21)*AO21</f>
        <v>3.4493897643391884E-2</v>
      </c>
      <c r="AQ21">
        <f>(P21+273.15)</f>
        <v>301.167614364624</v>
      </c>
      <c r="AR21">
        <f>(O21+273.15)</f>
        <v>303.15043296813963</v>
      </c>
      <c r="AS21">
        <f>(Y21*AK21+Z21*AL21)*AM21</f>
        <v>4.1254704888432343</v>
      </c>
      <c r="AT21">
        <f>((AS21+0.00000010773*(AR21^4-AQ21^4))-AP21*44100)/(L21*0.92*2*29.3+0.00000043092*AQ21^3)</f>
        <v>-11.745630513044155</v>
      </c>
      <c r="AU21">
        <f>0.61365*EXP(17.502*J21/(240.97+J21))</f>
        <v>3.7987381830436688</v>
      </c>
      <c r="AV21">
        <f>AU21*1000/AA21</f>
        <v>43.199835214121954</v>
      </c>
      <c r="AW21">
        <f>(AV21-U21)</f>
        <v>11.370502862437384</v>
      </c>
      <c r="AX21">
        <f>IF(D21,P21,(O21+P21)/2)</f>
        <v>29.009023666381836</v>
      </c>
      <c r="AY21">
        <f>0.61365*EXP(17.502*AX21/(240.97+AX21))</f>
        <v>4.0238732538795468</v>
      </c>
      <c r="AZ21">
        <f>IF(AW21&lt;&gt;0,(1000-(AV21+U21)/2)/AW21*AP21,0)</f>
        <v>2.9198245523446653</v>
      </c>
      <c r="BA21">
        <f>U21*AA21/1000</f>
        <v>2.7988833648514846</v>
      </c>
      <c r="BB21">
        <f>(AY21-BA21)</f>
        <v>1.2249898890280622</v>
      </c>
      <c r="BC21">
        <f>1/(1.6/F21+1.37/N21)</f>
        <v>2.0232913931736975</v>
      </c>
      <c r="BD21">
        <f>G21*AA21*0.001</f>
        <v>34.071219147567469</v>
      </c>
      <c r="BE21">
        <f>G21/S21</f>
        <v>0.98886913391781206</v>
      </c>
      <c r="BF21">
        <f>(1-AP21*AA21/AU21/F21)*100</f>
        <v>91.307786583870552</v>
      </c>
      <c r="BG21">
        <f>(S21-E21/(N21/1.35))</f>
        <v>393.2803753552156</v>
      </c>
      <c r="BH21">
        <f>E21*BF21/100/BG21</f>
        <v>-1.0717093347652569E-2</v>
      </c>
    </row>
    <row r="22" spans="1:60" x14ac:dyDescent="0.35">
      <c r="A22" s="1" t="s">
        <v>9</v>
      </c>
      <c r="B22" s="1" t="s">
        <v>471</v>
      </c>
      <c r="K22" s="1">
        <v>2.72</v>
      </c>
    </row>
    <row r="23" spans="1:60" x14ac:dyDescent="0.35">
      <c r="A23" s="1" t="s">
        <v>9</v>
      </c>
      <c r="B23" s="1" t="s">
        <v>470</v>
      </c>
      <c r="K23" s="1">
        <v>2.72</v>
      </c>
    </row>
    <row r="24" spans="1:60" x14ac:dyDescent="0.35">
      <c r="A24" s="1">
        <v>3</v>
      </c>
      <c r="B24" s="1" t="s">
        <v>469</v>
      </c>
      <c r="C24" s="1">
        <v>794.00000409036875</v>
      </c>
      <c r="D24" s="1">
        <v>0</v>
      </c>
      <c r="E24">
        <f>(R24-S24*(1000-T24)/(1000-U24))*AO24</f>
        <v>-4.3056652109160582</v>
      </c>
      <c r="F24">
        <f>IF(AZ24&lt;&gt;0,1/(1/AZ24-1/N24),0)</f>
        <v>5.1107573655330931</v>
      </c>
      <c r="G24">
        <f>((BC24-AP24/2)*S24-E24)/(BC24+AP24/2)</f>
        <v>387.2803501422693</v>
      </c>
      <c r="H24">
        <f>AP24*1000</f>
        <v>32.10502822234082</v>
      </c>
      <c r="I24">
        <f>(AU24-BA24)</f>
        <v>1.1677097172392457</v>
      </c>
      <c r="J24">
        <f>(P24+AT24*D24)</f>
        <v>27.967227935791016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29.915815353393555</v>
      </c>
      <c r="P24" s="1">
        <v>27.967227935791016</v>
      </c>
      <c r="Q24" s="1">
        <v>30.093385696411133</v>
      </c>
      <c r="R24" s="1">
        <v>399.9927978515625</v>
      </c>
      <c r="S24" s="1">
        <v>392.47927856445313</v>
      </c>
      <c r="T24" s="1">
        <v>1.5814251899719238</v>
      </c>
      <c r="U24" s="1">
        <v>29.795698165893555</v>
      </c>
      <c r="V24" s="1">
        <v>3.2796139717102051</v>
      </c>
      <c r="W24" s="1">
        <v>61.791347503662109</v>
      </c>
      <c r="X24" s="1">
        <v>300.28683471679688</v>
      </c>
      <c r="Y24" s="1">
        <v>51.398384094238281</v>
      </c>
      <c r="Z24" s="1">
        <v>0.30640321969985962</v>
      </c>
      <c r="AA24" s="1">
        <v>87.928329467773438</v>
      </c>
      <c r="AB24" s="1">
        <v>-1.9775100946426392</v>
      </c>
      <c r="AC24" s="1">
        <v>1.1705014705657959</v>
      </c>
      <c r="AD24" s="1">
        <v>6.1332162469625473E-2</v>
      </c>
      <c r="AE24" s="1">
        <v>2.6559140533208847E-2</v>
      </c>
      <c r="AF24" s="1">
        <v>4.0947262197732925E-2</v>
      </c>
      <c r="AG24" s="1">
        <v>1.9675290212035179E-2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1.1039957158705764</v>
      </c>
      <c r="AP24">
        <f>(U24-T24)/(1000-U24)*AO24</f>
        <v>3.210502822234082E-2</v>
      </c>
      <c r="AQ24">
        <f>(P24+273.15)</f>
        <v>301.11722793579099</v>
      </c>
      <c r="AR24">
        <f>(O24+273.15)</f>
        <v>303.06581535339353</v>
      </c>
      <c r="AS24">
        <f>(Y24*AK24+Z24*AL24)*AM24</f>
        <v>8.2237412712631794</v>
      </c>
      <c r="AT24">
        <f>((AS24+0.00000010773*(AR24^4-AQ24^4))-AP24*44100)/(L24*0.92*2*29.3+0.00000043092*AQ24^3)</f>
        <v>-10.888700372181994</v>
      </c>
      <c r="AU24">
        <f>0.61365*EXP(17.502*J24/(240.97+J24))</f>
        <v>3.7875956822922667</v>
      </c>
      <c r="AV24">
        <f>AU24*1000/AA24</f>
        <v>43.075942704910098</v>
      </c>
      <c r="AW24">
        <f>(AV24-U24)</f>
        <v>13.280244539016543</v>
      </c>
      <c r="AX24">
        <f>IF(D24,P24,(O24+P24)/2)</f>
        <v>28.941521644592285</v>
      </c>
      <c r="AY24">
        <f>0.61365*EXP(17.502*AX24/(240.97+AX24))</f>
        <v>4.0081836412899259</v>
      </c>
      <c r="AZ24">
        <f>IF(AW24&lt;&gt;0,(1000-(AV24+U24)/2)/AW24*AP24,0)</f>
        <v>2.3294190922518196</v>
      </c>
      <c r="BA24">
        <f>U24*AA24/1000</f>
        <v>2.6198859650530211</v>
      </c>
      <c r="BB24">
        <f>(AY24-BA24)</f>
        <v>1.3882976762369048</v>
      </c>
      <c r="BC24">
        <f>1/(1.6/F24+1.37/N24)</f>
        <v>1.5794480257088044</v>
      </c>
      <c r="BD24">
        <f>G24*AA24*0.001</f>
        <v>34.052914223704114</v>
      </c>
      <c r="BE24">
        <f>G24/S24</f>
        <v>0.98675362316910176</v>
      </c>
      <c r="BF24">
        <f>(1-AP24*AA24/AU24/F24)*100</f>
        <v>85.416794283065428</v>
      </c>
      <c r="BG24">
        <f>(S24-E24/(N24/1.35))</f>
        <v>393.83726347634462</v>
      </c>
      <c r="BH24">
        <f>E24*BF24/100/BG24</f>
        <v>-9.3382763308444156E-3</v>
      </c>
    </row>
    <row r="25" spans="1:60" x14ac:dyDescent="0.35">
      <c r="A25" s="1" t="s">
        <v>9</v>
      </c>
      <c r="B25" s="1" t="s">
        <v>468</v>
      </c>
      <c r="K25" s="1">
        <v>2.72</v>
      </c>
    </row>
    <row r="26" spans="1:60" x14ac:dyDescent="0.35">
      <c r="A26" s="1" t="s">
        <v>9</v>
      </c>
      <c r="B26" s="1" t="s">
        <v>467</v>
      </c>
      <c r="K26" s="1">
        <v>2.72</v>
      </c>
    </row>
    <row r="27" spans="1:60" x14ac:dyDescent="0.35">
      <c r="A27" s="1">
        <v>4</v>
      </c>
      <c r="B27" s="1" t="s">
        <v>466</v>
      </c>
      <c r="C27" s="1">
        <v>998.00000409036875</v>
      </c>
      <c r="D27" s="1">
        <v>0</v>
      </c>
      <c r="E27">
        <f>(R27-S27*(1000-T27)/(1000-U27))*AO27</f>
        <v>-4.5624003402948228</v>
      </c>
      <c r="F27">
        <f>IF(AZ27&lt;&gt;0,1/(1/AZ27-1/N27),0)</f>
        <v>3.6546525302656079</v>
      </c>
      <c r="G27">
        <f>((BC27-AP27/2)*S27-E27)/(BC27+AP27/2)</f>
        <v>387.99196410348742</v>
      </c>
      <c r="H27">
        <f>AP27*1000</f>
        <v>30.100775219072613</v>
      </c>
      <c r="I27">
        <f>(AU27-BA27)</f>
        <v>1.294868084916601</v>
      </c>
      <c r="J27">
        <f>(P27+AT27*D27)</f>
        <v>27.861967086791992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29.858631134033203</v>
      </c>
      <c r="P27" s="1">
        <v>27.861967086791992</v>
      </c>
      <c r="Q27" s="1">
        <v>30.037223815917969</v>
      </c>
      <c r="R27" s="1">
        <v>400.04296875</v>
      </c>
      <c r="S27" s="1">
        <v>393.447509765625</v>
      </c>
      <c r="T27" s="1">
        <v>1.5856223106384277</v>
      </c>
      <c r="U27" s="1">
        <v>28.087594985961914</v>
      </c>
      <c r="V27" s="1">
        <v>3.298940896987915</v>
      </c>
      <c r="W27" s="1">
        <v>58.43719482421875</v>
      </c>
      <c r="X27" s="1">
        <v>300.25863647460938</v>
      </c>
      <c r="Y27" s="1">
        <v>100.09528350830078</v>
      </c>
      <c r="Z27" s="1">
        <v>0.28468549251556396</v>
      </c>
      <c r="AA27" s="1">
        <v>87.922874450683594</v>
      </c>
      <c r="AB27" s="1">
        <v>-1.8636444807052612</v>
      </c>
      <c r="AC27" s="1">
        <v>1.1526892185211182</v>
      </c>
      <c r="AD27" s="1">
        <v>8.9090980589389801E-2</v>
      </c>
      <c r="AE27" s="1">
        <v>1.2894991785287857E-2</v>
      </c>
      <c r="AF27" s="1">
        <v>2.7001868933439255E-2</v>
      </c>
      <c r="AG27" s="1">
        <v>6.7275413312017918E-3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1.1038920458625343</v>
      </c>
      <c r="AP27">
        <f>(U27-T27)/(1000-U27)*AO27</f>
        <v>3.0100775219072614E-2</v>
      </c>
      <c r="AQ27">
        <f>(P27+273.15)</f>
        <v>301.01196708679197</v>
      </c>
      <c r="AR27">
        <f>(O27+273.15)</f>
        <v>303.00863113403318</v>
      </c>
      <c r="AS27">
        <f>(Y27*AK27+Z27*AL27)*AM27</f>
        <v>16.015245003359496</v>
      </c>
      <c r="AT27">
        <f>((AS27+0.00000010773*(AR27^4-AQ27^4))-AP27*44100)/(L27*0.92*2*29.3+0.00000043092*AQ27^3)</f>
        <v>-10.128897603435577</v>
      </c>
      <c r="AU27">
        <f>0.61365*EXP(17.502*J27/(240.97+J27))</f>
        <v>3.7644101724889802</v>
      </c>
      <c r="AV27">
        <f>AU27*1000/AA27</f>
        <v>42.814912456035067</v>
      </c>
      <c r="AW27">
        <f>(AV27-U27)</f>
        <v>14.727317470073153</v>
      </c>
      <c r="AX27">
        <f>IF(D27,P27,(O27+P27)/2)</f>
        <v>28.860299110412598</v>
      </c>
      <c r="AY27">
        <f>0.61365*EXP(17.502*AX27/(240.97+AX27))</f>
        <v>3.9893756797446871</v>
      </c>
      <c r="AZ27">
        <f>IF(AW27&lt;&gt;0,(1000-(AV27+U27)/2)/AW27*AP27,0)</f>
        <v>1.9714157081614343</v>
      </c>
      <c r="BA27">
        <f>U27*AA27/1000</f>
        <v>2.4695420875723793</v>
      </c>
      <c r="BB27">
        <f>(AY27-BA27)</f>
        <v>1.5198335921723078</v>
      </c>
      <c r="BC27">
        <f>1/(1.6/F27+1.37/N27)</f>
        <v>1.3194952587028348</v>
      </c>
      <c r="BD27">
        <f>G27*AA27*0.001</f>
        <v>34.113368747745056</v>
      </c>
      <c r="BE27">
        <f>G27/S27</f>
        <v>0.9861339936669381</v>
      </c>
      <c r="BF27">
        <f>(1-AP27*AA27/AU27/F27)*100</f>
        <v>80.763036189053381</v>
      </c>
      <c r="BG27">
        <f>(S27-E27/(N27/1.35))</f>
        <v>394.88646763174546</v>
      </c>
      <c r="BH27">
        <f>E27*BF27/100/BG27</f>
        <v>-9.33112005589928E-3</v>
      </c>
    </row>
    <row r="28" spans="1:60" x14ac:dyDescent="0.35">
      <c r="A28" s="1" t="s">
        <v>9</v>
      </c>
      <c r="B28" s="1" t="s">
        <v>465</v>
      </c>
      <c r="K28" s="1">
        <v>2.72</v>
      </c>
    </row>
    <row r="29" spans="1:60" x14ac:dyDescent="0.35">
      <c r="A29" s="1" t="s">
        <v>9</v>
      </c>
      <c r="B29" s="1" t="s">
        <v>464</v>
      </c>
      <c r="K29" s="1">
        <v>2.72</v>
      </c>
    </row>
    <row r="30" spans="1:60" x14ac:dyDescent="0.35">
      <c r="A30" s="1">
        <v>5</v>
      </c>
      <c r="B30" s="1" t="s">
        <v>463</v>
      </c>
      <c r="C30" s="1">
        <v>1201.0000040903687</v>
      </c>
      <c r="D30" s="1">
        <v>0</v>
      </c>
      <c r="E30">
        <f>(R30-S30*(1000-T30)/(1000-U30))*AO30</f>
        <v>-4.6090606288094156</v>
      </c>
      <c r="F30">
        <f>IF(AZ30&lt;&gt;0,1/(1/AZ30-1/N30),0)</f>
        <v>3.1552500420615543</v>
      </c>
      <c r="G30">
        <f>((BC30-AP30/2)*S30-E30)/(BC30+AP30/2)</f>
        <v>388.35428392644593</v>
      </c>
      <c r="H30">
        <f>AP30*1000</f>
        <v>29.126435442778373</v>
      </c>
      <c r="I30">
        <f>(AU30-BA30)</f>
        <v>1.3604807292622287</v>
      </c>
      <c r="J30">
        <f>(P30+AT30*D30)</f>
        <v>27.827608108520508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29.822807312011719</v>
      </c>
      <c r="P30" s="1">
        <v>27.827608108520508</v>
      </c>
      <c r="Q30" s="1">
        <v>29.998720169067383</v>
      </c>
      <c r="R30" s="1">
        <v>400.1844482421875</v>
      </c>
      <c r="S30" s="1">
        <v>393.96575927734375</v>
      </c>
      <c r="T30" s="1">
        <v>1.595122218132019</v>
      </c>
      <c r="U30" s="1">
        <v>27.257425308227539</v>
      </c>
      <c r="V30" s="1">
        <v>3.3253238201141357</v>
      </c>
      <c r="W30" s="1">
        <v>56.823085784912109</v>
      </c>
      <c r="X30" s="1">
        <v>300.30221557617188</v>
      </c>
      <c r="Y30" s="1">
        <v>150.87936401367188</v>
      </c>
      <c r="Z30" s="1">
        <v>0.36014440655708313</v>
      </c>
      <c r="AA30" s="1">
        <v>87.916893005371094</v>
      </c>
      <c r="AB30" s="1">
        <v>-1.9401886463165283</v>
      </c>
      <c r="AC30" s="1">
        <v>1.1303730010986328</v>
      </c>
      <c r="AD30" s="1">
        <v>5.6334942579269409E-2</v>
      </c>
      <c r="AE30" s="1">
        <v>5.1355427131056786E-3</v>
      </c>
      <c r="AF30" s="1">
        <v>2.6510739699006081E-2</v>
      </c>
      <c r="AG30" s="1">
        <v>2.70461430773139E-3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1.1040522631476903</v>
      </c>
      <c r="AP30">
        <f>(U30-T30)/(1000-U30)*AO30</f>
        <v>2.9126435442778372E-2</v>
      </c>
      <c r="AQ30">
        <f>(P30+273.15)</f>
        <v>300.97760810852049</v>
      </c>
      <c r="AR30">
        <f>(O30+273.15)</f>
        <v>302.9728073120117</v>
      </c>
      <c r="AS30">
        <f>(Y30*AK30+Z30*AL30)*AM30</f>
        <v>24.140697702600846</v>
      </c>
      <c r="AT30">
        <f>((AS30+0.00000010773*(AR30^4-AQ30^4))-AP30*44100)/(L30*0.92*2*29.3+0.00000043092*AQ30^3)</f>
        <v>-9.7275177022924453</v>
      </c>
      <c r="AU30">
        <f>0.61365*EXP(17.502*J30/(240.97+J30))</f>
        <v>3.7568688736875635</v>
      </c>
      <c r="AV30">
        <f>AU30*1000/AA30</f>
        <v>42.73204779265852</v>
      </c>
      <c r="AW30">
        <f>(AV30-U30)</f>
        <v>15.474622484430981</v>
      </c>
      <c r="AX30">
        <f>IF(D30,P30,(O30+P30)/2)</f>
        <v>28.825207710266113</v>
      </c>
      <c r="AY30">
        <f>0.61365*EXP(17.502*AX30/(240.97+AX30))</f>
        <v>3.9812737220807244</v>
      </c>
      <c r="AZ30">
        <f>IF(AW30&lt;&gt;0,(1000-(AV30+U30)/2)/AW30*AP30,0)</f>
        <v>1.8163392054367387</v>
      </c>
      <c r="BA30">
        <f>U30*AA30/1000</f>
        <v>2.3963881444253348</v>
      </c>
      <c r="BB30">
        <f>(AY30-BA30)</f>
        <v>1.5848855776553896</v>
      </c>
      <c r="BC30">
        <f>1/(1.6/F30+1.37/N30)</f>
        <v>1.2089577275054082</v>
      </c>
      <c r="BD30">
        <f>G30*AA30*0.001</f>
        <v>34.142902028138849</v>
      </c>
      <c r="BE30">
        <f>G30/S30</f>
        <v>0.98575643893217768</v>
      </c>
      <c r="BF30">
        <f>(1-AP30*AA30/AU30/F30)*100</f>
        <v>78.397707047804275</v>
      </c>
      <c r="BG30">
        <f>(S30-E30/(N30/1.35))</f>
        <v>395.4194335611798</v>
      </c>
      <c r="BH30">
        <f>E30*BF30/100/BG30</f>
        <v>-9.1381392585769845E-3</v>
      </c>
    </row>
    <row r="31" spans="1:60" x14ac:dyDescent="0.35">
      <c r="A31" s="1" t="s">
        <v>9</v>
      </c>
      <c r="B31" s="1" t="s">
        <v>462</v>
      </c>
      <c r="K31" s="1">
        <v>2.72</v>
      </c>
    </row>
    <row r="32" spans="1:60" x14ac:dyDescent="0.35">
      <c r="A32" s="1" t="s">
        <v>9</v>
      </c>
      <c r="B32" s="1" t="s">
        <v>461</v>
      </c>
      <c r="K32" s="1">
        <v>2.72</v>
      </c>
    </row>
    <row r="33" spans="1:60" x14ac:dyDescent="0.35">
      <c r="A33" s="1">
        <v>6</v>
      </c>
      <c r="B33" s="1" t="s">
        <v>460</v>
      </c>
      <c r="C33" s="1">
        <v>1405.0000040903687</v>
      </c>
      <c r="D33" s="1">
        <v>0</v>
      </c>
      <c r="E33">
        <f>(R33-S33*(1000-T33)/(1000-U33))*AO33</f>
        <v>-4.8378338543120609</v>
      </c>
      <c r="F33">
        <f>IF(AZ33&lt;&gt;0,1/(1/AZ33-1/N33),0)</f>
        <v>3.0576762661150734</v>
      </c>
      <c r="G33">
        <f>((BC33-AP33/2)*S33-E33)/(BC33+AP33/2)</f>
        <v>388.42253167931722</v>
      </c>
      <c r="H33">
        <f>AP33*1000</f>
        <v>29.010644692488611</v>
      </c>
      <c r="I33">
        <f>(AU33-BA33)</f>
        <v>1.3798735936818862</v>
      </c>
      <c r="J33">
        <f>(P33+AT33*D33)</f>
        <v>27.882692337036133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29.800460815429688</v>
      </c>
      <c r="P33" s="1">
        <v>27.882692337036133</v>
      </c>
      <c r="Q33" s="1">
        <v>29.970512390136719</v>
      </c>
      <c r="R33" s="1">
        <v>399.88192749023438</v>
      </c>
      <c r="S33" s="1">
        <v>393.912841796875</v>
      </c>
      <c r="T33" s="1">
        <v>1.6116228103637695</v>
      </c>
      <c r="U33" s="1">
        <v>27.175422668457031</v>
      </c>
      <c r="V33" s="1">
        <v>3.3639209270477295</v>
      </c>
      <c r="W33" s="1">
        <v>56.722930908203125</v>
      </c>
      <c r="X33" s="1">
        <v>300.28622436523438</v>
      </c>
      <c r="Y33" s="1">
        <v>300.69195556640625</v>
      </c>
      <c r="Z33" s="1">
        <v>0.31326174736022949</v>
      </c>
      <c r="AA33" s="1">
        <v>87.9136962890625</v>
      </c>
      <c r="AB33" s="1">
        <v>-1.9250503778457642</v>
      </c>
      <c r="AC33" s="1">
        <v>1.1371204853057861</v>
      </c>
      <c r="AD33" s="1">
        <v>5.514858290553093E-2</v>
      </c>
      <c r="AE33" s="1">
        <v>3.7001157179474831E-3</v>
      </c>
      <c r="AF33" s="1">
        <v>2.6252081617712975E-2</v>
      </c>
      <c r="AG33" s="1">
        <v>7.5298808515071869E-3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1.1039934719310085</v>
      </c>
      <c r="AP33">
        <f>(U33-T33)/(1000-U33)*AO33</f>
        <v>2.901064469248861E-2</v>
      </c>
      <c r="AQ33">
        <f>(P33+273.15)</f>
        <v>301.03269233703611</v>
      </c>
      <c r="AR33">
        <f>(O33+273.15)</f>
        <v>302.95046081542966</v>
      </c>
      <c r="AS33">
        <f>(Y33*AK33+Z33*AL33)*AM33</f>
        <v>48.110711815266768</v>
      </c>
      <c r="AT33">
        <f>((AS33+0.00000010773*(AR33^4-AQ33^4))-AP33*44100)/(L33*0.92*2*29.3+0.00000043092*AQ33^3)</f>
        <v>-9.5055199201579885</v>
      </c>
      <c r="AU33">
        <f>0.61365*EXP(17.502*J33/(240.97+J33))</f>
        <v>3.768965448683522</v>
      </c>
      <c r="AV33">
        <f>AU33*1000/AA33</f>
        <v>42.871197637863688</v>
      </c>
      <c r="AW33">
        <f>(AV33-U33)</f>
        <v>15.695774969406656</v>
      </c>
      <c r="AX33">
        <f>IF(D33,P33,(O33+P33)/2)</f>
        <v>28.84157657623291</v>
      </c>
      <c r="AY33">
        <f>0.61365*EXP(17.502*AX33/(240.97+AX33))</f>
        <v>3.9850512042839945</v>
      </c>
      <c r="AZ33">
        <f>IF(AW33&lt;&gt;0,(1000-(AV33+U33)/2)/AW33*AP33,0)</f>
        <v>1.7835752576885167</v>
      </c>
      <c r="BA33">
        <f>U33*AA33/1000</f>
        <v>2.3890918550016358</v>
      </c>
      <c r="BB33">
        <f>(AY33-BA33)</f>
        <v>1.5959593492823587</v>
      </c>
      <c r="BC33">
        <f>1/(1.6/F33+1.37/N33)</f>
        <v>1.1857605092306607</v>
      </c>
      <c r="BD33">
        <f>G33*AA33*0.001</f>
        <v>34.147660481884252</v>
      </c>
      <c r="BE33">
        <f>G33/S33</f>
        <v>0.98606211949701073</v>
      </c>
      <c r="BF33">
        <f>(1-AP33*AA33/AU33/F33)*100</f>
        <v>77.869039561976095</v>
      </c>
      <c r="BG33">
        <f>(S33-E33/(N33/1.35))</f>
        <v>395.43866999265242</v>
      </c>
      <c r="BH33">
        <f>E33*BF33/100/BG33</f>
        <v>-9.5265714858562747E-3</v>
      </c>
    </row>
    <row r="34" spans="1:60" x14ac:dyDescent="0.35">
      <c r="A34" s="1" t="s">
        <v>9</v>
      </c>
      <c r="B34" s="1" t="s">
        <v>459</v>
      </c>
      <c r="K34" s="1">
        <v>2.72</v>
      </c>
    </row>
    <row r="35" spans="1:60" x14ac:dyDescent="0.35">
      <c r="A35" s="1" t="s">
        <v>9</v>
      </c>
      <c r="B35" s="1" t="s">
        <v>458</v>
      </c>
      <c r="K35" s="1">
        <v>2.72</v>
      </c>
    </row>
    <row r="36" spans="1:60" x14ac:dyDescent="0.35">
      <c r="A36" s="1">
        <v>7</v>
      </c>
      <c r="B36" s="1" t="s">
        <v>457</v>
      </c>
      <c r="C36" s="1">
        <v>1609.0000040903687</v>
      </c>
      <c r="D36" s="1">
        <v>0</v>
      </c>
      <c r="E36">
        <f>(R36-S36*(1000-T36)/(1000-U36))*AO36</f>
        <v>-5.1335755548589939</v>
      </c>
      <c r="F36">
        <f>IF(AZ36&lt;&gt;0,1/(1/AZ36-1/N36),0)</f>
        <v>3.1414028071117146</v>
      </c>
      <c r="G36">
        <f>((BC36-AP36/2)*S36-E36)/(BC36+AP36/2)</f>
        <v>388.89837591339949</v>
      </c>
      <c r="H36">
        <f>AP36*1000</f>
        <v>29.304378198363903</v>
      </c>
      <c r="I36">
        <f>(AU36-BA36)</f>
        <v>1.37179084247534</v>
      </c>
      <c r="J36">
        <f>(P36+AT36*D36)</f>
        <v>27.955694198608398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29.803016662597656</v>
      </c>
      <c r="P36" s="1">
        <v>27.955694198608398</v>
      </c>
      <c r="Q36" s="1">
        <v>29.961484909057617</v>
      </c>
      <c r="R36" s="1">
        <v>399.96905517578125</v>
      </c>
      <c r="S36" s="1">
        <v>394.15664672851563</v>
      </c>
      <c r="T36" s="1">
        <v>1.6364548206329346</v>
      </c>
      <c r="U36" s="1">
        <v>27.451444625854492</v>
      </c>
      <c r="V36" s="1">
        <v>3.415109395980835</v>
      </c>
      <c r="W36" s="1">
        <v>57.288284301757813</v>
      </c>
      <c r="X36" s="1">
        <v>300.2899169921875</v>
      </c>
      <c r="Y36" s="1">
        <v>501.06405639648438</v>
      </c>
      <c r="Z36" s="1">
        <v>0.2183719128370285</v>
      </c>
      <c r="AA36" s="1">
        <v>87.910064697265625</v>
      </c>
      <c r="AB36" s="1">
        <v>-1.7270935773849487</v>
      </c>
      <c r="AC36" s="1">
        <v>1.1372674703598022</v>
      </c>
      <c r="AD36" s="1">
        <v>8.8016822934150696E-2</v>
      </c>
      <c r="AE36" s="1">
        <v>8.0762291327118874E-3</v>
      </c>
      <c r="AF36" s="1">
        <v>2.2675754502415657E-2</v>
      </c>
      <c r="AG36" s="1">
        <v>8.7730083614587784E-3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1.1040070477653949</v>
      </c>
      <c r="AP36">
        <f>(U36-T36)/(1000-U36)*AO36</f>
        <v>2.9304378198363904E-2</v>
      </c>
      <c r="AQ36">
        <f>(P36+273.15)</f>
        <v>301.10569419860838</v>
      </c>
      <c r="AR36">
        <f>(O36+273.15)</f>
        <v>302.95301666259763</v>
      </c>
      <c r="AS36">
        <f>(Y36*AK36+Z36*AL36)*AM36</f>
        <v>80.170247231492795</v>
      </c>
      <c r="AT36">
        <f>((AS36+0.00000010773*(AR36^4-AQ36^4))-AP36*44100)/(L36*0.92*2*29.3+0.00000043092*AQ36^3)</f>
        <v>-9.3611230325948291</v>
      </c>
      <c r="AU36">
        <f>0.61365*EXP(17.502*J36/(240.97+J36))</f>
        <v>3.7850491155676131</v>
      </c>
      <c r="AV36">
        <f>AU36*1000/AA36</f>
        <v>43.05592458158371</v>
      </c>
      <c r="AW36">
        <f>(AV36-U36)</f>
        <v>15.604479955729218</v>
      </c>
      <c r="AX36">
        <f>IF(D36,P36,(O36+P36)/2)</f>
        <v>28.879355430603027</v>
      </c>
      <c r="AY36">
        <f>0.61365*EXP(17.502*AX36/(240.97+AX36))</f>
        <v>3.9937814539567458</v>
      </c>
      <c r="AZ36">
        <f>IF(AW36&lt;&gt;0,(1000-(AV36+U36)/2)/AW36*AP36,0)</f>
        <v>1.8117419466754365</v>
      </c>
      <c r="BA36">
        <f>U36*AA36/1000</f>
        <v>2.4132582730922731</v>
      </c>
      <c r="BB36">
        <f>(AY36-BA36)</f>
        <v>1.5805231808644726</v>
      </c>
      <c r="BC36">
        <f>1/(1.6/F36+1.37/N36)</f>
        <v>1.205699541706563</v>
      </c>
      <c r="BD36">
        <f>G36*AA36*0.001</f>
        <v>34.188081387208477</v>
      </c>
      <c r="BE36">
        <f>G36/S36</f>
        <v>0.9866594389343436</v>
      </c>
      <c r="BF36">
        <f>(1-AP36*AA36/AU36/F36)*100</f>
        <v>78.334138455483668</v>
      </c>
      <c r="BG36">
        <f>(S36-E36/(N36/1.35))</f>
        <v>395.77575035270809</v>
      </c>
      <c r="BH36">
        <f>E36*BF36/100/BG36</f>
        <v>-1.016065835078668E-2</v>
      </c>
    </row>
    <row r="37" spans="1:60" x14ac:dyDescent="0.35">
      <c r="A37" s="1" t="s">
        <v>9</v>
      </c>
      <c r="B37" s="1" t="s">
        <v>456</v>
      </c>
      <c r="K37" s="1">
        <v>2.72</v>
      </c>
    </row>
    <row r="38" spans="1:60" x14ac:dyDescent="0.35">
      <c r="A38" s="1" t="s">
        <v>9</v>
      </c>
      <c r="B38" s="1" t="s">
        <v>455</v>
      </c>
      <c r="K38" s="1">
        <v>2.72</v>
      </c>
    </row>
    <row r="39" spans="1:60" x14ac:dyDescent="0.35">
      <c r="A39" s="1">
        <v>8</v>
      </c>
      <c r="B39" s="1" t="s">
        <v>454</v>
      </c>
      <c r="C39" s="1">
        <v>1812.0000040903687</v>
      </c>
      <c r="D39" s="1">
        <v>0</v>
      </c>
      <c r="E39">
        <f>(R39-S39*(1000-T39)/(1000-U39))*AO39</f>
        <v>-4.9247469337236511</v>
      </c>
      <c r="F39">
        <f>IF(AZ39&lt;&gt;0,1/(1/AZ39-1/N39),0)</f>
        <v>3.2153111952146691</v>
      </c>
      <c r="G39">
        <f>((BC39-AP39/2)*S39-E39)/(BC39+AP39/2)</f>
        <v>388.47031628378755</v>
      </c>
      <c r="H39">
        <f>AP39*1000</f>
        <v>29.777196782779548</v>
      </c>
      <c r="I39">
        <f>(AU39-BA39)</f>
        <v>1.37474614271289</v>
      </c>
      <c r="J39">
        <f>(P39+AT39*D39)</f>
        <v>28.143760681152344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29.835659027099609</v>
      </c>
      <c r="P39" s="1">
        <v>28.143760681152344</v>
      </c>
      <c r="Q39" s="1">
        <v>29.975936889648438</v>
      </c>
      <c r="R39" s="1">
        <v>400.134765625</v>
      </c>
      <c r="S39" s="1">
        <v>393.968994140625</v>
      </c>
      <c r="T39" s="1">
        <v>1.671650767326355</v>
      </c>
      <c r="U39" s="1">
        <v>27.893207550048828</v>
      </c>
      <c r="V39" s="1">
        <v>3.4819021224975586</v>
      </c>
      <c r="W39" s="1">
        <v>58.099113464355469</v>
      </c>
      <c r="X39" s="1">
        <v>300.26742553710938</v>
      </c>
      <c r="Y39" s="1">
        <v>749.7667236328125</v>
      </c>
      <c r="Z39" s="1">
        <v>0.18064332008361816</v>
      </c>
      <c r="AA39" s="1">
        <v>87.907196044921875</v>
      </c>
      <c r="AB39" s="1">
        <v>-1.7190124988555908</v>
      </c>
      <c r="AC39" s="1">
        <v>1.1453769207000732</v>
      </c>
      <c r="AD39" s="1">
        <v>7.0169024169445038E-2</v>
      </c>
      <c r="AE39" s="1">
        <v>8.6485696956515312E-3</v>
      </c>
      <c r="AF39" s="1">
        <v>1.2354095466434956E-2</v>
      </c>
      <c r="AG39" s="1">
        <v>8.7280375882983208E-3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1.1039243585923135</v>
      </c>
      <c r="AP39">
        <f>(U39-T39)/(1000-U39)*AO39</f>
        <v>2.9777196782779548E-2</v>
      </c>
      <c r="AQ39">
        <f>(P39+273.15)</f>
        <v>301.29376068115232</v>
      </c>
      <c r="AR39">
        <f>(O39+273.15)</f>
        <v>302.98565902709959</v>
      </c>
      <c r="AS39">
        <f>(Y39*AK39+Z39*AL39)*AM39</f>
        <v>119.96267309987525</v>
      </c>
      <c r="AT39">
        <f>((AS39+0.00000010773*(AR39^4-AQ39^4))-AP39*44100)/(L39*0.92*2*29.3+0.00000043092*AQ39^3)</f>
        <v>-9.2248904588089946</v>
      </c>
      <c r="AU39">
        <f>0.61365*EXP(17.502*J39/(240.97+J39))</f>
        <v>3.8267598071367273</v>
      </c>
      <c r="AV39">
        <f>AU39*1000/AA39</f>
        <v>43.531815133555128</v>
      </c>
      <c r="AW39">
        <f>(AV39-U39)</f>
        <v>15.6386075835063</v>
      </c>
      <c r="AX39">
        <f>IF(D39,P39,(O39+P39)/2)</f>
        <v>28.989709854125977</v>
      </c>
      <c r="AY39">
        <f>0.61365*EXP(17.502*AX39/(240.97+AX39))</f>
        <v>4.0193786510892719</v>
      </c>
      <c r="AZ39">
        <f>IF(AW39&lt;&gt;0,(1000-(AV39+U39)/2)/AW39*AP39,0)</f>
        <v>1.8360827939203019</v>
      </c>
      <c r="BA39">
        <f>U39*AA39/1000</f>
        <v>2.4520136644238373</v>
      </c>
      <c r="BB39">
        <f>(AY39-BA39)</f>
        <v>1.5673649866654347</v>
      </c>
      <c r="BC39">
        <f>1/(1.6/F39+1.37/N39)</f>
        <v>1.2229626648266758</v>
      </c>
      <c r="BD39">
        <f>G39*AA39*0.001</f>
        <v>34.14933625119172</v>
      </c>
      <c r="BE39">
        <f>G39/S39</f>
        <v>0.98604286647269834</v>
      </c>
      <c r="BF39">
        <f>(1-AP39*AA39/AU39/F39)*100</f>
        <v>78.725761576966377</v>
      </c>
      <c r="BG39">
        <f>(S39-E39/(N39/1.35))</f>
        <v>395.52223427966908</v>
      </c>
      <c r="BH39">
        <f>E39*BF39/100/BG39</f>
        <v>-9.8023428098123859E-3</v>
      </c>
    </row>
    <row r="40" spans="1:60" x14ac:dyDescent="0.35">
      <c r="A40" s="1" t="s">
        <v>9</v>
      </c>
      <c r="B40" s="1" t="s">
        <v>453</v>
      </c>
      <c r="K40" s="1">
        <v>2.72</v>
      </c>
    </row>
    <row r="41" spans="1:60" x14ac:dyDescent="0.35">
      <c r="A41" s="1" t="s">
        <v>9</v>
      </c>
      <c r="B41" s="1" t="s">
        <v>452</v>
      </c>
      <c r="K41" s="1">
        <v>2.72</v>
      </c>
    </row>
    <row r="42" spans="1:60" x14ac:dyDescent="0.35">
      <c r="A42" s="1">
        <v>9</v>
      </c>
      <c r="B42" s="1" t="s">
        <v>451</v>
      </c>
      <c r="C42" s="1">
        <v>2016.0000040903687</v>
      </c>
      <c r="D42" s="1">
        <v>0</v>
      </c>
      <c r="E42">
        <f>(R42-S42*(1000-T42)/(1000-U42))*AO42</f>
        <v>-4.9123824882663953</v>
      </c>
      <c r="F42">
        <f>IF(AZ42&lt;&gt;0,1/(1/AZ42-1/N42),0)</f>
        <v>3.3072136459703176</v>
      </c>
      <c r="G42">
        <f>((BC42-AP42/2)*S42-E42)/(BC42+AP42/2)</f>
        <v>388.06760218010464</v>
      </c>
      <c r="H42">
        <f>AP42*1000</f>
        <v>30.240848420039228</v>
      </c>
      <c r="I42">
        <f>(AU42-BA42)</f>
        <v>1.3733213647588198</v>
      </c>
      <c r="J42">
        <f>(P42+AT42*D42)</f>
        <v>28.310102462768555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29.8836669921875</v>
      </c>
      <c r="P42" s="1">
        <v>28.310102462768555</v>
      </c>
      <c r="Q42" s="1">
        <v>30.005172729492188</v>
      </c>
      <c r="R42" s="1">
        <v>399.95196533203125</v>
      </c>
      <c r="S42" s="1">
        <v>393.61990356445313</v>
      </c>
      <c r="T42" s="1">
        <v>1.7197551727294922</v>
      </c>
      <c r="U42" s="1">
        <v>28.334095001220703</v>
      </c>
      <c r="V42" s="1">
        <v>3.5720727443695068</v>
      </c>
      <c r="W42" s="1">
        <v>58.852245330810547</v>
      </c>
      <c r="X42" s="1">
        <v>300.30609130859375</v>
      </c>
      <c r="Y42" s="1">
        <v>1001.2364501953125</v>
      </c>
      <c r="Z42" s="1">
        <v>0.36700126528739929</v>
      </c>
      <c r="AA42" s="1">
        <v>87.9034423828125</v>
      </c>
      <c r="AB42" s="1">
        <v>-1.6586136817932129</v>
      </c>
      <c r="AC42" s="1">
        <v>1.152427077293396</v>
      </c>
      <c r="AD42" s="1">
        <v>0.11687939614057541</v>
      </c>
      <c r="AE42" s="1">
        <v>5.2621406503021717E-3</v>
      </c>
      <c r="AF42" s="1">
        <v>4.134581983089447E-2</v>
      </c>
      <c r="AG42" s="1">
        <v>8.2528600469231606E-3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1.1040665121639472</v>
      </c>
      <c r="AP42">
        <f>(U42-T42)/(1000-U42)*AO42</f>
        <v>3.0240848420039226E-2</v>
      </c>
      <c r="AQ42">
        <f>(P42+273.15)</f>
        <v>301.46010246276853</v>
      </c>
      <c r="AR42">
        <f>(O42+273.15)</f>
        <v>303.03366699218748</v>
      </c>
      <c r="AS42">
        <f>(Y42*AK42+Z42*AL42)*AM42</f>
        <v>160.19782845054942</v>
      </c>
      <c r="AT42">
        <f>((AS42+0.00000010773*(AR42^4-AQ42^4))-AP42*44100)/(L42*0.92*2*29.3+0.00000043092*AQ42^3)</f>
        <v>-9.0787924576066477</v>
      </c>
      <c r="AU42">
        <f>0.61365*EXP(17.502*J42/(240.97+J42))</f>
        <v>3.8639858521677595</v>
      </c>
      <c r="AV42">
        <f>AU42*1000/AA42</f>
        <v>43.957161942992045</v>
      </c>
      <c r="AW42">
        <f>(AV42-U42)</f>
        <v>15.623066941771341</v>
      </c>
      <c r="AX42">
        <f>IF(D42,P42,(O42+P42)/2)</f>
        <v>29.096884727478027</v>
      </c>
      <c r="AY42">
        <f>0.61365*EXP(17.502*AX42/(240.97+AX42))</f>
        <v>4.0443751521519227</v>
      </c>
      <c r="AZ42">
        <f>IF(AW42&lt;&gt;0,(1000-(AV42+U42)/2)/AW42*AP42,0)</f>
        <v>1.8656883476851076</v>
      </c>
      <c r="BA42">
        <f>U42*AA42/1000</f>
        <v>2.4906644874089396</v>
      </c>
      <c r="BB42">
        <f>(AY42-BA42)</f>
        <v>1.553710664742983</v>
      </c>
      <c r="BC42">
        <f>1/(1.6/F42+1.37/N42)</f>
        <v>1.244000229838732</v>
      </c>
      <c r="BD42">
        <f>G42*AA42*0.001</f>
        <v>34.112478108875031</v>
      </c>
      <c r="BE42">
        <f>G42/S42</f>
        <v>0.98589425653004525</v>
      </c>
      <c r="BF42">
        <f>(1-AP42*AA42/AU42/F42)*100</f>
        <v>79.198144497440623</v>
      </c>
      <c r="BG42">
        <f>(S42-E42/(N42/1.35))</f>
        <v>395.16924402027701</v>
      </c>
      <c r="BH42">
        <f>E42*BF42/100/BG42</f>
        <v>-9.8451887139388763E-3</v>
      </c>
    </row>
    <row r="43" spans="1:60" x14ac:dyDescent="0.35">
      <c r="A43" s="1" t="s">
        <v>9</v>
      </c>
      <c r="B43" s="1" t="s">
        <v>450</v>
      </c>
      <c r="K43" s="1">
        <v>2.72</v>
      </c>
    </row>
    <row r="44" spans="1:60" x14ac:dyDescent="0.35">
      <c r="A44" s="1" t="s">
        <v>9</v>
      </c>
      <c r="B44" s="1" t="s">
        <v>449</v>
      </c>
      <c r="K44" s="1">
        <v>2.72</v>
      </c>
    </row>
    <row r="45" spans="1:60" x14ac:dyDescent="0.35">
      <c r="A45" s="1">
        <v>10</v>
      </c>
      <c r="B45" s="1" t="s">
        <v>448</v>
      </c>
      <c r="C45" s="1">
        <v>2220.0000040903687</v>
      </c>
      <c r="D45" s="1">
        <v>0</v>
      </c>
      <c r="E45">
        <f>(R45-S45*(1000-T45)/(1000-U45))*AO45</f>
        <v>-4.5593982433678102</v>
      </c>
      <c r="F45">
        <f>IF(AZ45&lt;&gt;0,1/(1/AZ45-1/N45),0)</f>
        <v>3.2441585049795769</v>
      </c>
      <c r="G45">
        <f>((BC45-AP45/2)*S45-E45)/(BC45+AP45/2)</f>
        <v>387.49036571620832</v>
      </c>
      <c r="H45">
        <f>AP45*1000</f>
        <v>30.471250983636882</v>
      </c>
      <c r="I45">
        <f>(AU45-BA45)</f>
        <v>1.3983544233078455</v>
      </c>
      <c r="J45">
        <f>(P45+AT45*D45)</f>
        <v>28.519681930541992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29.9444580078125</v>
      </c>
      <c r="P45" s="1">
        <v>28.519681930541992</v>
      </c>
      <c r="Q45" s="1">
        <v>30.049261093139648</v>
      </c>
      <c r="R45" s="1">
        <v>400.1883544921875</v>
      </c>
      <c r="S45" s="1">
        <v>393.45877075195313</v>
      </c>
      <c r="T45" s="1">
        <v>1.7779989242553711</v>
      </c>
      <c r="U45" s="1">
        <v>28.588541030883789</v>
      </c>
      <c r="V45" s="1">
        <v>3.680098295211792</v>
      </c>
      <c r="W45" s="1">
        <v>59.172500610351563</v>
      </c>
      <c r="X45" s="1">
        <v>300.301025390625</v>
      </c>
      <c r="Y45" s="1">
        <v>1250.4256591796875</v>
      </c>
      <c r="Z45" s="1">
        <v>0.28811740875244141</v>
      </c>
      <c r="AA45" s="1">
        <v>87.901763916015625</v>
      </c>
      <c r="AB45" s="1">
        <v>-1.6518585681915283</v>
      </c>
      <c r="AC45" s="1">
        <v>1.1508522033691406</v>
      </c>
      <c r="AD45" s="1">
        <v>9.8121002316474915E-2</v>
      </c>
      <c r="AE45" s="1">
        <v>1.3754983432590961E-2</v>
      </c>
      <c r="AF45" s="1">
        <v>3.6073938012123108E-2</v>
      </c>
      <c r="AG45" s="1">
        <v>4.9522561021149158E-3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1.1040478874655328</v>
      </c>
      <c r="AP45">
        <f>(U45-T45)/(1000-U45)*AO45</f>
        <v>3.0471250983636882E-2</v>
      </c>
      <c r="AQ45">
        <f>(P45+273.15)</f>
        <v>301.66968193054197</v>
      </c>
      <c r="AR45">
        <f>(O45+273.15)</f>
        <v>303.09445800781248</v>
      </c>
      <c r="AS45">
        <f>(Y45*AK45+Z45*AL45)*AM45</f>
        <v>200.06810099687937</v>
      </c>
      <c r="AT45">
        <f>((AS45+0.00000010773*(AR45^4-AQ45^4))-AP45*44100)/(L45*0.92*2*29.3+0.00000043092*AQ45^3)</f>
        <v>-8.8572269871966576</v>
      </c>
      <c r="AU45">
        <f>0.61365*EXP(17.502*J45/(240.97+J45))</f>
        <v>3.9113376077079183</v>
      </c>
      <c r="AV45">
        <f>AU45*1000/AA45</f>
        <v>44.496690776819278</v>
      </c>
      <c r="AW45">
        <f>(AV45-U45)</f>
        <v>15.908149745935489</v>
      </c>
      <c r="AX45">
        <f>IF(D45,P45,(O45+P45)/2)</f>
        <v>29.232069969177246</v>
      </c>
      <c r="AY45">
        <f>0.61365*EXP(17.502*AX45/(240.97+AX45))</f>
        <v>4.0760977722486444</v>
      </c>
      <c r="AZ45">
        <f>IF(AW45&lt;&gt;0,(1000-(AV45+U45)/2)/AW45*AP45,0)</f>
        <v>1.8454535713892715</v>
      </c>
      <c r="BA45">
        <f>U45*AA45/1000</f>
        <v>2.5129831844000727</v>
      </c>
      <c r="BB45">
        <f>(AY45-BA45)</f>
        <v>1.5631145878485717</v>
      </c>
      <c r="BC45">
        <f>1/(1.6/F45+1.37/N45)</f>
        <v>1.2296166704618174</v>
      </c>
      <c r="BD45">
        <f>G45*AA45*0.001</f>
        <v>34.061086646916699</v>
      </c>
      <c r="BE45">
        <f>G45/S45</f>
        <v>0.98483092644157255</v>
      </c>
      <c r="BF45">
        <f>(1-AP45*AA45/AU45/F45)*100</f>
        <v>78.891347732222854</v>
      </c>
      <c r="BG45">
        <f>(S45-E45/(N45/1.35))</f>
        <v>394.89678177196942</v>
      </c>
      <c r="BH45">
        <f>E45*BF45/100/BG45</f>
        <v>-9.1086351895093617E-3</v>
      </c>
    </row>
    <row r="46" spans="1:60" x14ac:dyDescent="0.35">
      <c r="A46" s="1" t="s">
        <v>9</v>
      </c>
      <c r="B46" s="1" t="s">
        <v>447</v>
      </c>
      <c r="K46" s="1">
        <v>2.72</v>
      </c>
    </row>
    <row r="47" spans="1:60" x14ac:dyDescent="0.35">
      <c r="A47" s="1" t="s">
        <v>9</v>
      </c>
      <c r="B47" s="1" t="s">
        <v>446</v>
      </c>
      <c r="K47" s="1">
        <v>2.72</v>
      </c>
    </row>
    <row r="48" spans="1:60" x14ac:dyDescent="0.35">
      <c r="A48" s="1">
        <v>11</v>
      </c>
      <c r="B48" s="1" t="s">
        <v>445</v>
      </c>
      <c r="C48" s="1">
        <v>2423.0000040903687</v>
      </c>
      <c r="D48" s="1">
        <v>0</v>
      </c>
      <c r="E48">
        <f>(R48-S48*(1000-T48)/(1000-U48))*AO48</f>
        <v>-4.0110196930322477</v>
      </c>
      <c r="F48">
        <f>IF(AZ48&lt;&gt;0,1/(1/AZ48-1/N48),0)</f>
        <v>3.0091163095265099</v>
      </c>
      <c r="G48">
        <f>((BC48-AP48/2)*S48-E48)/(BC48+AP48/2)</f>
        <v>386.0896834859708</v>
      </c>
      <c r="H48">
        <f>AP48*1000</f>
        <v>30.445316203723209</v>
      </c>
      <c r="I48">
        <f>(AU48-BA48)</f>
        <v>1.4585896522413768</v>
      </c>
      <c r="J48">
        <f>(P48+AT48*D48)</f>
        <v>28.800897598266602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30.034290313720703</v>
      </c>
      <c r="P48" s="1">
        <v>28.800897598266602</v>
      </c>
      <c r="Q48" s="1">
        <v>30.111536026000977</v>
      </c>
      <c r="R48" s="1">
        <v>399.97024536132813</v>
      </c>
      <c r="S48" s="1">
        <v>392.772216796875</v>
      </c>
      <c r="T48" s="1">
        <v>1.850272536277771</v>
      </c>
      <c r="U48" s="1">
        <v>28.636384963989258</v>
      </c>
      <c r="V48" s="1">
        <v>3.8098137378692627</v>
      </c>
      <c r="W48" s="1">
        <v>58.963909149169922</v>
      </c>
      <c r="X48" s="1">
        <v>300.30429077148438</v>
      </c>
      <c r="Y48" s="1">
        <v>1600.529541015625</v>
      </c>
      <c r="Z48" s="1">
        <v>0.23209376633167267</v>
      </c>
      <c r="AA48" s="1">
        <v>87.897956848144531</v>
      </c>
      <c r="AB48" s="1">
        <v>-1.5448226928710938</v>
      </c>
      <c r="AC48" s="1">
        <v>1.1636679172515869</v>
      </c>
      <c r="AD48" s="1">
        <v>4.4924292713403702E-2</v>
      </c>
      <c r="AE48" s="1">
        <v>2.0673763006925583E-2</v>
      </c>
      <c r="AF48" s="1">
        <v>4.6824704855680466E-2</v>
      </c>
      <c r="AG48" s="1">
        <v>6.8010138347744942E-3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1.1040598925422216</v>
      </c>
      <c r="AP48">
        <f>(U48-T48)/(1000-U48)*AO48</f>
        <v>3.0445316203723208E-2</v>
      </c>
      <c r="AQ48">
        <f>(P48+273.15)</f>
        <v>301.95089759826658</v>
      </c>
      <c r="AR48">
        <f>(O48+273.15)</f>
        <v>303.18429031372068</v>
      </c>
      <c r="AS48">
        <f>(Y48*AK48+Z48*AL48)*AM48</f>
        <v>256.08472083856032</v>
      </c>
      <c r="AT48">
        <f>((AS48+0.00000010773*(AR48^4-AQ48^4))-AP48*44100)/(L48*0.92*2*29.3+0.00000043092*AQ48^3)</f>
        <v>-8.4234120688879912</v>
      </c>
      <c r="AU48">
        <f>0.61365*EXP(17.502*J48/(240.97+J48))</f>
        <v>3.9756693820929594</v>
      </c>
      <c r="AV48">
        <f>AU48*1000/AA48</f>
        <v>45.230509611974938</v>
      </c>
      <c r="AW48">
        <f>(AV48-U48)</f>
        <v>16.59412464798568</v>
      </c>
      <c r="AX48">
        <f>IF(D48,P48,(O48+P48)/2)</f>
        <v>29.417593955993652</v>
      </c>
      <c r="AY48">
        <f>0.61365*EXP(17.502*AX48/(240.97+AX48))</f>
        <v>4.1199859482588277</v>
      </c>
      <c r="AZ48">
        <f>IF(AW48&lt;&gt;0,(1000-(AV48+U48)/2)/AW48*AP48,0)</f>
        <v>1.7669425983314064</v>
      </c>
      <c r="BA48">
        <f>U48*AA48/1000</f>
        <v>2.5170797298515826</v>
      </c>
      <c r="BB48">
        <f>(AY48-BA48)</f>
        <v>1.6029062184072451</v>
      </c>
      <c r="BC48">
        <f>1/(1.6/F48+1.37/N48)</f>
        <v>1.1740051801519746</v>
      </c>
      <c r="BD48">
        <f>G48*AA48*0.001</f>
        <v>33.936494338563641</v>
      </c>
      <c r="BE48">
        <f>G48/S48</f>
        <v>0.98298623725119505</v>
      </c>
      <c r="BF48">
        <f>(1-AP48*AA48/AU48/F48)*100</f>
        <v>77.63082158521452</v>
      </c>
      <c r="BG48">
        <f>(S48-E48/(N48/1.35))</f>
        <v>394.03727201078897</v>
      </c>
      <c r="BH48">
        <f>E48*BF48/100/BG48</f>
        <v>-7.9022665184841339E-3</v>
      </c>
    </row>
    <row r="49" spans="1:60" x14ac:dyDescent="0.35">
      <c r="A49" s="1" t="s">
        <v>9</v>
      </c>
      <c r="B49" s="1" t="s">
        <v>444</v>
      </c>
      <c r="K49" s="1">
        <v>2.72</v>
      </c>
    </row>
    <row r="50" spans="1:60" x14ac:dyDescent="0.35">
      <c r="A50" s="1" t="s">
        <v>9</v>
      </c>
      <c r="B50" s="1" t="s">
        <v>439</v>
      </c>
      <c r="K50" s="1">
        <v>2.72</v>
      </c>
    </row>
    <row r="51" spans="1:60" x14ac:dyDescent="0.35">
      <c r="A51" s="1">
        <v>12</v>
      </c>
      <c r="B51" s="1" t="s">
        <v>443</v>
      </c>
      <c r="C51" s="1">
        <v>2626.5000041015446</v>
      </c>
      <c r="D51" s="1">
        <v>0</v>
      </c>
      <c r="E51">
        <f>(R51-S51*(1000-T51)/(1000-U51))*AO51</f>
        <v>-3.7814046456882435</v>
      </c>
      <c r="F51">
        <f>IF(AZ51&lt;&gt;0,1/(1/AZ51-1/N51),0)</f>
        <v>2.3575171135376873</v>
      </c>
      <c r="G51">
        <f>((BC51-AP51/2)*S51-E51)/(BC51+AP51/2)</f>
        <v>385.49027278365696</v>
      </c>
      <c r="H51">
        <f>AP51*1000</f>
        <v>29.148073713673821</v>
      </c>
      <c r="I51">
        <f>(AU51-BA51)</f>
        <v>1.6231361596110983</v>
      </c>
      <c r="J51">
        <f>(P51+AT51*D51)</f>
        <v>29.117025375366211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30.145872116088867</v>
      </c>
      <c r="P51" s="1">
        <v>29.117025375366211</v>
      </c>
      <c r="Q51" s="1">
        <v>30.195005416870117</v>
      </c>
      <c r="R51" s="1">
        <v>399.99676513671875</v>
      </c>
      <c r="S51" s="1">
        <v>393.04580688476563</v>
      </c>
      <c r="T51" s="1">
        <v>1.9321985244750977</v>
      </c>
      <c r="U51" s="1">
        <v>27.601465225219727</v>
      </c>
      <c r="V51" s="1">
        <v>3.9528417587280273</v>
      </c>
      <c r="W51" s="1">
        <v>56.466358184814453</v>
      </c>
      <c r="X51" s="1">
        <v>300.3375244140625</v>
      </c>
      <c r="Y51" s="1">
        <v>2001.323974609375</v>
      </c>
      <c r="Z51" s="1">
        <v>0.4984762966632843</v>
      </c>
      <c r="AA51" s="1">
        <v>87.892127990722656</v>
      </c>
      <c r="AB51" s="1">
        <v>-1.5154403448104858</v>
      </c>
      <c r="AC51" s="1">
        <v>1.1694768667221069</v>
      </c>
      <c r="AD51" s="1">
        <v>0.1242382824420929</v>
      </c>
      <c r="AE51" s="1">
        <v>2.9439426958560944E-2</v>
      </c>
      <c r="AF51" s="1">
        <v>3.1419392675161362E-2</v>
      </c>
      <c r="AG51" s="1">
        <v>2.2016884759068489E-2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1.1041820750517002</v>
      </c>
      <c r="AP51">
        <f>(U51-T51)/(1000-U51)*AO51</f>
        <v>2.9148073713673821E-2</v>
      </c>
      <c r="AQ51">
        <f>(P51+273.15)</f>
        <v>302.26702537536619</v>
      </c>
      <c r="AR51">
        <f>(O51+273.15)</f>
        <v>303.29587211608884</v>
      </c>
      <c r="AS51">
        <f>(Y51*AK51+Z51*AL51)*AM51</f>
        <v>320.21182878020772</v>
      </c>
      <c r="AT51">
        <f>((AS51+0.00000010773*(AR51^4-AQ51^4))-AP51*44100)/(L51*0.92*2*29.3+0.00000043092*AQ51^3)</f>
        <v>-7.486637413475866</v>
      </c>
      <c r="AU51">
        <f>0.61365*EXP(17.502*J51/(240.97+J51))</f>
        <v>4.0490876739175912</v>
      </c>
      <c r="AV51">
        <f>AU51*1000/AA51</f>
        <v>46.068831947554933</v>
      </c>
      <c r="AW51">
        <f>(AV51-U51)</f>
        <v>18.467366722335207</v>
      </c>
      <c r="AX51">
        <f>IF(D51,P51,(O51+P51)/2)</f>
        <v>29.631448745727539</v>
      </c>
      <c r="AY51">
        <f>0.61365*EXP(17.502*AX51/(240.97+AX51))</f>
        <v>4.1710867824888842</v>
      </c>
      <c r="AZ51">
        <f>IF(AW51&lt;&gt;0,(1000-(AV51+U51)/2)/AW51*AP51,0)</f>
        <v>1.5202167428380202</v>
      </c>
      <c r="BA51">
        <f>U51*AA51/1000</f>
        <v>2.4259515143064929</v>
      </c>
      <c r="BB51">
        <f>(AY51-BA51)</f>
        <v>1.7451352681823913</v>
      </c>
      <c r="BC51">
        <f>1/(1.6/F51+1.37/N51)</f>
        <v>1.0012540175904461</v>
      </c>
      <c r="BD51">
        <f>G51*AA51*0.001</f>
        <v>33.881560394679774</v>
      </c>
      <c r="BE51">
        <f>G51/S51</f>
        <v>0.98077696296776973</v>
      </c>
      <c r="BF51">
        <f>(1-AP51*AA51/AU51/F51)*100</f>
        <v>73.162144881686615</v>
      </c>
      <c r="BG51">
        <f>(S51-E51/(N51/1.35))</f>
        <v>394.2384426804104</v>
      </c>
      <c r="BH51">
        <f>E51*BF51/100/BG51</f>
        <v>-7.0174707637123352E-3</v>
      </c>
    </row>
    <row r="52" spans="1:60" x14ac:dyDescent="0.35">
      <c r="A52" s="1" t="s">
        <v>9</v>
      </c>
      <c r="B52" s="1" t="s">
        <v>442</v>
      </c>
      <c r="K52" s="1">
        <v>2.1352000000000002</v>
      </c>
    </row>
    <row r="53" spans="1:60" x14ac:dyDescent="0.35">
      <c r="A53" s="1" t="s">
        <v>9</v>
      </c>
      <c r="B53" s="1" t="s">
        <v>441</v>
      </c>
    </row>
    <row r="54" spans="1:60" x14ac:dyDescent="0.35">
      <c r="A54" s="1" t="s">
        <v>9</v>
      </c>
      <c r="B54" s="1" t="s">
        <v>440</v>
      </c>
    </row>
    <row r="55" spans="1:60" x14ac:dyDescent="0.35">
      <c r="A55" s="1" t="s">
        <v>9</v>
      </c>
      <c r="B55" s="1" t="s">
        <v>439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H55"/>
  <sheetViews>
    <sheetView topLeftCell="A6" zoomScale="53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528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527</v>
      </c>
    </row>
    <row r="12" spans="1:60" x14ac:dyDescent="0.35">
      <c r="A12" s="1" t="s">
        <v>9</v>
      </c>
      <c r="B12" s="1" t="s">
        <v>526</v>
      </c>
    </row>
    <row r="13" spans="1:60" x14ac:dyDescent="0.35">
      <c r="A13" s="1" t="s">
        <v>9</v>
      </c>
      <c r="B13" s="1" t="s">
        <v>525</v>
      </c>
    </row>
    <row r="14" spans="1:60" x14ac:dyDescent="0.35">
      <c r="A14" s="1" t="s">
        <v>9</v>
      </c>
      <c r="B14" s="1" t="s">
        <v>524</v>
      </c>
    </row>
    <row r="15" spans="1:60" x14ac:dyDescent="0.35">
      <c r="A15" s="1" t="s">
        <v>9</v>
      </c>
      <c r="B15" s="1" t="s">
        <v>523</v>
      </c>
    </row>
    <row r="16" spans="1:60" x14ac:dyDescent="0.35">
      <c r="A16" s="1" t="s">
        <v>9</v>
      </c>
      <c r="B16" s="1" t="s">
        <v>522</v>
      </c>
    </row>
    <row r="17" spans="1:60" x14ac:dyDescent="0.35">
      <c r="A17" s="1" t="s">
        <v>9</v>
      </c>
      <c r="B17" s="1" t="s">
        <v>521</v>
      </c>
    </row>
    <row r="18" spans="1:60" x14ac:dyDescent="0.35">
      <c r="A18" s="1">
        <v>1</v>
      </c>
      <c r="B18" s="1" t="s">
        <v>520</v>
      </c>
      <c r="C18" s="1">
        <v>368.50000217929482</v>
      </c>
      <c r="D18" s="1">
        <v>0</v>
      </c>
      <c r="E18">
        <f>(R18-S18*(1000-T18)/(1000-U18))*AO18</f>
        <v>-4.7190153950761857</v>
      </c>
      <c r="F18">
        <f>IF(AZ18&lt;&gt;0,1/(1/AZ18-1/N18),0)</f>
        <v>13.008292314103455</v>
      </c>
      <c r="G18">
        <f>((BC18-AP18/2)*S18-E18)/(BC18+AP18/2)</f>
        <v>386.83283507440194</v>
      </c>
      <c r="H18">
        <f>AP18*1000</f>
        <v>36.987016742862863</v>
      </c>
      <c r="I18">
        <f>(AU18-BA18)</f>
        <v>0.96898539256610139</v>
      </c>
      <c r="J18">
        <f>(P18+AT18*D18)</f>
        <v>28.915740966796875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30.140056610107422</v>
      </c>
      <c r="P18" s="1">
        <v>28.915740966796875</v>
      </c>
      <c r="Q18" s="1">
        <v>30.262825012207031</v>
      </c>
      <c r="R18" s="1">
        <v>399.94757080078125</v>
      </c>
      <c r="S18" s="1">
        <v>391.11639404296875</v>
      </c>
      <c r="T18" s="1">
        <v>2.156541109085083</v>
      </c>
      <c r="U18" s="1">
        <v>34.511043548583984</v>
      </c>
      <c r="V18" s="1">
        <v>4.4132261276245117</v>
      </c>
      <c r="W18" s="1">
        <v>70.624679565429688</v>
      </c>
      <c r="X18" s="1">
        <v>300.21389770507813</v>
      </c>
      <c r="Y18" s="1">
        <v>0.21699325740337372</v>
      </c>
      <c r="Z18" s="1">
        <v>0.1600596159696579</v>
      </c>
      <c r="AA18" s="1">
        <v>87.891288757324219</v>
      </c>
      <c r="AB18" s="1">
        <v>-0.14018705487251282</v>
      </c>
      <c r="AC18" s="1">
        <v>1.2130982875823975</v>
      </c>
      <c r="AD18" s="1">
        <v>5.2871040999889374E-2</v>
      </c>
      <c r="AE18" s="1">
        <v>3.8797962479293346E-3</v>
      </c>
      <c r="AF18" s="1">
        <v>1.9165446981787682E-2</v>
      </c>
      <c r="AG18" s="1">
        <v>1.097895298153162E-2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1.1037275650921987</v>
      </c>
      <c r="AP18">
        <f>(U18-T18)/(1000-U18)*AO18</f>
        <v>3.6987016742862866E-2</v>
      </c>
      <c r="AQ18">
        <f>(P18+273.15)</f>
        <v>302.06574096679685</v>
      </c>
      <c r="AR18">
        <f>(O18+273.15)</f>
        <v>303.2900566101074</v>
      </c>
      <c r="AS18">
        <f>(Y18*AK18+Z18*AL18)*AM18</f>
        <v>3.4718920408511433E-2</v>
      </c>
      <c r="AT18">
        <f>((AS18+0.00000010773*(AR18^4-AQ18^4))-AP18*44100)/(L18*0.92*2*29.3+0.00000043092*AQ18^3)</f>
        <v>-12.702260491481304</v>
      </c>
      <c r="AU18">
        <f>0.61365*EXP(17.502*J18/(240.97+J18))</f>
        <v>4.0022054864112873</v>
      </c>
      <c r="AV18">
        <f>AU18*1000/AA18</f>
        <v>45.53586075477557</v>
      </c>
      <c r="AW18">
        <f>(AV18-U18)</f>
        <v>11.024817206191585</v>
      </c>
      <c r="AX18">
        <f>IF(D18,P18,(O18+P18)/2)</f>
        <v>29.527898788452148</v>
      </c>
      <c r="AY18">
        <f>0.61365*EXP(17.502*AX18/(240.97+AX18))</f>
        <v>4.1462748341740836</v>
      </c>
      <c r="AZ18">
        <f>IF(AW18&lt;&gt;0,(1000-(AV18+U18)/2)/AW18*AP18,0)</f>
        <v>3.2206129121198326</v>
      </c>
      <c r="BA18">
        <f>U18*AA18/1000</f>
        <v>3.0332200938451859</v>
      </c>
      <c r="BB18">
        <f>(AY18-BA18)</f>
        <v>1.1130547403288977</v>
      </c>
      <c r="BC18">
        <f>1/(1.6/F18+1.37/N18)</f>
        <v>2.2570006055943672</v>
      </c>
      <c r="BD18">
        <f>G18*AA18*0.001</f>
        <v>33.999236408338632</v>
      </c>
      <c r="BE18">
        <f>G18/S18</f>
        <v>0.98904786648218024</v>
      </c>
      <c r="BF18">
        <f>(1-AP18*AA18/AU18/F18)*100</f>
        <v>93.755819251403182</v>
      </c>
      <c r="BG18">
        <f>(S18-E18/(N18/1.35))</f>
        <v>392.60474750093158</v>
      </c>
      <c r="BH18">
        <f>E18*BF18/100/BG18</f>
        <v>-1.1269225786025475E-2</v>
      </c>
    </row>
    <row r="19" spans="1:60" x14ac:dyDescent="0.35">
      <c r="A19" s="1" t="s">
        <v>9</v>
      </c>
      <c r="B19" s="1" t="s">
        <v>519</v>
      </c>
      <c r="K19" s="1">
        <v>2.72</v>
      </c>
    </row>
    <row r="20" spans="1:60" x14ac:dyDescent="0.35">
      <c r="A20" s="1" t="s">
        <v>9</v>
      </c>
      <c r="B20" s="1" t="s">
        <v>518</v>
      </c>
      <c r="K20" s="1">
        <v>2.72</v>
      </c>
    </row>
    <row r="21" spans="1:60" x14ac:dyDescent="0.35">
      <c r="A21" s="1">
        <v>2</v>
      </c>
      <c r="B21" s="1" t="s">
        <v>517</v>
      </c>
      <c r="C21" s="1">
        <v>572.50000217929482</v>
      </c>
      <c r="D21" s="1">
        <v>0</v>
      </c>
      <c r="E21">
        <f>(R21-S21*(1000-T21)/(1000-U21))*AO21</f>
        <v>-4.5891148566160123</v>
      </c>
      <c r="F21">
        <f>IF(AZ21&lt;&gt;0,1/(1/AZ21-1/N21),0)</f>
        <v>10.444145348608531</v>
      </c>
      <c r="G21">
        <f>((BC21-AP21/2)*S21-E21)/(BC21+AP21/2)</f>
        <v>386.79448956918117</v>
      </c>
      <c r="H21">
        <f>AP21*1000</f>
        <v>35.999763087164908</v>
      </c>
      <c r="I21">
        <f>(AU21-BA21)</f>
        <v>1.0009724668291753</v>
      </c>
      <c r="J21">
        <f>(P21+AT21*D21)</f>
        <v>28.778356552124023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30.052406311035156</v>
      </c>
      <c r="P21" s="1">
        <v>28.778356552124023</v>
      </c>
      <c r="Q21" s="1">
        <v>30.223081588745117</v>
      </c>
      <c r="R21" s="1">
        <v>399.85101318359375</v>
      </c>
      <c r="S21" s="1">
        <v>391.25054931640625</v>
      </c>
      <c r="T21" s="1">
        <v>2.2837314605712891</v>
      </c>
      <c r="U21" s="1">
        <v>33.787467956542969</v>
      </c>
      <c r="V21" s="1">
        <v>4.6968989372253418</v>
      </c>
      <c r="W21" s="1">
        <v>69.489921569824219</v>
      </c>
      <c r="X21" s="1">
        <v>300.31646728515625</v>
      </c>
      <c r="Y21" s="1">
        <v>25.443929672241211</v>
      </c>
      <c r="Z21" s="1">
        <v>0.38758587837219238</v>
      </c>
      <c r="AA21" s="1">
        <v>87.887809753417969</v>
      </c>
      <c r="AB21" s="1">
        <v>-9.7410567104816437E-2</v>
      </c>
      <c r="AC21" s="1">
        <v>1.2171485424041748</v>
      </c>
      <c r="AD21" s="1">
        <v>0.10882721096277237</v>
      </c>
      <c r="AE21" s="1">
        <v>1.4102013781666756E-2</v>
      </c>
      <c r="AF21" s="1">
        <v>1.6078578308224678E-2</v>
      </c>
      <c r="AG21" s="1">
        <v>3.5522580146789551E-3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1.1041046591366035</v>
      </c>
      <c r="AP21">
        <f>(U21-T21)/(1000-U21)*AO21</f>
        <v>3.5999763087164911E-2</v>
      </c>
      <c r="AQ21">
        <f>(P21+273.15)</f>
        <v>301.928356552124</v>
      </c>
      <c r="AR21">
        <f>(O21+273.15)</f>
        <v>303.20240631103513</v>
      </c>
      <c r="AS21">
        <f>(Y21*AK21+Z21*AL21)*AM21</f>
        <v>4.0710286565640104</v>
      </c>
      <c r="AT21">
        <f>((AS21+0.00000010773*(AR21^4-AQ21^4))-AP21*44100)/(L21*0.92*2*29.3+0.00000043092*AQ21^3)</f>
        <v>-12.325451938556151</v>
      </c>
      <c r="AU21">
        <f>0.61365*EXP(17.502*J21/(240.97+J21))</f>
        <v>3.9704790226435294</v>
      </c>
      <c r="AV21">
        <f>AU21*1000/AA21</f>
        <v>45.176675056339278</v>
      </c>
      <c r="AW21">
        <f>(AV21-U21)</f>
        <v>11.389207099796309</v>
      </c>
      <c r="AX21">
        <f>IF(D21,P21,(O21+P21)/2)</f>
        <v>29.41538143157959</v>
      </c>
      <c r="AY21">
        <f>0.61365*EXP(17.502*AX21/(240.97+AX21))</f>
        <v>4.1194601286477015</v>
      </c>
      <c r="AZ21">
        <f>IF(AW21&lt;&gt;0,(1000-(AV21+U21)/2)/AW21*AP21,0)</f>
        <v>3.0360689347163548</v>
      </c>
      <c r="BA21">
        <f>U21*AA21/1000</f>
        <v>2.9695065558143541</v>
      </c>
      <c r="BB21">
        <f>(AY21-BA21)</f>
        <v>1.1499535728333474</v>
      </c>
      <c r="BC21">
        <f>1/(1.6/F21+1.37/N21)</f>
        <v>2.1129886520844225</v>
      </c>
      <c r="BD21">
        <f>G21*AA21*0.001</f>
        <v>33.994520512926606</v>
      </c>
      <c r="BE21">
        <f>G21/S21</f>
        <v>0.98861072590182753</v>
      </c>
      <c r="BF21">
        <f>(1-AP21*AA21/AU21/F21)*100</f>
        <v>92.370211993111781</v>
      </c>
      <c r="BG21">
        <f>(S21-E21/(N21/1.35))</f>
        <v>392.69793280512289</v>
      </c>
      <c r="BH21">
        <f>E21*BF21/100/BG21</f>
        <v>-1.079449308883222E-2</v>
      </c>
    </row>
    <row r="22" spans="1:60" x14ac:dyDescent="0.35">
      <c r="A22" s="1" t="s">
        <v>9</v>
      </c>
      <c r="B22" s="1" t="s">
        <v>516</v>
      </c>
      <c r="K22" s="1">
        <v>2.72</v>
      </c>
    </row>
    <row r="23" spans="1:60" x14ac:dyDescent="0.35">
      <c r="A23" s="1" t="s">
        <v>9</v>
      </c>
      <c r="B23" s="1" t="s">
        <v>515</v>
      </c>
      <c r="K23" s="1">
        <v>2.72</v>
      </c>
    </row>
    <row r="24" spans="1:60" x14ac:dyDescent="0.35">
      <c r="A24" s="1">
        <v>3</v>
      </c>
      <c r="B24" s="1" t="s">
        <v>514</v>
      </c>
      <c r="C24" s="1">
        <v>776.0000021904707</v>
      </c>
      <c r="D24" s="1">
        <v>0</v>
      </c>
      <c r="E24">
        <f>(R24-S24*(1000-T24)/(1000-U24))*AO24</f>
        <v>-4.67430871953745</v>
      </c>
      <c r="F24">
        <f>IF(AZ24&lt;&gt;0,1/(1/AZ24-1/N24),0)</f>
        <v>9.62963408628789</v>
      </c>
      <c r="G24">
        <f>((BC24-AP24/2)*S24-E24)/(BC24+AP24/2)</f>
        <v>387.42958775079393</v>
      </c>
      <c r="H24">
        <f>AP24*1000</f>
        <v>35.20547833328321</v>
      </c>
      <c r="I24">
        <f>(AU24-BA24)</f>
        <v>1.0035090510578124</v>
      </c>
      <c r="J24">
        <f>(P24+AT24*D24)</f>
        <v>28.585859298706055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29.927457809448242</v>
      </c>
      <c r="P24" s="1">
        <v>28.585859298706055</v>
      </c>
      <c r="Q24" s="1">
        <v>30.125219345092773</v>
      </c>
      <c r="R24" s="1">
        <v>400.08712768554688</v>
      </c>
      <c r="S24" s="1">
        <v>391.82635498046875</v>
      </c>
      <c r="T24" s="1">
        <v>2.4288499355316162</v>
      </c>
      <c r="U24" s="1">
        <v>33.256565093994141</v>
      </c>
      <c r="V24" s="1">
        <v>5.031409740447998</v>
      </c>
      <c r="W24" s="1">
        <v>68.891616821289063</v>
      </c>
      <c r="X24" s="1">
        <v>300.295654296875</v>
      </c>
      <c r="Y24" s="1">
        <v>50.738780975341797</v>
      </c>
      <c r="Z24" s="1">
        <v>0.13490892946720123</v>
      </c>
      <c r="AA24" s="1">
        <v>87.888969421386719</v>
      </c>
      <c r="AB24" s="1">
        <v>-0.12829740345478058</v>
      </c>
      <c r="AC24" s="1">
        <v>1.2150082588195801</v>
      </c>
      <c r="AD24" s="1">
        <v>6.8898901343345642E-2</v>
      </c>
      <c r="AE24" s="1">
        <v>5.5850674398243427E-3</v>
      </c>
      <c r="AF24" s="1">
        <v>4.2718425393104553E-2</v>
      </c>
      <c r="AG24" s="1">
        <v>6.7572020925581455E-3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1.1040281407973342</v>
      </c>
      <c r="AP24">
        <f>(U24-T24)/(1000-U24)*AO24</f>
        <v>3.5205478333283212E-2</v>
      </c>
      <c r="AQ24">
        <f>(P24+273.15)</f>
        <v>301.73585929870603</v>
      </c>
      <c r="AR24">
        <f>(O24+273.15)</f>
        <v>303.07745780944822</v>
      </c>
      <c r="AS24">
        <f>(Y24*AK24+Z24*AL24)*AM24</f>
        <v>8.1182047745986665</v>
      </c>
      <c r="AT24">
        <f>((AS24+0.00000010773*(AR24^4-AQ24^4))-AP24*44100)/(L24*0.92*2*29.3+0.00000043092*AQ24^3)</f>
        <v>-12.01436029810591</v>
      </c>
      <c r="AU24">
        <f>0.61365*EXP(17.502*J24/(240.97+J24))</f>
        <v>3.9263942836642203</v>
      </c>
      <c r="AV24">
        <f>AU24*1000/AA24</f>
        <v>44.67448315202089</v>
      </c>
      <c r="AW24">
        <f>(AV24-U24)</f>
        <v>11.41791805802675</v>
      </c>
      <c r="AX24">
        <f>IF(D24,P24,(O24+P24)/2)</f>
        <v>29.256658554077148</v>
      </c>
      <c r="AY24">
        <f>0.61365*EXP(17.502*AX24/(240.97+AX24))</f>
        <v>4.0818909968211052</v>
      </c>
      <c r="AZ24">
        <f>IF(AW24&lt;&gt;0,(1000-(AV24+U24)/2)/AW24*AP24,0)</f>
        <v>2.9632090759523981</v>
      </c>
      <c r="BA24">
        <f>U24*AA24/1000</f>
        <v>2.9228852326064079</v>
      </c>
      <c r="BB24">
        <f>(AY24-BA24)</f>
        <v>1.1590057642146974</v>
      </c>
      <c r="BC24">
        <f>1/(1.6/F24+1.37/N24)</f>
        <v>2.0566770793288813</v>
      </c>
      <c r="BD24">
        <f>G24*AA24*0.001</f>
        <v>34.050787190769988</v>
      </c>
      <c r="BE24">
        <f>G24/S24</f>
        <v>0.98877878638384598</v>
      </c>
      <c r="BF24">
        <f>(1-AP24*AA24/AU24/F24)*100</f>
        <v>91.816465307980295</v>
      </c>
      <c r="BG24">
        <f>(S24-E24/(N24/1.35))</f>
        <v>393.30060818031382</v>
      </c>
      <c r="BH24">
        <f>E24*BF24/100/BG24</f>
        <v>-1.091222580030788E-2</v>
      </c>
    </row>
    <row r="25" spans="1:60" x14ac:dyDescent="0.35">
      <c r="A25" s="1" t="s">
        <v>9</v>
      </c>
      <c r="B25" s="1" t="s">
        <v>513</v>
      </c>
      <c r="K25" s="1">
        <v>2.72</v>
      </c>
    </row>
    <row r="26" spans="1:60" x14ac:dyDescent="0.35">
      <c r="A26" s="1" t="s">
        <v>9</v>
      </c>
      <c r="B26" s="1" t="s">
        <v>512</v>
      </c>
      <c r="K26" s="1">
        <v>2.72</v>
      </c>
    </row>
    <row r="27" spans="1:60" x14ac:dyDescent="0.35">
      <c r="A27" s="1">
        <v>4</v>
      </c>
      <c r="B27" s="1" t="s">
        <v>511</v>
      </c>
      <c r="C27" s="1">
        <v>980.50000217929482</v>
      </c>
      <c r="D27" s="1">
        <v>0</v>
      </c>
      <c r="E27">
        <f>(R27-S27*(1000-T27)/(1000-U27))*AO27</f>
        <v>-4.4737767766953418</v>
      </c>
      <c r="F27">
        <f>IF(AZ27&lt;&gt;0,1/(1/AZ27-1/N27),0)</f>
        <v>9.1773216350298821</v>
      </c>
      <c r="G27">
        <f>((BC27-AP27/2)*S27-E27)/(BC27+AP27/2)</f>
        <v>387.42120533822884</v>
      </c>
      <c r="H27">
        <f>AP27*1000</f>
        <v>34.691262492526533</v>
      </c>
      <c r="I27">
        <f>(AU27-BA27)</f>
        <v>1.0041278196680556</v>
      </c>
      <c r="J27">
        <f>(P27+AT27*D27)</f>
        <v>28.484285354614258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29.821306228637695</v>
      </c>
      <c r="P27" s="1">
        <v>28.484285354614258</v>
      </c>
      <c r="Q27" s="1">
        <v>30.028745651245117</v>
      </c>
      <c r="R27" s="1">
        <v>400.154541015625</v>
      </c>
      <c r="S27" s="1">
        <v>391.89260864257813</v>
      </c>
      <c r="T27" s="1">
        <v>2.6010856628417969</v>
      </c>
      <c r="U27" s="1">
        <v>32.986782073974609</v>
      </c>
      <c r="V27" s="1">
        <v>5.4211888313293457</v>
      </c>
      <c r="W27" s="1">
        <v>68.751129150390625</v>
      </c>
      <c r="X27" s="1">
        <v>300.2978515625</v>
      </c>
      <c r="Y27" s="1">
        <v>100.85106658935547</v>
      </c>
      <c r="Z27" s="1">
        <v>0.42645129561424255</v>
      </c>
      <c r="AA27" s="1">
        <v>87.889053344726563</v>
      </c>
      <c r="AB27" s="1">
        <v>-0.22825467586517334</v>
      </c>
      <c r="AC27" s="1">
        <v>1.2113401889801025</v>
      </c>
      <c r="AD27" s="1">
        <v>9.6789062023162842E-2</v>
      </c>
      <c r="AE27" s="1">
        <v>7.2120623663067818E-3</v>
      </c>
      <c r="AF27" s="1">
        <v>3.1218910589814186E-2</v>
      </c>
      <c r="AG27" s="1">
        <v>8.1375772133469582E-3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1.104036218979779</v>
      </c>
      <c r="AP27">
        <f>(U27-T27)/(1000-U27)*AO27</f>
        <v>3.4691262492526534E-2</v>
      </c>
      <c r="AQ27">
        <f>(P27+273.15)</f>
        <v>301.63428535461424</v>
      </c>
      <c r="AR27">
        <f>(O27+273.15)</f>
        <v>302.97130622863767</v>
      </c>
      <c r="AS27">
        <f>(Y27*AK27+Z27*AL27)*AM27</f>
        <v>16.136170293625355</v>
      </c>
      <c r="AT27">
        <f>((AS27+0.00000010773*(AR27^4-AQ27^4))-AP27*44100)/(L27*0.92*2*29.3+0.00000043092*AQ27^3)</f>
        <v>-11.774748372395297</v>
      </c>
      <c r="AU27">
        <f>0.61365*EXP(17.502*J27/(240.97+J27))</f>
        <v>3.9033048690384802</v>
      </c>
      <c r="AV27">
        <f>AU27*1000/AA27</f>
        <v>44.411729566918616</v>
      </c>
      <c r="AW27">
        <f>(AV27-U27)</f>
        <v>11.424947492944007</v>
      </c>
      <c r="AX27">
        <f>IF(D27,P27,(O27+P27)/2)</f>
        <v>29.152795791625977</v>
      </c>
      <c r="AY27">
        <f>0.61365*EXP(17.502*AX27/(240.97+AX27))</f>
        <v>4.0574690623741763</v>
      </c>
      <c r="AZ27">
        <f>IF(AW27&lt;&gt;0,(1000-(AV27+U27)/2)/AW27*AP27,0)</f>
        <v>2.9189400188657326</v>
      </c>
      <c r="BA27">
        <f>U27*AA27/1000</f>
        <v>2.8991770493704245</v>
      </c>
      <c r="BB27">
        <f>(AY27-BA27)</f>
        <v>1.1582920130037517</v>
      </c>
      <c r="BC27">
        <f>1/(1.6/F27+1.37/N27)</f>
        <v>2.0226118402108688</v>
      </c>
      <c r="BD27">
        <f>G27*AA27*0.001</f>
        <v>34.050082982849858</v>
      </c>
      <c r="BE27">
        <f>G27/S27</f>
        <v>0.98859023312576078</v>
      </c>
      <c r="BF27">
        <f>(1-AP27*AA27/AU27/F27)*100</f>
        <v>91.488492897686015</v>
      </c>
      <c r="BG27">
        <f>(S27-E27/(N27/1.35))</f>
        <v>393.30361508741743</v>
      </c>
      <c r="BH27">
        <f>E27*BF27/100/BG27</f>
        <v>-1.0406695467814395E-2</v>
      </c>
    </row>
    <row r="28" spans="1:60" x14ac:dyDescent="0.35">
      <c r="A28" s="1" t="s">
        <v>9</v>
      </c>
      <c r="B28" s="1" t="s">
        <v>510</v>
      </c>
      <c r="K28" s="1">
        <v>2.72</v>
      </c>
    </row>
    <row r="29" spans="1:60" x14ac:dyDescent="0.35">
      <c r="A29" s="1" t="s">
        <v>9</v>
      </c>
      <c r="B29" s="1" t="s">
        <v>509</v>
      </c>
      <c r="K29" s="1">
        <v>2.72</v>
      </c>
    </row>
    <row r="30" spans="1:60" x14ac:dyDescent="0.35">
      <c r="A30" s="1">
        <v>5</v>
      </c>
      <c r="B30" s="1" t="s">
        <v>508</v>
      </c>
      <c r="C30" s="1">
        <v>1184.5000021792948</v>
      </c>
      <c r="D30" s="1">
        <v>0</v>
      </c>
      <c r="E30">
        <f>(R30-S30*(1000-T30)/(1000-U30))*AO30</f>
        <v>-4.8013834460076987</v>
      </c>
      <c r="F30">
        <f>IF(AZ30&lt;&gt;0,1/(1/AZ30-1/N30),0)</f>
        <v>9.2687538730254495</v>
      </c>
      <c r="G30">
        <f>((BC30-AP30/2)*S30-E30)/(BC30+AP30/2)</f>
        <v>388.04570341214787</v>
      </c>
      <c r="H30">
        <f>AP30*1000</f>
        <v>34.351180870854165</v>
      </c>
      <c r="I30">
        <f>(AU30-BA30)</f>
        <v>0.99133239110590665</v>
      </c>
      <c r="J30">
        <f>(P30+AT30*D30)</f>
        <v>28.392192840576172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29.736579895019531</v>
      </c>
      <c r="P30" s="1">
        <v>28.392192840576172</v>
      </c>
      <c r="Q30" s="1">
        <v>29.943775177001953</v>
      </c>
      <c r="R30" s="1">
        <v>400.14059448242188</v>
      </c>
      <c r="S30" s="1">
        <v>392.283447265625</v>
      </c>
      <c r="T30" s="1">
        <v>2.8027923107147217</v>
      </c>
      <c r="U30" s="1">
        <v>32.895397186279297</v>
      </c>
      <c r="V30" s="1">
        <v>5.8701224327087402</v>
      </c>
      <c r="W30" s="1">
        <v>68.895584106445313</v>
      </c>
      <c r="X30" s="1">
        <v>300.27850341796875</v>
      </c>
      <c r="Y30" s="1">
        <v>151.19203186035156</v>
      </c>
      <c r="Z30" s="1">
        <v>0.35785368084907532</v>
      </c>
      <c r="AA30" s="1">
        <v>87.888916015625</v>
      </c>
      <c r="AB30" s="1">
        <v>-0.14607541263103485</v>
      </c>
      <c r="AC30" s="1">
        <v>1.2105474472045898</v>
      </c>
      <c r="AD30" s="1">
        <v>0.12073373049497604</v>
      </c>
      <c r="AE30" s="1">
        <v>9.0864337980747223E-3</v>
      </c>
      <c r="AF30" s="1">
        <v>6.4467519521713257E-2</v>
      </c>
      <c r="AG30" s="1">
        <v>9.701266884803772E-3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1.1039650860954731</v>
      </c>
      <c r="AP30">
        <f>(U30-T30)/(1000-U30)*AO30</f>
        <v>3.4351180870854162E-2</v>
      </c>
      <c r="AQ30">
        <f>(P30+273.15)</f>
        <v>301.54219284057615</v>
      </c>
      <c r="AR30">
        <f>(O30+273.15)</f>
        <v>302.88657989501951</v>
      </c>
      <c r="AS30">
        <f>(Y30*AK30+Z30*AL30)*AM30</f>
        <v>24.190724556951409</v>
      </c>
      <c r="AT30">
        <f>((AS30+0.00000010773*(AR30^4-AQ30^4))-AP30*44100)/(L30*0.92*2*29.3+0.00000043092*AQ30^3)</f>
        <v>-11.593938753686265</v>
      </c>
      <c r="AU30">
        <f>0.61365*EXP(17.502*J30/(240.97+J30))</f>
        <v>3.8824731917114348</v>
      </c>
      <c r="AV30">
        <f>AU30*1000/AA30</f>
        <v>44.174776157453167</v>
      </c>
      <c r="AW30">
        <f>(AV30-U30)</f>
        <v>11.27937897117387</v>
      </c>
      <c r="AX30">
        <f>IF(D30,P30,(O30+P30)/2)</f>
        <v>29.064386367797852</v>
      </c>
      <c r="AY30">
        <f>0.61365*EXP(17.502*AX30/(240.97+AX30))</f>
        <v>4.0367812485317689</v>
      </c>
      <c r="AZ30">
        <f>IF(AW30&lt;&gt;0,(1000-(AV30+U30)/2)/AW30*AP30,0)</f>
        <v>2.9281270913160569</v>
      </c>
      <c r="BA30">
        <f>U30*AA30/1000</f>
        <v>2.8911408006055281</v>
      </c>
      <c r="BB30">
        <f>(AY30-BA30)</f>
        <v>1.1456404479262408</v>
      </c>
      <c r="BC30">
        <f>1/(1.6/F30+1.37/N30)</f>
        <v>2.0296720963446462</v>
      </c>
      <c r="BD30">
        <f>G30*AA30*0.001</f>
        <v>34.104916237414393</v>
      </c>
      <c r="BE30">
        <f>G30/S30</f>
        <v>0.98919724020216526</v>
      </c>
      <c r="BF30">
        <f>(1-AP30*AA30/AU30/F30)*100</f>
        <v>91.610309036462382</v>
      </c>
      <c r="BG30">
        <f>(S30-E30/(N30/1.35))</f>
        <v>393.79777918798476</v>
      </c>
      <c r="BH30">
        <f>E30*BF30/100/BG30</f>
        <v>-1.1169596288691831E-2</v>
      </c>
    </row>
    <row r="31" spans="1:60" x14ac:dyDescent="0.35">
      <c r="A31" s="1" t="s">
        <v>9</v>
      </c>
      <c r="B31" s="1" t="s">
        <v>507</v>
      </c>
      <c r="K31" s="1">
        <v>2.72</v>
      </c>
    </row>
    <row r="32" spans="1:60" x14ac:dyDescent="0.35">
      <c r="A32" s="1" t="s">
        <v>9</v>
      </c>
      <c r="B32" s="1" t="s">
        <v>506</v>
      </c>
      <c r="K32" s="1">
        <v>2.72</v>
      </c>
    </row>
    <row r="33" spans="1:60" x14ac:dyDescent="0.35">
      <c r="A33" s="1">
        <v>6</v>
      </c>
      <c r="B33" s="1" t="s">
        <v>505</v>
      </c>
      <c r="C33" s="1">
        <v>1388.5000021792948</v>
      </c>
      <c r="D33" s="1">
        <v>0</v>
      </c>
      <c r="E33">
        <f>(R33-S33*(1000-T33)/(1000-U33))*AO33</f>
        <v>-4.9376567614322795</v>
      </c>
      <c r="F33">
        <f>IF(AZ33&lt;&gt;0,1/(1/AZ33-1/N33),0)</f>
        <v>9.8013480945264444</v>
      </c>
      <c r="G33">
        <f>((BC33-AP33/2)*S33-E33)/(BC33+AP33/2)</f>
        <v>388.28988200213604</v>
      </c>
      <c r="H33">
        <f>AP33*1000</f>
        <v>34.301116090866216</v>
      </c>
      <c r="I33">
        <f>(AU33-BA33)</f>
        <v>0.97280562649411007</v>
      </c>
      <c r="J33">
        <f>(P33+AT33*D33)</f>
        <v>28.378623962402344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29.683998107910156</v>
      </c>
      <c r="P33" s="1">
        <v>28.378623962402344</v>
      </c>
      <c r="Q33" s="1">
        <v>29.885276794433594</v>
      </c>
      <c r="R33" s="1">
        <v>400.09210205078125</v>
      </c>
      <c r="S33" s="1">
        <v>392.37442016601563</v>
      </c>
      <c r="T33" s="1">
        <v>3.0328176021575928</v>
      </c>
      <c r="U33" s="1">
        <v>33.071945190429688</v>
      </c>
      <c r="V33" s="1">
        <v>6.371025562286377</v>
      </c>
      <c r="W33" s="1">
        <v>69.474082946777344</v>
      </c>
      <c r="X33" s="1">
        <v>300.31982421875</v>
      </c>
      <c r="Y33" s="1">
        <v>300.55767822265625</v>
      </c>
      <c r="Z33" s="1">
        <v>0.22294321656227112</v>
      </c>
      <c r="AA33" s="1">
        <v>87.887374877929688</v>
      </c>
      <c r="AB33" s="1">
        <v>-0.19660183787345886</v>
      </c>
      <c r="AC33" s="1">
        <v>1.2146034240722656</v>
      </c>
      <c r="AD33" s="1">
        <v>7.1215875446796417E-2</v>
      </c>
      <c r="AE33" s="1">
        <v>7.779272273182869E-3</v>
      </c>
      <c r="AF33" s="1">
        <v>2.1560970693826675E-2</v>
      </c>
      <c r="AG33" s="1">
        <v>8.4390388801693916E-3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1.1041170008042278</v>
      </c>
      <c r="AP33">
        <f>(U33-T33)/(1000-U33)*AO33</f>
        <v>3.4301116090866217E-2</v>
      </c>
      <c r="AQ33">
        <f>(P33+273.15)</f>
        <v>301.52862396240232</v>
      </c>
      <c r="AR33">
        <f>(O33+273.15)</f>
        <v>302.83399810791013</v>
      </c>
      <c r="AS33">
        <f>(Y33*AK33+Z33*AL33)*AM33</f>
        <v>48.089227440746981</v>
      </c>
      <c r="AT33">
        <f>((AS33+0.00000010773*(AR33^4-AQ33^4))-AP33*44100)/(L33*0.92*2*29.3+0.00000043092*AQ33^3)</f>
        <v>-11.39252519388228</v>
      </c>
      <c r="AU33">
        <f>0.61365*EXP(17.502*J33/(240.97+J33))</f>
        <v>3.8794120713877476</v>
      </c>
      <c r="AV33">
        <f>AU33*1000/AA33</f>
        <v>44.140720743747536</v>
      </c>
      <c r="AW33">
        <f>(AV33-U33)</f>
        <v>11.068775553317849</v>
      </c>
      <c r="AX33">
        <f>IF(D33,P33,(O33+P33)/2)</f>
        <v>29.03131103515625</v>
      </c>
      <c r="AY33">
        <f>0.61365*EXP(17.502*AX33/(240.97+AX33))</f>
        <v>4.0290652922090766</v>
      </c>
      <c r="AZ33">
        <f>IF(AW33&lt;&gt;0,(1000-(AV33+U33)/2)/AW33*AP33,0)</f>
        <v>2.9792704371925498</v>
      </c>
      <c r="BA33">
        <f>U33*AA33/1000</f>
        <v>2.9066064448936375</v>
      </c>
      <c r="BB33">
        <f>(AY33-BA33)</f>
        <v>1.1224588473154391</v>
      </c>
      <c r="BC33">
        <f>1/(1.6/F33+1.37/N33)</f>
        <v>2.0690641947321002</v>
      </c>
      <c r="BD33">
        <f>G33*AA33*0.001</f>
        <v>34.125778420828816</v>
      </c>
      <c r="BE33">
        <f>G33/S33</f>
        <v>0.98959020274014964</v>
      </c>
      <c r="BF33">
        <f>(1-AP33*AA33/AU33/F33)*100</f>
        <v>92.071646280164316</v>
      </c>
      <c r="BG33">
        <f>(S33-E33/(N33/1.35))</f>
        <v>393.93173199906857</v>
      </c>
      <c r="BH33">
        <f>E33*BF33/100/BG33</f>
        <v>-1.1540532276605973E-2</v>
      </c>
    </row>
    <row r="34" spans="1:60" x14ac:dyDescent="0.35">
      <c r="A34" s="1" t="s">
        <v>9</v>
      </c>
      <c r="B34" s="1" t="s">
        <v>504</v>
      </c>
      <c r="K34" s="1">
        <v>2.72</v>
      </c>
    </row>
    <row r="35" spans="1:60" x14ac:dyDescent="0.35">
      <c r="A35" s="1" t="s">
        <v>9</v>
      </c>
      <c r="B35" s="1" t="s">
        <v>503</v>
      </c>
      <c r="K35" s="1">
        <v>2.72</v>
      </c>
    </row>
    <row r="36" spans="1:60" x14ac:dyDescent="0.35">
      <c r="A36" s="1">
        <v>7</v>
      </c>
      <c r="B36" s="1" t="s">
        <v>502</v>
      </c>
      <c r="C36" s="1">
        <v>1592.0000021904707</v>
      </c>
      <c r="D36" s="1">
        <v>0</v>
      </c>
      <c r="E36">
        <f>(R36-S36*(1000-T36)/(1000-U36))*AO36</f>
        <v>-5.3387928696925497</v>
      </c>
      <c r="F36">
        <f>IF(AZ36&lt;&gt;0,1/(1/AZ36-1/N36),0)</f>
        <v>10.479909061176073</v>
      </c>
      <c r="G36">
        <f>((BC36-AP36/2)*S36-E36)/(BC36+AP36/2)</f>
        <v>388.8113945977754</v>
      </c>
      <c r="H36">
        <f>AP36*1000</f>
        <v>34.339528119647184</v>
      </c>
      <c r="I36">
        <f>(AU36-BA36)</f>
        <v>0.95454386230005195</v>
      </c>
      <c r="J36">
        <f>(P36+AT36*D36)</f>
        <v>28.410484313964844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29.650320053100586</v>
      </c>
      <c r="P36" s="1">
        <v>28.410484313964844</v>
      </c>
      <c r="Q36" s="1">
        <v>29.839017868041992</v>
      </c>
      <c r="R36" s="1">
        <v>400.00778198242188</v>
      </c>
      <c r="S36" s="1">
        <v>392.63037109375</v>
      </c>
      <c r="T36" s="1">
        <v>3.2919442653656006</v>
      </c>
      <c r="U36" s="1">
        <v>33.361522674560547</v>
      </c>
      <c r="V36" s="1">
        <v>6.9288015365600586</v>
      </c>
      <c r="W36" s="1">
        <v>70.218498229980469</v>
      </c>
      <c r="X36" s="1">
        <v>300.26171875</v>
      </c>
      <c r="Y36" s="1">
        <v>499.33456420898438</v>
      </c>
      <c r="Z36" s="1">
        <v>0.10861250013113022</v>
      </c>
      <c r="AA36" s="1">
        <v>87.887451171875</v>
      </c>
      <c r="AB36" s="1">
        <v>-0.13935086131095886</v>
      </c>
      <c r="AC36" s="1">
        <v>1.2038021087646484</v>
      </c>
      <c r="AD36" s="1">
        <v>0.10306903719902039</v>
      </c>
      <c r="AE36" s="1">
        <v>1.1718683876097202E-2</v>
      </c>
      <c r="AF36" s="1">
        <v>2.0394150167703629E-2</v>
      </c>
      <c r="AG36" s="1">
        <v>1.3054996728897095E-2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1.1039033777573526</v>
      </c>
      <c r="AP36">
        <f>(U36-T36)/(1000-U36)*AO36</f>
        <v>3.4339528119647182E-2</v>
      </c>
      <c r="AQ36">
        <f>(P36+273.15)</f>
        <v>301.56048431396482</v>
      </c>
      <c r="AR36">
        <f>(O36+273.15)</f>
        <v>302.80032005310056</v>
      </c>
      <c r="AS36">
        <f>(Y36*AK36+Z36*AL36)*AM36</f>
        <v>79.893528487677941</v>
      </c>
      <c r="AT36">
        <f>((AS36+0.00000010773*(AR36^4-AQ36^4))-AP36*44100)/(L36*0.92*2*29.3+0.00000043092*AQ36^3)</f>
        <v>-11.161598002791141</v>
      </c>
      <c r="AU36">
        <f>0.61365*EXP(17.502*J36/(240.97+J36))</f>
        <v>3.8866030573798929</v>
      </c>
      <c r="AV36">
        <f>AU36*1000/AA36</f>
        <v>44.222502821013094</v>
      </c>
      <c r="AW36">
        <f>(AV36-U36)</f>
        <v>10.860980146452548</v>
      </c>
      <c r="AX36">
        <f>IF(D36,P36,(O36+P36)/2)</f>
        <v>29.030402183532715</v>
      </c>
      <c r="AY36">
        <f>0.61365*EXP(17.502*AX36/(240.97+AX36))</f>
        <v>4.0288534530477174</v>
      </c>
      <c r="AZ36">
        <f>IF(AW36&lt;&gt;0,(1000-(AV36+U36)/2)/AW36*AP36,0)</f>
        <v>3.0390837900442946</v>
      </c>
      <c r="BA36">
        <f>U36*AA36/1000</f>
        <v>2.9320591950798409</v>
      </c>
      <c r="BB36">
        <f>(AY36-BA36)</f>
        <v>1.0967942579678764</v>
      </c>
      <c r="BC36">
        <f>1/(1.6/F36+1.37/N36)</f>
        <v>2.1153253711401092</v>
      </c>
      <c r="BD36">
        <f>G36*AA36*0.001</f>
        <v>34.171642457780614</v>
      </c>
      <c r="BE36">
        <f>G36/S36</f>
        <v>0.99027335433747499</v>
      </c>
      <c r="BF36">
        <f>(1-AP36*AA36/AU36/F36)*100</f>
        <v>92.590421720576913</v>
      </c>
      <c r="BG36">
        <f>(S36-E36/(N36/1.35))</f>
        <v>394.31419921544779</v>
      </c>
      <c r="BH36">
        <f>E36*BF36/100/BG36</f>
        <v>-1.2536223252096284E-2</v>
      </c>
    </row>
    <row r="37" spans="1:60" x14ac:dyDescent="0.35">
      <c r="A37" s="1" t="s">
        <v>9</v>
      </c>
      <c r="B37" s="1" t="s">
        <v>501</v>
      </c>
      <c r="K37" s="1">
        <v>2.72</v>
      </c>
    </row>
    <row r="38" spans="1:60" x14ac:dyDescent="0.35">
      <c r="A38" s="1" t="s">
        <v>9</v>
      </c>
      <c r="B38" s="1" t="s">
        <v>500</v>
      </c>
      <c r="K38" s="1">
        <v>2.72</v>
      </c>
    </row>
    <row r="39" spans="1:60" x14ac:dyDescent="0.35">
      <c r="A39" s="1">
        <v>8</v>
      </c>
      <c r="B39" s="1" t="s">
        <v>499</v>
      </c>
      <c r="C39" s="1">
        <v>1796.5000021792948</v>
      </c>
      <c r="D39" s="1">
        <v>0</v>
      </c>
      <c r="E39">
        <f>(R39-S39*(1000-T39)/(1000-U39))*AO39</f>
        <v>-5.6063923011566326</v>
      </c>
      <c r="F39">
        <f>IF(AZ39&lt;&gt;0,1/(1/AZ39-1/N39),0)</f>
        <v>12.10560153182317</v>
      </c>
      <c r="G39">
        <f>((BC39-AP39/2)*S39-E39)/(BC39+AP39/2)</f>
        <v>389.14817883401651</v>
      </c>
      <c r="H39">
        <f>AP39*1000</f>
        <v>34.572106639362325</v>
      </c>
      <c r="I39">
        <f>(AU39-BA39)</f>
        <v>0.92329103044138527</v>
      </c>
      <c r="J39">
        <f>(P39+AT39*D39)</f>
        <v>28.457010269165039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29.642959594726563</v>
      </c>
      <c r="P39" s="1">
        <v>28.457010269165039</v>
      </c>
      <c r="Q39" s="1">
        <v>29.817110061645508</v>
      </c>
      <c r="R39" s="1">
        <v>399.94583129882813</v>
      </c>
      <c r="S39" s="1">
        <v>392.7249755859375</v>
      </c>
      <c r="T39" s="1">
        <v>3.5780189037322998</v>
      </c>
      <c r="U39" s="1">
        <v>33.837081909179688</v>
      </c>
      <c r="V39" s="1">
        <v>7.5340642929077148</v>
      </c>
      <c r="W39" s="1">
        <v>71.249130249023438</v>
      </c>
      <c r="X39" s="1">
        <v>300.25457763671875</v>
      </c>
      <c r="Y39" s="1">
        <v>750.15765380859375</v>
      </c>
      <c r="Z39" s="1">
        <v>0.27667933702468872</v>
      </c>
      <c r="AA39" s="1">
        <v>87.886833190917969</v>
      </c>
      <c r="AB39" s="1">
        <v>-0.27578732371330261</v>
      </c>
      <c r="AC39" s="1">
        <v>1.1992423534393311</v>
      </c>
      <c r="AD39" s="1">
        <v>6.5084919333457947E-2</v>
      </c>
      <c r="AE39" s="1">
        <v>6.7929243668913841E-3</v>
      </c>
      <c r="AF39" s="1">
        <v>1.9748274236917496E-2</v>
      </c>
      <c r="AG39" s="1">
        <v>8.6446423083543777E-3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1.1038771236644069</v>
      </c>
      <c r="AP39">
        <f>(U39-T39)/(1000-U39)*AO39</f>
        <v>3.4572106639362325E-2</v>
      </c>
      <c r="AQ39">
        <f>(P39+273.15)</f>
        <v>301.60701026916502</v>
      </c>
      <c r="AR39">
        <f>(O39+273.15)</f>
        <v>302.79295959472654</v>
      </c>
      <c r="AS39">
        <f>(Y39*AK39+Z39*AL39)*AM39</f>
        <v>120.02522192660217</v>
      </c>
      <c r="AT39">
        <f>((AS39+0.00000010773*(AR39^4-AQ39^4))-AP39*44100)/(L39*0.92*2*29.3+0.00000043092*AQ39^3)</f>
        <v>-10.93127448315172</v>
      </c>
      <c r="AU39">
        <f>0.61365*EXP(17.502*J39/(240.97+J39))</f>
        <v>3.8971250038608884</v>
      </c>
      <c r="AV39">
        <f>AU39*1000/AA39</f>
        <v>44.342535307821386</v>
      </c>
      <c r="AW39">
        <f>(AV39-U39)</f>
        <v>10.505453398641698</v>
      </c>
      <c r="AX39">
        <f>IF(D39,P39,(O39+P39)/2)</f>
        <v>29.049984931945801</v>
      </c>
      <c r="AY39">
        <f>0.61365*EXP(17.502*AX39/(240.97+AX39))</f>
        <v>4.0334200372087361</v>
      </c>
      <c r="AZ39">
        <f>IF(AW39&lt;&gt;0,(1000-(AV39+U39)/2)/AW39*AP39,0)</f>
        <v>3.1622328277551777</v>
      </c>
      <c r="BA39">
        <f>U39*AA39/1000</f>
        <v>2.9738339734195032</v>
      </c>
      <c r="BB39">
        <f>(AY39-BA39)</f>
        <v>1.0595860637892329</v>
      </c>
      <c r="BC39">
        <f>1/(1.6/F39+1.37/N39)</f>
        <v>2.2112267718667686</v>
      </c>
      <c r="BD39">
        <f>G39*AA39*0.001</f>
        <v>34.201001079734723</v>
      </c>
      <c r="BE39">
        <f>G39/S39</f>
        <v>0.99089236240556255</v>
      </c>
      <c r="BF39">
        <f>(1-AP39*AA39/AU39/F39)*100</f>
        <v>93.559509427379567</v>
      </c>
      <c r="BG39">
        <f>(S39-E39/(N39/1.35))</f>
        <v>394.49320320749371</v>
      </c>
      <c r="BH39">
        <f>E39*BF39/100/BG39</f>
        <v>-1.3296333348429367E-2</v>
      </c>
    </row>
    <row r="40" spans="1:60" x14ac:dyDescent="0.35">
      <c r="A40" s="1" t="s">
        <v>9</v>
      </c>
      <c r="B40" s="1" t="s">
        <v>498</v>
      </c>
      <c r="K40" s="1">
        <v>2.72</v>
      </c>
    </row>
    <row r="41" spans="1:60" x14ac:dyDescent="0.35">
      <c r="A41" s="1" t="s">
        <v>9</v>
      </c>
      <c r="B41" s="1" t="s">
        <v>497</v>
      </c>
      <c r="K41" s="1">
        <v>2.72</v>
      </c>
    </row>
    <row r="42" spans="1:60" x14ac:dyDescent="0.35">
      <c r="A42" s="1">
        <v>9</v>
      </c>
      <c r="B42" s="1" t="s">
        <v>496</v>
      </c>
      <c r="C42" s="1">
        <v>2000.5000021792948</v>
      </c>
      <c r="D42" s="1">
        <v>0</v>
      </c>
      <c r="E42">
        <f>(R42-S42*(1000-T42)/(1000-U42))*AO42</f>
        <v>-5.8430283316759102</v>
      </c>
      <c r="F42">
        <f>IF(AZ42&lt;&gt;0,1/(1/AZ42-1/N42),0)</f>
        <v>14.22923268872754</v>
      </c>
      <c r="G42">
        <f>((BC42-AP42/2)*S42-E42)/(BC42+AP42/2)</f>
        <v>389.37362158365733</v>
      </c>
      <c r="H42">
        <f>AP42*1000</f>
        <v>34.842184046839684</v>
      </c>
      <c r="I42">
        <f>(AU42-BA42)</f>
        <v>0.89390509189405165</v>
      </c>
      <c r="J42">
        <f>(P42+AT42*D42)</f>
        <v>28.524980545043945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29.648202896118164</v>
      </c>
      <c r="P42" s="1">
        <v>28.524980545043945</v>
      </c>
      <c r="Q42" s="1">
        <v>29.804941177368164</v>
      </c>
      <c r="R42" s="1">
        <v>399.8414306640625</v>
      </c>
      <c r="S42" s="1">
        <v>392.73953247070313</v>
      </c>
      <c r="T42" s="1">
        <v>3.8724982738494873</v>
      </c>
      <c r="U42" s="1">
        <v>34.34698486328125</v>
      </c>
      <c r="V42" s="1">
        <v>8.151641845703125</v>
      </c>
      <c r="W42" s="1">
        <v>72.300697326660156</v>
      </c>
      <c r="X42" s="1">
        <v>300.30252075195313</v>
      </c>
      <c r="Y42" s="1">
        <v>1001.0470581054688</v>
      </c>
      <c r="Z42" s="1">
        <v>0.22180107235908508</v>
      </c>
      <c r="AA42" s="1">
        <v>87.886497497558594</v>
      </c>
      <c r="AB42" s="1">
        <v>-0.25197902321815491</v>
      </c>
      <c r="AC42" s="1">
        <v>1.1969760656356812</v>
      </c>
      <c r="AD42" s="1">
        <v>9.6791207790374756E-2</v>
      </c>
      <c r="AE42" s="1">
        <v>9.3973418697714806E-3</v>
      </c>
      <c r="AF42" s="1">
        <v>1.4606277458369732E-2</v>
      </c>
      <c r="AG42" s="1">
        <v>1.4573884196579456E-2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1.1040533851174745</v>
      </c>
      <c r="AP42">
        <f>(U42-T42)/(1000-U42)*AO42</f>
        <v>3.4842184046839683E-2</v>
      </c>
      <c r="AQ42">
        <f>(P42+273.15)</f>
        <v>301.67498054504392</v>
      </c>
      <c r="AR42">
        <f>(O42+273.15)</f>
        <v>302.79820289611814</v>
      </c>
      <c r="AS42">
        <f>(Y42*AK42+Z42*AL42)*AM42</f>
        <v>160.16752571685174</v>
      </c>
      <c r="AT42">
        <f>((AS42+0.00000010773*(AR42^4-AQ42^4))-AP42*44100)/(L42*0.92*2*29.3+0.00000043092*AQ42^3)</f>
        <v>-10.714485440767534</v>
      </c>
      <c r="AU42">
        <f>0.61365*EXP(17.502*J42/(240.97+J42))</f>
        <v>3.9125412911295023</v>
      </c>
      <c r="AV42">
        <f>AU42*1000/AA42</f>
        <v>44.518116007958895</v>
      </c>
      <c r="AW42">
        <f>(AV42-U42)</f>
        <v>10.171131144677645</v>
      </c>
      <c r="AX42">
        <f>IF(D42,P42,(O42+P42)/2)</f>
        <v>29.086591720581055</v>
      </c>
      <c r="AY42">
        <f>0.61365*EXP(17.502*AX42/(240.97+AX42))</f>
        <v>4.0419686348048618</v>
      </c>
      <c r="AZ42">
        <f>IF(AW42&lt;&gt;0,(1000-(AV42+U42)/2)/AW42*AP42,0)</f>
        <v>3.2905158129475911</v>
      </c>
      <c r="BA42">
        <f>U42*AA42/1000</f>
        <v>3.0186361992354507</v>
      </c>
      <c r="BB42">
        <f>(AY42-BA42)</f>
        <v>1.0233324355694111</v>
      </c>
      <c r="BC42">
        <f>1/(1.6/F42+1.37/N42)</f>
        <v>2.3120745495025576</v>
      </c>
      <c r="BD42">
        <f>G42*AA42*0.001</f>
        <v>34.220683818927427</v>
      </c>
      <c r="BE42">
        <f>G42/S42</f>
        <v>0.99142966111440056</v>
      </c>
      <c r="BF42">
        <f>(1-AP42*AA42/AU42/F42)*100</f>
        <v>94.499690696126564</v>
      </c>
      <c r="BG42">
        <f>(S42-E42/(N42/1.35))</f>
        <v>394.58239389291811</v>
      </c>
      <c r="BH42">
        <f>E42*BF42/100/BG42</f>
        <v>-1.399363931635339E-2</v>
      </c>
    </row>
    <row r="43" spans="1:60" x14ac:dyDescent="0.35">
      <c r="A43" s="1" t="s">
        <v>9</v>
      </c>
      <c r="B43" s="1" t="s">
        <v>495</v>
      </c>
      <c r="K43" s="1">
        <v>2.72</v>
      </c>
    </row>
    <row r="44" spans="1:60" x14ac:dyDescent="0.35">
      <c r="A44" s="1" t="s">
        <v>9</v>
      </c>
      <c r="B44" s="1" t="s">
        <v>494</v>
      </c>
      <c r="K44" s="1">
        <v>2.72</v>
      </c>
    </row>
    <row r="45" spans="1:60" x14ac:dyDescent="0.35">
      <c r="A45" s="1">
        <v>10</v>
      </c>
      <c r="B45" s="1" t="s">
        <v>493</v>
      </c>
      <c r="C45" s="1">
        <v>2204.5000021792948</v>
      </c>
      <c r="D45" s="1">
        <v>0</v>
      </c>
      <c r="E45">
        <f>(R45-S45*(1000-T45)/(1000-U45))*AO45</f>
        <v>-5.8779670445515118</v>
      </c>
      <c r="F45">
        <f>IF(AZ45&lt;&gt;0,1/(1/AZ45-1/N45),0)</f>
        <v>17.491246877345283</v>
      </c>
      <c r="G45">
        <f>((BC45-AP45/2)*S45-E45)/(BC45+AP45/2)</f>
        <v>389.52752557411628</v>
      </c>
      <c r="H45">
        <f>AP45*1000</f>
        <v>35.217269766495143</v>
      </c>
      <c r="I45">
        <f>(AU45-BA45)</f>
        <v>0.86412108917550512</v>
      </c>
      <c r="J45">
        <f>(P45+AT45*D45)</f>
        <v>28.631746292114258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29.687206268310547</v>
      </c>
      <c r="P45" s="1">
        <v>28.631746292114258</v>
      </c>
      <c r="Q45" s="1">
        <v>29.826374053955078</v>
      </c>
      <c r="R45" s="1">
        <v>399.98284912109375</v>
      </c>
      <c r="S45" s="1">
        <v>392.77761840820313</v>
      </c>
      <c r="T45" s="1">
        <v>4.1798510551452637</v>
      </c>
      <c r="U45" s="1">
        <v>34.964153289794922</v>
      </c>
      <c r="V45" s="1">
        <v>8.7785015106201172</v>
      </c>
      <c r="W45" s="1">
        <v>73.431533813476563</v>
      </c>
      <c r="X45" s="1">
        <v>300.28851318359375</v>
      </c>
      <c r="Y45" s="1">
        <v>1250.9716796875</v>
      </c>
      <c r="Z45" s="1">
        <v>0.53849363327026367</v>
      </c>
      <c r="AA45" s="1">
        <v>87.882667541503906</v>
      </c>
      <c r="AB45" s="1">
        <v>-0.16011805832386017</v>
      </c>
      <c r="AC45" s="1">
        <v>1.2179733514785767</v>
      </c>
      <c r="AD45" s="1">
        <v>6.6736936569213867E-2</v>
      </c>
      <c r="AE45" s="1">
        <v>5.3676646202802658E-3</v>
      </c>
      <c r="AF45" s="1">
        <v>4.5198217034339905E-2</v>
      </c>
      <c r="AG45" s="1">
        <v>1.3552472926676273E-2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1.1040018867043884</v>
      </c>
      <c r="AP45">
        <f>(U45-T45)/(1000-U45)*AO45</f>
        <v>3.5217269766495141E-2</v>
      </c>
      <c r="AQ45">
        <f>(P45+273.15)</f>
        <v>301.78174629211424</v>
      </c>
      <c r="AR45">
        <f>(O45+273.15)</f>
        <v>302.83720626831052</v>
      </c>
      <c r="AS45">
        <f>(Y45*AK45+Z45*AL45)*AM45</f>
        <v>200.15546427617664</v>
      </c>
      <c r="AT45">
        <f>((AS45+0.00000010773*(AR45^4-AQ45^4))-AP45*44100)/(L45*0.92*2*29.3+0.00000043092*AQ45^3)</f>
        <v>-10.535398771166241</v>
      </c>
      <c r="AU45">
        <f>0.61365*EXP(17.502*J45/(240.97+J45))</f>
        <v>3.9368641486127323</v>
      </c>
      <c r="AV45">
        <f>AU45*1000/AA45</f>
        <v>44.796821247528577</v>
      </c>
      <c r="AW45">
        <f>(AV45-U45)</f>
        <v>9.8326679577336549</v>
      </c>
      <c r="AX45">
        <f>IF(D45,P45,(O45+P45)/2)</f>
        <v>29.159476280212402</v>
      </c>
      <c r="AY45">
        <f>0.61365*EXP(17.502*AX45/(240.97+AX45))</f>
        <v>4.0590360470024951</v>
      </c>
      <c r="AZ45">
        <f>IF(AW45&lt;&gt;0,(1000-(AV45+U45)/2)/AW45*AP45,0)</f>
        <v>3.4388212876995143</v>
      </c>
      <c r="BA45">
        <f>U45*AA45/1000</f>
        <v>3.0727430594372271</v>
      </c>
      <c r="BB45">
        <f>(AY45-BA45)</f>
        <v>0.98629298756526795</v>
      </c>
      <c r="BC45">
        <f>1/(1.6/F45+1.37/N45)</f>
        <v>2.4298870851602516</v>
      </c>
      <c r="BD45">
        <f>G45*AA45*0.001</f>
        <v>34.232718028294727</v>
      </c>
      <c r="BE45">
        <f>G45/S45</f>
        <v>0.99172536142141099</v>
      </c>
      <c r="BF45">
        <f>(1-AP45*AA45/AU45/F45)*100</f>
        <v>95.505434471308291</v>
      </c>
      <c r="BG45">
        <f>(S45-E45/(N45/1.35))</f>
        <v>394.63149932278498</v>
      </c>
      <c r="BH45">
        <f>E45*BF45/100/BG45</f>
        <v>-1.4225367142797452E-2</v>
      </c>
    </row>
    <row r="46" spans="1:60" x14ac:dyDescent="0.35">
      <c r="A46" s="1" t="s">
        <v>9</v>
      </c>
      <c r="B46" s="1" t="s">
        <v>492</v>
      </c>
      <c r="K46" s="1">
        <v>2.72</v>
      </c>
    </row>
    <row r="47" spans="1:60" x14ac:dyDescent="0.35">
      <c r="A47" s="1" t="s">
        <v>9</v>
      </c>
      <c r="B47" s="1" t="s">
        <v>491</v>
      </c>
      <c r="K47" s="1">
        <v>2.72</v>
      </c>
    </row>
    <row r="48" spans="1:60" x14ac:dyDescent="0.35">
      <c r="A48" s="1">
        <v>11</v>
      </c>
      <c r="B48" s="1" t="s">
        <v>490</v>
      </c>
      <c r="C48" s="1">
        <v>2408.5000021792948</v>
      </c>
      <c r="D48" s="1">
        <v>0</v>
      </c>
      <c r="E48">
        <f>(R48-S48*(1000-T48)/(1000-U48))*AO48</f>
        <v>-5.8926702092936782</v>
      </c>
      <c r="F48">
        <f>IF(AZ48&lt;&gt;0,1/(1/AZ48-1/N48),0)</f>
        <v>26.268570086119894</v>
      </c>
      <c r="G48">
        <f>((BC48-AP48/2)*S48-E48)/(BC48+AP48/2)</f>
        <v>389.59708038291859</v>
      </c>
      <c r="H48">
        <f>AP48*1000</f>
        <v>35.872658452920454</v>
      </c>
      <c r="I48">
        <f>(AU48-BA48)</f>
        <v>0.82181038125213046</v>
      </c>
      <c r="J48">
        <f>(P48+AT48*D48)</f>
        <v>28.772958755493164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29.753490447998047</v>
      </c>
      <c r="P48" s="1">
        <v>28.772958755493164</v>
      </c>
      <c r="Q48" s="1">
        <v>29.868923187255859</v>
      </c>
      <c r="R48" s="1">
        <v>400.12057495117188</v>
      </c>
      <c r="S48" s="1">
        <v>392.69778442382813</v>
      </c>
      <c r="T48" s="1">
        <v>4.4851727485656738</v>
      </c>
      <c r="U48" s="1">
        <v>35.815956115722656</v>
      </c>
      <c r="V48" s="1">
        <v>9.3833456039428711</v>
      </c>
      <c r="W48" s="1">
        <v>74.929885864257813</v>
      </c>
      <c r="X48" s="1">
        <v>300.2763671875</v>
      </c>
      <c r="Y48" s="1">
        <v>1599.573974609375</v>
      </c>
      <c r="Z48" s="1">
        <v>0.13376440107822418</v>
      </c>
      <c r="AA48" s="1">
        <v>87.877777099609375</v>
      </c>
      <c r="AB48" s="1">
        <v>-0.20144648849964142</v>
      </c>
      <c r="AC48" s="1">
        <v>1.2238463163375854</v>
      </c>
      <c r="AD48" s="1">
        <v>4.9545794725418091E-2</v>
      </c>
      <c r="AE48" s="1">
        <v>5.526956170797348E-3</v>
      </c>
      <c r="AF48" s="1">
        <v>1.9712373614311218E-2</v>
      </c>
      <c r="AG48" s="1">
        <v>1.5319348312914371E-2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1.1039572323069851</v>
      </c>
      <c r="AP48">
        <f>(U48-T48)/(1000-U48)*AO48</f>
        <v>3.5872658452920453E-2</v>
      </c>
      <c r="AQ48">
        <f>(P48+273.15)</f>
        <v>301.92295875549314</v>
      </c>
      <c r="AR48">
        <f>(O48+273.15)</f>
        <v>302.90349044799802</v>
      </c>
      <c r="AS48">
        <f>(Y48*AK48+Z48*AL48)*AM48</f>
        <v>255.93183021697769</v>
      </c>
      <c r="AT48">
        <f>((AS48+0.00000010773*(AR48^4-AQ48^4))-AP48*44100)/(L48*0.92*2*29.3+0.00000043092*AQ48^3)</f>
        <v>-10.329734738590467</v>
      </c>
      <c r="AU48">
        <f>0.61365*EXP(17.502*J48/(240.97+J48))</f>
        <v>3.9692369893989974</v>
      </c>
      <c r="AV48">
        <f>AU48*1000/AA48</f>
        <v>45.167699052058083</v>
      </c>
      <c r="AW48">
        <f>(AV48-U48)</f>
        <v>9.3517429363354267</v>
      </c>
      <c r="AX48">
        <f>IF(D48,P48,(O48+P48)/2)</f>
        <v>29.263224601745605</v>
      </c>
      <c r="AY48">
        <f>0.61365*EXP(17.502*AX48/(240.97+AX48))</f>
        <v>4.0834392126575514</v>
      </c>
      <c r="AZ48">
        <f>IF(AW48&lt;&gt;0,(1000-(AV48+U48)/2)/AW48*AP48,0)</f>
        <v>3.6806089716316421</v>
      </c>
      <c r="BA48">
        <f>U48*AA48/1000</f>
        <v>3.1474266081468669</v>
      </c>
      <c r="BB48">
        <f>(AY48-BA48)</f>
        <v>0.93601260451068446</v>
      </c>
      <c r="BC48">
        <f>1/(1.6/F48+1.37/N48)</f>
        <v>2.6248322737896004</v>
      </c>
      <c r="BD48">
        <f>G48*AA48*0.001</f>
        <v>34.23692538854872</v>
      </c>
      <c r="BE48">
        <f>G48/S48</f>
        <v>0.9921040959131997</v>
      </c>
      <c r="BF48">
        <f>(1-AP48*AA48/AU48/F48)*100</f>
        <v>96.976575259444303</v>
      </c>
      <c r="BG48">
        <f>(S48-E48/(N48/1.35))</f>
        <v>394.55630264179956</v>
      </c>
      <c r="BH48">
        <f>E48*BF48/100/BG48</f>
        <v>-1.4483382275341555E-2</v>
      </c>
    </row>
    <row r="49" spans="1:60" x14ac:dyDescent="0.35">
      <c r="A49" s="1" t="s">
        <v>9</v>
      </c>
      <c r="B49" s="1" t="s">
        <v>489</v>
      </c>
      <c r="K49" s="1">
        <v>2.72</v>
      </c>
    </row>
    <row r="50" spans="1:60" x14ac:dyDescent="0.35">
      <c r="A50" s="1" t="s">
        <v>9</v>
      </c>
      <c r="B50" s="1" t="s">
        <v>484</v>
      </c>
      <c r="K50" s="1">
        <v>2.72</v>
      </c>
    </row>
    <row r="51" spans="1:60" x14ac:dyDescent="0.35">
      <c r="A51" s="1">
        <v>12</v>
      </c>
      <c r="B51" s="1" t="s">
        <v>488</v>
      </c>
      <c r="C51" s="1">
        <v>2612.5000021792948</v>
      </c>
      <c r="D51" s="1">
        <v>0</v>
      </c>
      <c r="E51">
        <f>(R51-S51*(1000-T51)/(1000-U51))*AO51</f>
        <v>-6.2347817048177001</v>
      </c>
      <c r="F51">
        <f>IF(AZ51&lt;&gt;0,1/(1/AZ51-1/N51),0)</f>
        <v>61.073939422422562</v>
      </c>
      <c r="G51">
        <f>((BC51-AP51/2)*S51-E51)/(BC51+AP51/2)</f>
        <v>389.70178850289807</v>
      </c>
      <c r="H51">
        <f>AP51*1000</f>
        <v>36.768921042407598</v>
      </c>
      <c r="I51">
        <f>(AU51-BA51)</f>
        <v>0.77441877861962372</v>
      </c>
      <c r="J51">
        <f>(P51+AT51*D51)</f>
        <v>28.964633941650391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29.856636047363281</v>
      </c>
      <c r="P51" s="1">
        <v>28.964633941650391</v>
      </c>
      <c r="Q51" s="1">
        <v>29.939548492431641</v>
      </c>
      <c r="R51" s="1">
        <v>399.94802856445313</v>
      </c>
      <c r="S51" s="1">
        <v>392.5224609375</v>
      </c>
      <c r="T51" s="1">
        <v>4.7838029861450195</v>
      </c>
      <c r="U51" s="1">
        <v>36.861240386962891</v>
      </c>
      <c r="V51" s="1">
        <v>9.948430061340332</v>
      </c>
      <c r="W51" s="1">
        <v>76.656898498535156</v>
      </c>
      <c r="X51" s="1">
        <v>300.2886962890625</v>
      </c>
      <c r="Y51" s="1">
        <v>2000.4586181640625</v>
      </c>
      <c r="Z51" s="1">
        <v>0.46645307540893555</v>
      </c>
      <c r="AA51" s="1">
        <v>87.873626708984375</v>
      </c>
      <c r="AB51" s="1">
        <v>-1.9587662070989609E-2</v>
      </c>
      <c r="AC51" s="1">
        <v>1.2350049018859863</v>
      </c>
      <c r="AD51" s="1">
        <v>6.9704420864582062E-2</v>
      </c>
      <c r="AE51" s="1">
        <v>3.0189976096153259E-3</v>
      </c>
      <c r="AF51" s="1">
        <v>3.6619622260332108E-2</v>
      </c>
      <c r="AG51" s="1">
        <v>1.6405845060944557E-2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1.1040025598862591</v>
      </c>
      <c r="AP51">
        <f>(U51-T51)/(1000-U51)*AO51</f>
        <v>3.6768921042407601E-2</v>
      </c>
      <c r="AQ51">
        <f>(P51+273.15)</f>
        <v>302.11463394165037</v>
      </c>
      <c r="AR51">
        <f>(O51+273.15)</f>
        <v>303.00663604736326</v>
      </c>
      <c r="AS51">
        <f>(Y51*AK51+Z51*AL51)*AM51</f>
        <v>320.07337175205248</v>
      </c>
      <c r="AT51">
        <f>((AS51+0.00000010773*(AR51^4-AQ51^4))-AP51*44100)/(L51*0.92*2*29.3+0.00000043092*AQ51^3)</f>
        <v>-10.142640521015803</v>
      </c>
      <c r="AU51">
        <f>0.61365*EXP(17.502*J51/(240.97+J51))</f>
        <v>4.0135496564137396</v>
      </c>
      <c r="AV51">
        <f>AU51*1000/AA51</f>
        <v>45.674109590419199</v>
      </c>
      <c r="AW51">
        <f>(AV51-U51)</f>
        <v>8.8128692034563088</v>
      </c>
      <c r="AX51">
        <f>IF(D51,P51,(O51+P51)/2)</f>
        <v>29.410634994506836</v>
      </c>
      <c r="AY51">
        <f>0.61365*EXP(17.502*AX51/(240.97+AX51))</f>
        <v>4.1183323069640876</v>
      </c>
      <c r="AZ51">
        <f>IF(AW51&lt;&gt;0,(1000-(AV51+U51)/2)/AW51*AP51,0)</f>
        <v>4.0000086629357234</v>
      </c>
      <c r="BA51">
        <f>U51*AA51/1000</f>
        <v>3.2391308777941159</v>
      </c>
      <c r="BB51">
        <f>(AY51-BA51)</f>
        <v>0.87920142916997168</v>
      </c>
      <c r="BC51">
        <f>1/(1.6/F51+1.37/N51)</f>
        <v>2.8879599870650199</v>
      </c>
      <c r="BD51">
        <f>G51*AA51*0.001</f>
        <v>34.244509490727246</v>
      </c>
      <c r="BE51">
        <f>G51/S51</f>
        <v>0.99281398463704462</v>
      </c>
      <c r="BF51">
        <f>(1-AP51*AA51/AU51/F51)*100</f>
        <v>98.681880264895256</v>
      </c>
      <c r="BG51">
        <f>(S51-E51/(N51/1.35))</f>
        <v>394.48887938141758</v>
      </c>
      <c r="BH51">
        <f>E51*BF51/100/BG51</f>
        <v>-1.5596383417381616E-2</v>
      </c>
    </row>
    <row r="52" spans="1:60" x14ac:dyDescent="0.35">
      <c r="A52" s="1" t="s">
        <v>9</v>
      </c>
      <c r="B52" s="1" t="s">
        <v>487</v>
      </c>
      <c r="K52" s="1">
        <v>1.8142400000000003</v>
      </c>
    </row>
    <row r="53" spans="1:60" x14ac:dyDescent="0.35">
      <c r="A53" s="1" t="s">
        <v>9</v>
      </c>
      <c r="B53" s="1" t="s">
        <v>486</v>
      </c>
      <c r="K53" s="1">
        <v>1.8142400000000003</v>
      </c>
    </row>
    <row r="54" spans="1:60" x14ac:dyDescent="0.35">
      <c r="A54" s="1" t="s">
        <v>9</v>
      </c>
      <c r="B54" s="1" t="s">
        <v>485</v>
      </c>
      <c r="K54" s="1">
        <v>1.8142400000000003</v>
      </c>
    </row>
    <row r="55" spans="1:60" x14ac:dyDescent="0.35">
      <c r="A55" s="1" t="s">
        <v>9</v>
      </c>
      <c r="B55" s="1" t="s">
        <v>484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H55"/>
  <sheetViews>
    <sheetView topLeftCell="A8" zoomScale="66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573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572</v>
      </c>
    </row>
    <row r="12" spans="1:60" x14ac:dyDescent="0.35">
      <c r="A12" s="1" t="s">
        <v>9</v>
      </c>
      <c r="B12" s="1" t="s">
        <v>571</v>
      </c>
    </row>
    <row r="13" spans="1:60" x14ac:dyDescent="0.35">
      <c r="A13" s="1" t="s">
        <v>9</v>
      </c>
      <c r="B13" s="1" t="s">
        <v>570</v>
      </c>
    </row>
    <row r="14" spans="1:60" x14ac:dyDescent="0.35">
      <c r="A14" s="1" t="s">
        <v>9</v>
      </c>
      <c r="B14" s="1" t="s">
        <v>569</v>
      </c>
    </row>
    <row r="15" spans="1:60" x14ac:dyDescent="0.35">
      <c r="A15" s="1" t="s">
        <v>9</v>
      </c>
      <c r="B15" s="1" t="s">
        <v>568</v>
      </c>
    </row>
    <row r="16" spans="1:60" x14ac:dyDescent="0.35">
      <c r="A16" s="1" t="s">
        <v>9</v>
      </c>
      <c r="B16" s="1" t="s">
        <v>567</v>
      </c>
    </row>
    <row r="17" spans="1:60" x14ac:dyDescent="0.35">
      <c r="A17" s="1" t="s">
        <v>9</v>
      </c>
      <c r="B17" s="1" t="s">
        <v>566</v>
      </c>
    </row>
    <row r="18" spans="1:60" x14ac:dyDescent="0.35">
      <c r="A18" s="1">
        <v>1</v>
      </c>
      <c r="B18" s="1" t="s">
        <v>565</v>
      </c>
      <c r="C18" s="1">
        <v>272.50000367686152</v>
      </c>
      <c r="D18" s="1">
        <v>0</v>
      </c>
      <c r="E18">
        <f>(R18-S18*(1000-T18)/(1000-U18))*AO18</f>
        <v>-1.3972795291766813</v>
      </c>
      <c r="F18">
        <f>IF(AZ18&lt;&gt;0,1/(1/AZ18-1/N18),0)</f>
        <v>6.5179106523261243</v>
      </c>
      <c r="G18">
        <f>((BC18-AP18/2)*S18-E18)/(BC18+AP18/2)</f>
        <v>385.92009143761607</v>
      </c>
      <c r="H18">
        <f>AP18*1000</f>
        <v>28.004967330621618</v>
      </c>
      <c r="I18">
        <f>(AU18-BA18)</f>
        <v>0.91553047560621792</v>
      </c>
      <c r="J18">
        <f>(P18+AT18*D18)</f>
        <v>28.199848175048828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29.861473083496094</v>
      </c>
      <c r="P18" s="1">
        <v>28.199848175048828</v>
      </c>
      <c r="Q18" s="1">
        <v>29.984237670898438</v>
      </c>
      <c r="R18" s="1">
        <v>399.94476318359375</v>
      </c>
      <c r="S18" s="1">
        <v>391.28457641601563</v>
      </c>
      <c r="T18" s="1">
        <v>8.7597417831420898</v>
      </c>
      <c r="U18" s="1">
        <v>33.282829284667969</v>
      </c>
      <c r="V18" s="1">
        <v>18.205921173095703</v>
      </c>
      <c r="W18" s="1">
        <v>69.173789978027344</v>
      </c>
      <c r="X18" s="1">
        <v>300.28128051757813</v>
      </c>
      <c r="Y18" s="1">
        <v>0.15596230328083038</v>
      </c>
      <c r="Z18" s="1">
        <v>0.13147617876529694</v>
      </c>
      <c r="AA18" s="1">
        <v>87.845481872558594</v>
      </c>
      <c r="AB18" s="1">
        <v>1.0847122669219971</v>
      </c>
      <c r="AC18" s="1">
        <v>1.2816520929336548</v>
      </c>
      <c r="AD18" s="1">
        <v>6.1117075383663177E-2</v>
      </c>
      <c r="AE18" s="1">
        <v>6.2323189340531826E-3</v>
      </c>
      <c r="AF18" s="1">
        <v>2.9969016090035439E-2</v>
      </c>
      <c r="AG18" s="1">
        <v>1.7293540760874748E-2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1.1039752960205074</v>
      </c>
      <c r="AP18">
        <f>(U18-T18)/(1000-U18)*AO18</f>
        <v>2.8004967330621619E-2</v>
      </c>
      <c r="AQ18">
        <f>(P18+273.15)</f>
        <v>301.34984817504881</v>
      </c>
      <c r="AR18">
        <f>(O18+273.15)</f>
        <v>303.01147308349607</v>
      </c>
      <c r="AS18">
        <f>(Y18*AK18+Z18*AL18)*AM18</f>
        <v>2.49539679671682E-2</v>
      </c>
      <c r="AT18">
        <f>((AS18+0.00000010773*(AR18^4-AQ18^4))-AP18*44100)/(L18*0.92*2*29.3+0.00000043092*AQ18^3)</f>
        <v>-9.5557251880207321</v>
      </c>
      <c r="AU18">
        <f>0.61365*EXP(17.502*J18/(240.97+J18))</f>
        <v>3.8392766521999802</v>
      </c>
      <c r="AV18">
        <f>AU18*1000/AA18</f>
        <v>43.704884649273048</v>
      </c>
      <c r="AW18">
        <f>(AV18-U18)</f>
        <v>10.422055364605079</v>
      </c>
      <c r="AX18">
        <f>IF(D18,P18,(O18+P18)/2)</f>
        <v>29.030660629272461</v>
      </c>
      <c r="AY18">
        <f>0.61365*EXP(17.502*AX18/(240.97+AX18))</f>
        <v>4.0289136917370731</v>
      </c>
      <c r="AZ18">
        <f>IF(AW18&lt;&gt;0,(1000-(AV18+U18)/2)/AW18*AP18,0)</f>
        <v>2.5836504587454114</v>
      </c>
      <c r="BA18">
        <f>U18*AA18/1000</f>
        <v>2.9237461765937622</v>
      </c>
      <c r="BB18">
        <f>(AY18-BA18)</f>
        <v>1.1051675151433109</v>
      </c>
      <c r="BC18">
        <f>1/(1.6/F18+1.37/N18)</f>
        <v>1.76820630037016</v>
      </c>
      <c r="BD18">
        <f>G18*AA18*0.001</f>
        <v>33.901336396639259</v>
      </c>
      <c r="BE18">
        <f>G18/S18</f>
        <v>0.98629006788988272</v>
      </c>
      <c r="BF18">
        <f>(1-AP18*AA18/AU18/F18)*100</f>
        <v>90.16902279317253</v>
      </c>
      <c r="BG18">
        <f>(S18-E18/(N18/1.35))</f>
        <v>391.72527127392192</v>
      </c>
      <c r="BH18">
        <f>E18*BF18/100/BG18</f>
        <v>-3.2163186537603685E-3</v>
      </c>
    </row>
    <row r="19" spans="1:60" x14ac:dyDescent="0.35">
      <c r="A19" s="1" t="s">
        <v>9</v>
      </c>
      <c r="B19" s="1" t="s">
        <v>564</v>
      </c>
      <c r="K19" s="1">
        <v>2.72</v>
      </c>
    </row>
    <row r="20" spans="1:60" x14ac:dyDescent="0.35">
      <c r="A20" s="1" t="s">
        <v>9</v>
      </c>
      <c r="B20" s="1" t="s">
        <v>563</v>
      </c>
      <c r="K20" s="1">
        <v>2.72</v>
      </c>
    </row>
    <row r="21" spans="1:60" x14ac:dyDescent="0.35">
      <c r="A21" s="1">
        <v>2</v>
      </c>
      <c r="B21" s="1" t="s">
        <v>562</v>
      </c>
      <c r="C21" s="1">
        <v>476.50000367686152</v>
      </c>
      <c r="D21" s="1">
        <v>0</v>
      </c>
      <c r="E21">
        <f>(R21-S21*(1000-T21)/(1000-U21))*AO21</f>
        <v>-1.0818936980390916</v>
      </c>
      <c r="F21">
        <f>IF(AZ21&lt;&gt;0,1/(1/AZ21-1/N21),0)</f>
        <v>5.8397828786957646</v>
      </c>
      <c r="G21">
        <f>((BC21-AP21/2)*S21-E21)/(BC21+AP21/2)</f>
        <v>385.60520603736063</v>
      </c>
      <c r="H21">
        <f>AP21*1000</f>
        <v>27.374145627379519</v>
      </c>
      <c r="I21">
        <f>(AU21-BA21)</f>
        <v>0.93642556603479443</v>
      </c>
      <c r="J21">
        <f>(P21+AT21*D21)</f>
        <v>28.13262939453125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29.818576812744141</v>
      </c>
      <c r="P21" s="1">
        <v>28.13262939453125</v>
      </c>
      <c r="Q21" s="1">
        <v>29.986534118652344</v>
      </c>
      <c r="R21" s="1">
        <v>400.00030517578125</v>
      </c>
      <c r="S21" s="1">
        <v>391.27920532226563</v>
      </c>
      <c r="T21" s="1">
        <v>8.8948202133178711</v>
      </c>
      <c r="U21" s="1">
        <v>32.872791290283203</v>
      </c>
      <c r="V21" s="1">
        <v>18.533145904541016</v>
      </c>
      <c r="W21" s="1">
        <v>68.493370056152344</v>
      </c>
      <c r="X21" s="1">
        <v>300.3175048828125</v>
      </c>
      <c r="Y21" s="1">
        <v>25.923730850219727</v>
      </c>
      <c r="Z21" s="1">
        <v>0.25609961152076721</v>
      </c>
      <c r="AA21" s="1">
        <v>87.849380493164063</v>
      </c>
      <c r="AB21" s="1">
        <v>1.0266265869140625</v>
      </c>
      <c r="AC21" s="1">
        <v>1.2921078205108643</v>
      </c>
      <c r="AD21" s="1">
        <v>0.11486766487360001</v>
      </c>
      <c r="AE21" s="1">
        <v>1.5539243817329407E-2</v>
      </c>
      <c r="AF21" s="1">
        <v>4.5914407819509506E-2</v>
      </c>
      <c r="AG21" s="1">
        <v>5.1321238279342651E-3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1.1041084738338693</v>
      </c>
      <c r="AP21">
        <f>(U21-T21)/(1000-U21)*AO21</f>
        <v>2.7374145627379519E-2</v>
      </c>
      <c r="AQ21">
        <f>(P21+273.15)</f>
        <v>301.28262939453123</v>
      </c>
      <c r="AR21">
        <f>(O21+273.15)</f>
        <v>302.96857681274412</v>
      </c>
      <c r="AS21">
        <f>(Y21*AK21+Z21*AL21)*AM21</f>
        <v>4.1477968433246701</v>
      </c>
      <c r="AT21">
        <f>((AS21+0.00000010773*(AR21^4-AQ21^4))-AP21*44100)/(L21*0.92*2*29.3+0.00000043092*AQ21^3)</f>
        <v>-9.3029453366902271</v>
      </c>
      <c r="AU21">
        <f>0.61365*EXP(17.502*J21/(240.97+J21))</f>
        <v>3.8242799159672534</v>
      </c>
      <c r="AV21">
        <f>AU21*1000/AA21</f>
        <v>43.532235452301641</v>
      </c>
      <c r="AW21">
        <f>(AV21-U21)</f>
        <v>10.659444162018438</v>
      </c>
      <c r="AX21">
        <f>IF(D21,P21,(O21+P21)/2)</f>
        <v>28.975603103637695</v>
      </c>
      <c r="AY21">
        <f>0.61365*EXP(17.502*AX21/(240.97+AX21))</f>
        <v>4.0160985737336663</v>
      </c>
      <c r="AZ21">
        <f>IF(AW21&lt;&gt;0,(1000-(AV21+U21)/2)/AW21*AP21,0)</f>
        <v>2.4699584765249512</v>
      </c>
      <c r="BA21">
        <f>U21*AA21/1000</f>
        <v>2.8878543499324589</v>
      </c>
      <c r="BB21">
        <f>(AY21-BA21)</f>
        <v>1.1282442238012074</v>
      </c>
      <c r="BC21">
        <f>1/(1.6/F21+1.37/N21)</f>
        <v>1.6833593605608987</v>
      </c>
      <c r="BD21">
        <f>G21*AA21*0.001</f>
        <v>33.875178465321021</v>
      </c>
      <c r="BE21">
        <f>G21/S21</f>
        <v>0.98549884786176722</v>
      </c>
      <c r="BF21">
        <f>(1-AP21*AA21/AU21/F21)*100</f>
        <v>89.232053146450909</v>
      </c>
      <c r="BG21">
        <f>(S21-E21/(N21/1.35))</f>
        <v>391.62042909286504</v>
      </c>
      <c r="BH21">
        <f>E21*BF21/100/BG21</f>
        <v>-2.465131765108763E-3</v>
      </c>
    </row>
    <row r="22" spans="1:60" x14ac:dyDescent="0.35">
      <c r="A22" s="1" t="s">
        <v>9</v>
      </c>
      <c r="B22" s="1" t="s">
        <v>561</v>
      </c>
      <c r="K22" s="1">
        <v>2.72</v>
      </c>
    </row>
    <row r="23" spans="1:60" x14ac:dyDescent="0.35">
      <c r="A23" s="1" t="s">
        <v>9</v>
      </c>
      <c r="B23" s="1" t="s">
        <v>560</v>
      </c>
      <c r="K23" s="1">
        <v>2.72</v>
      </c>
    </row>
    <row r="24" spans="1:60" x14ac:dyDescent="0.35">
      <c r="A24" s="1">
        <v>3</v>
      </c>
      <c r="B24" s="1" t="s">
        <v>559</v>
      </c>
      <c r="C24" s="1">
        <v>680.0000036880374</v>
      </c>
      <c r="D24" s="1">
        <v>0</v>
      </c>
      <c r="E24">
        <f>(R24-S24*(1000-T24)/(1000-U24))*AO24</f>
        <v>-1.3189341435455353</v>
      </c>
      <c r="F24">
        <f>IF(AZ24&lt;&gt;0,1/(1/AZ24-1/N24),0)</f>
        <v>4.2104932334222198</v>
      </c>
      <c r="G24">
        <f>((BC24-AP24/2)*S24-E24)/(BC24+AP24/2)</f>
        <v>385.85803265074509</v>
      </c>
      <c r="H24">
        <f>AP24*1000</f>
        <v>25.87928782346934</v>
      </c>
      <c r="I24">
        <f>(AU24-BA24)</f>
        <v>1.030858749754358</v>
      </c>
      <c r="J24">
        <f>(P24+AT24*D24)</f>
        <v>28.102890014648438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29.716709136962891</v>
      </c>
      <c r="P24" s="1">
        <v>28.102890014648438</v>
      </c>
      <c r="Q24" s="1">
        <v>29.915637969970703</v>
      </c>
      <c r="R24" s="1">
        <v>399.97378540039063</v>
      </c>
      <c r="S24" s="1">
        <v>391.98086547851563</v>
      </c>
      <c r="T24" s="1">
        <v>9.0268259048461914</v>
      </c>
      <c r="U24" s="1">
        <v>31.721858978271484</v>
      </c>
      <c r="V24" s="1">
        <v>18.91914176940918</v>
      </c>
      <c r="W24" s="1">
        <v>66.485198974609375</v>
      </c>
      <c r="X24" s="1">
        <v>300.3243408203125</v>
      </c>
      <c r="Y24" s="1">
        <v>49.976871490478516</v>
      </c>
      <c r="Z24" s="1">
        <v>0.21150732040405273</v>
      </c>
      <c r="AA24" s="1">
        <v>87.851173400878906</v>
      </c>
      <c r="AB24" s="1">
        <v>1.0708663463592529</v>
      </c>
      <c r="AC24" s="1">
        <v>1.2980495691299438</v>
      </c>
      <c r="AD24" s="1">
        <v>3.6876175552606583E-2</v>
      </c>
      <c r="AE24" s="1">
        <v>2.4612497538328171E-2</v>
      </c>
      <c r="AF24" s="1">
        <v>4.3459877371788025E-2</v>
      </c>
      <c r="AG24" s="1">
        <v>1.4217500574886799E-2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1.104133605957031</v>
      </c>
      <c r="AP24">
        <f>(U24-T24)/(1000-U24)*AO24</f>
        <v>2.5879287823469342E-2</v>
      </c>
      <c r="AQ24">
        <f>(P24+273.15)</f>
        <v>301.25289001464841</v>
      </c>
      <c r="AR24">
        <f>(O24+273.15)</f>
        <v>302.86670913696287</v>
      </c>
      <c r="AS24">
        <f>(Y24*AK24+Z24*AL24)*AM24</f>
        <v>7.9962992597453422</v>
      </c>
      <c r="AT24">
        <f>((AS24+0.00000010773*(AR24^4-AQ24^4))-AP24*44100)/(L24*0.92*2*29.3+0.00000043092*AQ24^3)</f>
        <v>-8.761357419969201</v>
      </c>
      <c r="AU24">
        <f>0.61365*EXP(17.502*J24/(240.97+J24))</f>
        <v>3.8176612834527135</v>
      </c>
      <c r="AV24">
        <f>AU24*1000/AA24</f>
        <v>43.456007878598463</v>
      </c>
      <c r="AW24">
        <f>(AV24-U24)</f>
        <v>11.734148900326979</v>
      </c>
      <c r="AX24">
        <f>IF(D24,P24,(O24+P24)/2)</f>
        <v>28.909799575805664</v>
      </c>
      <c r="AY24">
        <f>0.61365*EXP(17.502*AX24/(240.97+AX24))</f>
        <v>4.0008288693331133</v>
      </c>
      <c r="AZ24">
        <f>IF(AW24&lt;&gt;0,(1000-(AV24+U24)/2)/AW24*AP24,0)</f>
        <v>2.1225666392901843</v>
      </c>
      <c r="BA24">
        <f>U24*AA24/1000</f>
        <v>2.7868025336983555</v>
      </c>
      <c r="BB24">
        <f>(AY24-BA24)</f>
        <v>1.2140263356347578</v>
      </c>
      <c r="BC24">
        <f>1/(1.6/F24+1.37/N24)</f>
        <v>1.4284277335280078</v>
      </c>
      <c r="BD24">
        <f>G24*AA24*0.001</f>
        <v>33.898080934522604</v>
      </c>
      <c r="BE24">
        <f>G24/S24</f>
        <v>0.9843797660370589</v>
      </c>
      <c r="BF24">
        <f>(1-AP24*AA24/AU24/F24)*100</f>
        <v>85.856088834187602</v>
      </c>
      <c r="BG24">
        <f>(S24-E24/(N24/1.35))</f>
        <v>392.39685060020423</v>
      </c>
      <c r="BH24">
        <f>E24*BF24/100/BG24</f>
        <v>-2.8858164080950372E-3</v>
      </c>
    </row>
    <row r="25" spans="1:60" x14ac:dyDescent="0.35">
      <c r="A25" s="1" t="s">
        <v>9</v>
      </c>
      <c r="B25" s="1" t="s">
        <v>558</v>
      </c>
      <c r="K25" s="1">
        <v>2.72</v>
      </c>
    </row>
    <row r="26" spans="1:60" x14ac:dyDescent="0.35">
      <c r="A26" s="1" t="s">
        <v>9</v>
      </c>
      <c r="B26" s="1" t="s">
        <v>557</v>
      </c>
      <c r="K26" s="1">
        <v>2.72</v>
      </c>
    </row>
    <row r="27" spans="1:60" x14ac:dyDescent="0.35">
      <c r="A27" s="1">
        <v>4</v>
      </c>
      <c r="B27" s="1" t="s">
        <v>556</v>
      </c>
      <c r="C27" s="1">
        <v>883.0000036880374</v>
      </c>
      <c r="D27" s="1">
        <v>0</v>
      </c>
      <c r="E27">
        <f>(R27-S27*(1000-T27)/(1000-U27))*AO27</f>
        <v>-1.0790319892997176</v>
      </c>
      <c r="F27">
        <f>IF(AZ27&lt;&gt;0,1/(1/AZ27-1/N27),0)</f>
        <v>2.9145680510090837</v>
      </c>
      <c r="G27">
        <f>((BC27-AP27/2)*S27-E27)/(BC27+AP27/2)</f>
        <v>385.2274705777682</v>
      </c>
      <c r="H27">
        <f>AP27*1000</f>
        <v>23.884634220995615</v>
      </c>
      <c r="I27">
        <f>(AU27-BA27)</f>
        <v>1.1656470682151663</v>
      </c>
      <c r="J27">
        <f>(P27+AT27*D27)</f>
        <v>28.084728240966797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29.647254943847656</v>
      </c>
      <c r="P27" s="1">
        <v>28.084728240966797</v>
      </c>
      <c r="Q27" s="1">
        <v>29.848373413085938</v>
      </c>
      <c r="R27" s="1">
        <v>399.87094116210938</v>
      </c>
      <c r="S27" s="1">
        <v>392.35977172851563</v>
      </c>
      <c r="T27" s="1">
        <v>9.1590375900268555</v>
      </c>
      <c r="U27" s="1">
        <v>30.141551971435547</v>
      </c>
      <c r="V27" s="1">
        <v>19.273202896118164</v>
      </c>
      <c r="W27" s="1">
        <v>63.426342010498047</v>
      </c>
      <c r="X27" s="1">
        <v>300.28823852539063</v>
      </c>
      <c r="Y27" s="1">
        <v>100.54143524169922</v>
      </c>
      <c r="Z27" s="1">
        <v>0.36470350623130798</v>
      </c>
      <c r="AA27" s="1">
        <v>87.851387023925781</v>
      </c>
      <c r="AB27" s="1">
        <v>1.4292678833007813</v>
      </c>
      <c r="AC27" s="1">
        <v>1.316045880317688</v>
      </c>
      <c r="AD27" s="1">
        <v>0.12012015283107758</v>
      </c>
      <c r="AE27" s="1">
        <v>1.8085815012454987E-2</v>
      </c>
      <c r="AF27" s="1">
        <v>4.8087771981954575E-2</v>
      </c>
      <c r="AG27" s="1">
        <v>1.4662233181297779E-2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1.104000876931583</v>
      </c>
      <c r="AP27">
        <f>(U27-T27)/(1000-U27)*AO27</f>
        <v>2.3884634220995616E-2</v>
      </c>
      <c r="AQ27">
        <f>(P27+273.15)</f>
        <v>301.23472824096677</v>
      </c>
      <c r="AR27">
        <f>(O27+273.15)</f>
        <v>302.79725494384763</v>
      </c>
      <c r="AS27">
        <f>(Y27*AK27+Z27*AL27)*AM27</f>
        <v>16.086629279107683</v>
      </c>
      <c r="AT27">
        <f>((AS27+0.00000010773*(AR27^4-AQ27^4))-AP27*44100)/(L27*0.92*2*29.3+0.00000043092*AQ27^3)</f>
        <v>-8.0109757682277749</v>
      </c>
      <c r="AU27">
        <f>0.61365*EXP(17.502*J27/(240.97+J27))</f>
        <v>3.8136242159595235</v>
      </c>
      <c r="AV27">
        <f>AU27*1000/AA27</f>
        <v>43.409948836902331</v>
      </c>
      <c r="AW27">
        <f>(AV27-U27)</f>
        <v>13.268396865466784</v>
      </c>
      <c r="AX27">
        <f>IF(D27,P27,(O27+P27)/2)</f>
        <v>28.865991592407227</v>
      </c>
      <c r="AY27">
        <f>0.61365*EXP(17.502*AX27/(240.97+AX27))</f>
        <v>3.9906913233810557</v>
      </c>
      <c r="AZ27">
        <f>IF(AW27&lt;&gt;0,(1000-(AV27+U27)/2)/AW27*AP27,0)</f>
        <v>1.7339139843086122</v>
      </c>
      <c r="BA27">
        <f>U27*AA27/1000</f>
        <v>2.6479771477443572</v>
      </c>
      <c r="BB27">
        <f>(AY27-BA27)</f>
        <v>1.3427141756366985</v>
      </c>
      <c r="BC27">
        <f>1/(1.6/F27+1.37/N27)</f>
        <v>1.150703155395973</v>
      </c>
      <c r="BD27">
        <f>G27*AA27*0.001</f>
        <v>33.842767609975496</v>
      </c>
      <c r="BE27">
        <f>G27/S27</f>
        <v>0.98182203766883003</v>
      </c>
      <c r="BF27">
        <f>(1-AP27*AA27/AU27/F27)*100</f>
        <v>81.122037424123491</v>
      </c>
      <c r="BG27">
        <f>(S27-E27/(N27/1.35))</f>
        <v>392.70009293073133</v>
      </c>
      <c r="BH27">
        <f>E27*BF27/100/BG27</f>
        <v>-2.2290107640294894E-3</v>
      </c>
    </row>
    <row r="28" spans="1:60" x14ac:dyDescent="0.35">
      <c r="A28" s="1" t="s">
        <v>9</v>
      </c>
      <c r="B28" s="1" t="s">
        <v>555</v>
      </c>
      <c r="K28" s="1">
        <v>2.72</v>
      </c>
    </row>
    <row r="29" spans="1:60" x14ac:dyDescent="0.35">
      <c r="A29" s="1" t="s">
        <v>9</v>
      </c>
      <c r="B29" s="1" t="s">
        <v>554</v>
      </c>
      <c r="K29" s="1">
        <v>2.72</v>
      </c>
    </row>
    <row r="30" spans="1:60" x14ac:dyDescent="0.35">
      <c r="A30" s="1">
        <v>5</v>
      </c>
      <c r="B30" s="1" t="s">
        <v>553</v>
      </c>
      <c r="C30" s="1">
        <v>1086.0000036880374</v>
      </c>
      <c r="D30" s="1">
        <v>0</v>
      </c>
      <c r="E30">
        <f>(R30-S30*(1000-T30)/(1000-U30))*AO30</f>
        <v>-1.2173634005193097</v>
      </c>
      <c r="F30">
        <f>IF(AZ30&lt;&gt;0,1/(1/AZ30-1/N30),0)</f>
        <v>2.3550307130458203</v>
      </c>
      <c r="G30">
        <f>((BC30-AP30/2)*S30-E30)/(BC30+AP30/2)</f>
        <v>385.55525467651216</v>
      </c>
      <c r="H30">
        <f>AP30*1000</f>
        <v>22.580202494384135</v>
      </c>
      <c r="I30">
        <f>(AU30-BA30)</f>
        <v>1.2583585631089744</v>
      </c>
      <c r="J30">
        <f>(P30+AT30*D30)</f>
        <v>28.107723236083984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29.592548370361328</v>
      </c>
      <c r="P30" s="1">
        <v>28.107723236083984</v>
      </c>
      <c r="Q30" s="1">
        <v>29.789196014404297</v>
      </c>
      <c r="R30" s="1">
        <v>400.06329345703125</v>
      </c>
      <c r="S30" s="1">
        <v>393.12521362304688</v>
      </c>
      <c r="T30" s="1">
        <v>9.2870998382568359</v>
      </c>
      <c r="U30" s="1">
        <v>29.144493103027344</v>
      </c>
      <c r="V30" s="1">
        <v>19.604310989379883</v>
      </c>
      <c r="W30" s="1">
        <v>61.521652221679688</v>
      </c>
      <c r="X30" s="1">
        <v>300.2818603515625</v>
      </c>
      <c r="Y30" s="1">
        <v>149.99310302734375</v>
      </c>
      <c r="Z30" s="1">
        <v>0.16234372556209564</v>
      </c>
      <c r="AA30" s="1">
        <v>87.851165771484375</v>
      </c>
      <c r="AB30" s="1">
        <v>1.6580810546875</v>
      </c>
      <c r="AC30" s="1">
        <v>1.2968119382858276</v>
      </c>
      <c r="AD30" s="1">
        <v>5.7666685432195663E-2</v>
      </c>
      <c r="AE30" s="1">
        <v>6.4636007882654667E-3</v>
      </c>
      <c r="AF30" s="1">
        <v>5.1657658070325851E-2</v>
      </c>
      <c r="AG30" s="1">
        <v>5.482919979840517E-3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1.1039774277630972</v>
      </c>
      <c r="AP30">
        <f>(U30-T30)/(1000-U30)*AO30</f>
        <v>2.2580202494384135E-2</v>
      </c>
      <c r="AQ30">
        <f>(P30+273.15)</f>
        <v>301.25772323608396</v>
      </c>
      <c r="AR30">
        <f>(O30+273.15)</f>
        <v>302.74254837036131</v>
      </c>
      <c r="AS30">
        <f>(Y30*AK30+Z30*AL30)*AM30</f>
        <v>23.998895947957863</v>
      </c>
      <c r="AT30">
        <f>((AS30+0.00000010773*(AR30^4-AQ30^4))-AP30*44100)/(L30*0.92*2*29.3+0.00000043092*AQ30^3)</f>
        <v>-7.5034837607816991</v>
      </c>
      <c r="AU30">
        <f>0.61365*EXP(17.502*J30/(240.97+J30))</f>
        <v>3.8187362580289128</v>
      </c>
      <c r="AV30">
        <f>AU30*1000/AA30</f>
        <v>43.468247967956245</v>
      </c>
      <c r="AW30">
        <f>(AV30-U30)</f>
        <v>14.323754864928901</v>
      </c>
      <c r="AX30">
        <f>IF(D30,P30,(O30+P30)/2)</f>
        <v>28.850135803222656</v>
      </c>
      <c r="AY30">
        <f>0.61365*EXP(17.502*AX30/(240.97+AX30))</f>
        <v>3.9870276816618495</v>
      </c>
      <c r="AZ30">
        <f>IF(AW30&lt;&gt;0,(1000-(AV30+U30)/2)/AW30*AP30,0)</f>
        <v>1.5191824700334675</v>
      </c>
      <c r="BA30">
        <f>U30*AA30/1000</f>
        <v>2.5603776949199384</v>
      </c>
      <c r="BB30">
        <f>(AY30-BA30)</f>
        <v>1.4266499867419111</v>
      </c>
      <c r="BC30">
        <f>1/(1.6/F30+1.37/N30)</f>
        <v>1.0005361956765633</v>
      </c>
      <c r="BD30">
        <f>G30*AA30*0.001</f>
        <v>33.871478592653148</v>
      </c>
      <c r="BE30">
        <f>G30/S30</f>
        <v>0.98074415304790585</v>
      </c>
      <c r="BF30">
        <f>(1-AP30*AA30/AU30/F30)*100</f>
        <v>77.942356105004421</v>
      </c>
      <c r="BG30">
        <f>(S30-E30/(N30/1.35))</f>
        <v>393.50916384890348</v>
      </c>
      <c r="BH30">
        <f>E30*BF30/100/BG30</f>
        <v>-2.4112315643278902E-3</v>
      </c>
    </row>
    <row r="31" spans="1:60" x14ac:dyDescent="0.35">
      <c r="A31" s="1" t="s">
        <v>9</v>
      </c>
      <c r="B31" s="1" t="s">
        <v>552</v>
      </c>
      <c r="K31" s="1">
        <v>2.72</v>
      </c>
    </row>
    <row r="32" spans="1:60" x14ac:dyDescent="0.35">
      <c r="A32" s="1" t="s">
        <v>9</v>
      </c>
      <c r="B32" s="1" t="s">
        <v>551</v>
      </c>
      <c r="K32" s="1">
        <v>2.72</v>
      </c>
    </row>
    <row r="33" spans="1:60" x14ac:dyDescent="0.35">
      <c r="A33" s="1">
        <v>6</v>
      </c>
      <c r="B33" s="1" t="s">
        <v>550</v>
      </c>
      <c r="C33" s="1">
        <v>1289.0000036880374</v>
      </c>
      <c r="D33" s="1">
        <v>0</v>
      </c>
      <c r="E33">
        <f>(R33-S33*(1000-T33)/(1000-U33))*AO33</f>
        <v>-1.0581348876668719</v>
      </c>
      <c r="F33">
        <f>IF(AZ33&lt;&gt;0,1/(1/AZ33-1/N33),0)</f>
        <v>2.2266144127505743</v>
      </c>
      <c r="G33">
        <f>((BC33-AP33/2)*S33-E33)/(BC33+AP33/2)</f>
        <v>385.00448476653719</v>
      </c>
      <c r="H33">
        <f>AP33*1000</f>
        <v>22.241583635478921</v>
      </c>
      <c r="I33">
        <f>(AU33-BA33)</f>
        <v>1.2855965745983138</v>
      </c>
      <c r="J33">
        <f>(P33+AT33*D33)</f>
        <v>28.162216186523438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29.553274154663086</v>
      </c>
      <c r="P33" s="1">
        <v>28.162216186523438</v>
      </c>
      <c r="Q33" s="1">
        <v>29.742555618286133</v>
      </c>
      <c r="R33" s="1">
        <v>399.847412109375</v>
      </c>
      <c r="S33" s="1">
        <v>392.89059448242188</v>
      </c>
      <c r="T33" s="1">
        <v>9.4106769561767578</v>
      </c>
      <c r="U33" s="1">
        <v>28.973213195800781</v>
      </c>
      <c r="V33" s="1">
        <v>19.909767150878906</v>
      </c>
      <c r="W33" s="1">
        <v>61.297386169433594</v>
      </c>
      <c r="X33" s="1">
        <v>300.28985595703125</v>
      </c>
      <c r="Y33" s="1">
        <v>300.04013061523438</v>
      </c>
      <c r="Z33" s="1">
        <v>0.33497443795204163</v>
      </c>
      <c r="AA33" s="1">
        <v>87.849349975585938</v>
      </c>
      <c r="AB33" s="1">
        <v>1.5394668579101563</v>
      </c>
      <c r="AC33" s="1">
        <v>1.3085507154464722</v>
      </c>
      <c r="AD33" s="1">
        <v>6.5097123384475708E-2</v>
      </c>
      <c r="AE33" s="1">
        <v>6.6769318655133247E-3</v>
      </c>
      <c r="AF33" s="1">
        <v>4.3472986668348312E-2</v>
      </c>
      <c r="AG33" s="1">
        <v>6.4718709327280521E-3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1.1040068233714382</v>
      </c>
      <c r="AP33">
        <f>(U33-T33)/(1000-U33)*AO33</f>
        <v>2.2241583635478922E-2</v>
      </c>
      <c r="AQ33">
        <f>(P33+273.15)</f>
        <v>301.31221618652341</v>
      </c>
      <c r="AR33">
        <f>(O33+273.15)</f>
        <v>302.70327415466306</v>
      </c>
      <c r="AS33">
        <f>(Y33*AK33+Z33*AL33)*AM33</f>
        <v>48.006419825410376</v>
      </c>
      <c r="AT33">
        <f>((AS33+0.00000010773*(AR33^4-AQ33^4))-AP33*44100)/(L33*0.92*2*29.3+0.00000043092*AQ33^3)</f>
        <v>-7.2056374218485741</v>
      </c>
      <c r="AU33">
        <f>0.61365*EXP(17.502*J33/(240.97+J33))</f>
        <v>3.8308745205534813</v>
      </c>
      <c r="AV33">
        <f>AU33*1000/AA33</f>
        <v>43.607317773189138</v>
      </c>
      <c r="AW33">
        <f>(AV33-U33)</f>
        <v>14.634104577388356</v>
      </c>
      <c r="AX33">
        <f>IF(D33,P33,(O33+P33)/2)</f>
        <v>28.857745170593262</v>
      </c>
      <c r="AY33">
        <f>0.61365*EXP(17.502*AX33/(240.97+AX33))</f>
        <v>3.988785537357491</v>
      </c>
      <c r="AZ33">
        <f>IF(AW33&lt;&gt;0,(1000-(AV33+U33)/2)/AW33*AP33,0)</f>
        <v>1.4646902751857362</v>
      </c>
      <c r="BA33">
        <f>U33*AA33/1000</f>
        <v>2.5452779459551675</v>
      </c>
      <c r="BB33">
        <f>(AY33-BA33)</f>
        <v>1.4435075914023234</v>
      </c>
      <c r="BC33">
        <f>1/(1.6/F33+1.37/N33)</f>
        <v>0.96279085864239167</v>
      </c>
      <c r="BD33">
        <f>G33*AA33*0.001</f>
        <v>33.822393724425666</v>
      </c>
      <c r="BE33">
        <f>G33/S33</f>
        <v>0.97992797530245401</v>
      </c>
      <c r="BF33">
        <f>(1-AP33*AA33/AU33/F33)*100</f>
        <v>77.093363934901078</v>
      </c>
      <c r="BG33">
        <f>(S33-E33/(N33/1.35))</f>
        <v>393.22432484505077</v>
      </c>
      <c r="BH33">
        <f>E33*BF33/100/BG33</f>
        <v>-2.0745201360384395E-3</v>
      </c>
    </row>
    <row r="34" spans="1:60" x14ac:dyDescent="0.35">
      <c r="A34" s="1" t="s">
        <v>9</v>
      </c>
      <c r="B34" s="1" t="s">
        <v>549</v>
      </c>
      <c r="K34" s="1">
        <v>2.72</v>
      </c>
    </row>
    <row r="35" spans="1:60" x14ac:dyDescent="0.35">
      <c r="A35" s="1" t="s">
        <v>9</v>
      </c>
      <c r="B35" s="1" t="s">
        <v>548</v>
      </c>
      <c r="K35" s="1">
        <v>2.72</v>
      </c>
    </row>
    <row r="36" spans="1:60" x14ac:dyDescent="0.35">
      <c r="A36" s="1">
        <v>7</v>
      </c>
      <c r="B36" s="1" t="s">
        <v>547</v>
      </c>
      <c r="C36" s="1">
        <v>1492.0000036880374</v>
      </c>
      <c r="D36" s="1">
        <v>0</v>
      </c>
      <c r="E36">
        <f>(R36-S36*(1000-T36)/(1000-U36))*AO36</f>
        <v>-1.0550128376043599</v>
      </c>
      <c r="F36">
        <f>IF(AZ36&lt;&gt;0,1/(1/AZ36-1/N36),0)</f>
        <v>2.2169609136187463</v>
      </c>
      <c r="G36">
        <f>((BC36-AP36/2)*S36-E36)/(BC36+AP36/2)</f>
        <v>384.96416474059032</v>
      </c>
      <c r="H36">
        <f>AP36*1000</f>
        <v>22.293230626672539</v>
      </c>
      <c r="I36">
        <f>(AU36-BA36)</f>
        <v>1.2919785617217241</v>
      </c>
      <c r="J36">
        <f>(P36+AT36*D36)</f>
        <v>28.256765365600586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29.541088104248047</v>
      </c>
      <c r="P36" s="1">
        <v>28.256765365600586</v>
      </c>
      <c r="Q36" s="1">
        <v>29.715114593505859</v>
      </c>
      <c r="R36" s="1">
        <v>399.876220703125</v>
      </c>
      <c r="S36" s="1">
        <v>392.8978271484375</v>
      </c>
      <c r="T36" s="1">
        <v>9.536468505859375</v>
      </c>
      <c r="U36" s="1">
        <v>29.141653060913086</v>
      </c>
      <c r="V36" s="1">
        <v>20.189769744873047</v>
      </c>
      <c r="W36" s="1">
        <v>61.696136474609375</v>
      </c>
      <c r="X36" s="1">
        <v>300.28030395507813</v>
      </c>
      <c r="Y36" s="1">
        <v>500.89019775390625</v>
      </c>
      <c r="Z36" s="1">
        <v>0.18178021907806396</v>
      </c>
      <c r="AA36" s="1">
        <v>87.8480224609375</v>
      </c>
      <c r="AB36" s="1">
        <v>1.5368759632110596</v>
      </c>
      <c r="AC36" s="1">
        <v>1.2793104648590088</v>
      </c>
      <c r="AD36" s="1">
        <v>8.7242789566516876E-2</v>
      </c>
      <c r="AE36" s="1">
        <v>5.6919711641967297E-3</v>
      </c>
      <c r="AF36" s="1">
        <v>0.12990720570087433</v>
      </c>
      <c r="AG36" s="1">
        <v>1.1510688811540604E-2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1.1039717057171987</v>
      </c>
      <c r="AP36">
        <f>(U36-T36)/(1000-U36)*AO36</f>
        <v>2.2293230626672537E-2</v>
      </c>
      <c r="AQ36">
        <f>(P36+273.15)</f>
        <v>301.40676536560056</v>
      </c>
      <c r="AR36">
        <f>(O36+273.15)</f>
        <v>302.69108810424802</v>
      </c>
      <c r="AS36">
        <f>(Y36*AK36+Z36*AL36)*AM36</f>
        <v>80.142429849302061</v>
      </c>
      <c r="AT36">
        <f>((AS36+0.00000010773*(AR36^4-AQ36^4))-AP36*44100)/(L36*0.92*2*29.3+0.00000043092*AQ36^3)</f>
        <v>-6.9801494715371755</v>
      </c>
      <c r="AU36">
        <f>0.61365*EXP(17.502*J36/(240.97+J36))</f>
        <v>3.8520151543656649</v>
      </c>
      <c r="AV36">
        <f>AU36*1000/AA36</f>
        <v>43.848626826841794</v>
      </c>
      <c r="AW36">
        <f>(AV36-U36)</f>
        <v>14.706973765928709</v>
      </c>
      <c r="AX36">
        <f>IF(D36,P36,(O36+P36)/2)</f>
        <v>28.898926734924316</v>
      </c>
      <c r="AY36">
        <f>0.61365*EXP(17.502*AX36/(240.97+AX36))</f>
        <v>3.9983107071732684</v>
      </c>
      <c r="AZ36">
        <f>IF(AW36&lt;&gt;0,(1000-(AV36+U36)/2)/AW36*AP36,0)</f>
        <v>1.4605068586518013</v>
      </c>
      <c r="BA36">
        <f>U36*AA36/1000</f>
        <v>2.5600365926439408</v>
      </c>
      <c r="BB36">
        <f>(AY36-BA36)</f>
        <v>1.4382741145293276</v>
      </c>
      <c r="BC36">
        <f>1/(1.6/F36+1.37/N36)</f>
        <v>0.95989911863600319</v>
      </c>
      <c r="BD36">
        <f>G36*AA36*0.001</f>
        <v>33.818340590787429</v>
      </c>
      <c r="BE36">
        <f>G36/S36</f>
        <v>0.97980731411668043</v>
      </c>
      <c r="BF36">
        <f>(1-AP36*AA36/AU36/F36)*100</f>
        <v>77.067100114243743</v>
      </c>
      <c r="BG36">
        <f>(S36-E36/(N36/1.35))</f>
        <v>393.23057283235323</v>
      </c>
      <c r="BH36">
        <f>E36*BF36/100/BG36</f>
        <v>-2.0676617128681718E-3</v>
      </c>
    </row>
    <row r="37" spans="1:60" x14ac:dyDescent="0.35">
      <c r="A37" s="1" t="s">
        <v>9</v>
      </c>
      <c r="B37" s="1" t="s">
        <v>546</v>
      </c>
      <c r="K37" s="1">
        <v>2.72</v>
      </c>
    </row>
    <row r="38" spans="1:60" x14ac:dyDescent="0.35">
      <c r="A38" s="1" t="s">
        <v>9</v>
      </c>
      <c r="B38" s="1" t="s">
        <v>545</v>
      </c>
      <c r="K38" s="1">
        <v>2.72</v>
      </c>
    </row>
    <row r="39" spans="1:60" x14ac:dyDescent="0.35">
      <c r="A39" s="1">
        <v>8</v>
      </c>
      <c r="B39" s="1" t="s">
        <v>544</v>
      </c>
      <c r="C39" s="1">
        <v>1695.0000036880374</v>
      </c>
      <c r="D39" s="1">
        <v>0</v>
      </c>
      <c r="E39">
        <f>(R39-S39*(1000-T39)/(1000-U39))*AO39</f>
        <v>-0.65594635971010573</v>
      </c>
      <c r="F39">
        <f>IF(AZ39&lt;&gt;0,1/(1/AZ39-1/N39),0)</f>
        <v>2.3719633557459487</v>
      </c>
      <c r="G39">
        <f>((BC39-AP39/2)*S39-E39)/(BC39+AP39/2)</f>
        <v>384.34212971474022</v>
      </c>
      <c r="H39">
        <f>AP39*1000</f>
        <v>22.785290599692647</v>
      </c>
      <c r="I39">
        <f>(AU39-BA39)</f>
        <v>1.2631337527521436</v>
      </c>
      <c r="J39">
        <f>(P39+AT39*D39)</f>
        <v>28.342227935791016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29.601791381835938</v>
      </c>
      <c r="P39" s="1">
        <v>28.342227935791016</v>
      </c>
      <c r="Q39" s="1">
        <v>29.749494552612305</v>
      </c>
      <c r="R39" s="1">
        <v>399.9981689453125</v>
      </c>
      <c r="S39" s="1">
        <v>392.49224853515625</v>
      </c>
      <c r="T39" s="1">
        <v>9.6640548706054688</v>
      </c>
      <c r="U39" s="1">
        <v>29.688791275024414</v>
      </c>
      <c r="V39" s="1">
        <v>20.38825798034668</v>
      </c>
      <c r="W39" s="1">
        <v>62.634445190429688</v>
      </c>
      <c r="X39" s="1">
        <v>300.30856323242188</v>
      </c>
      <c r="Y39" s="1">
        <v>750.102783203125</v>
      </c>
      <c r="Z39" s="1">
        <v>0.55563569068908691</v>
      </c>
      <c r="AA39" s="1">
        <v>87.847221374511719</v>
      </c>
      <c r="AB39" s="1">
        <v>1.5267364978790283</v>
      </c>
      <c r="AC39" s="1">
        <v>1.2845640182495117</v>
      </c>
      <c r="AD39" s="1">
        <v>9.8733618855476379E-2</v>
      </c>
      <c r="AE39" s="1">
        <v>4.3018031865358353E-3</v>
      </c>
      <c r="AF39" s="1">
        <v>2.2797441110014915E-2</v>
      </c>
      <c r="AG39" s="1">
        <v>7.2408160194754601E-3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1.1040756001191978</v>
      </c>
      <c r="AP39">
        <f>(U39-T39)/(1000-U39)*AO39</f>
        <v>2.2785290599692646E-2</v>
      </c>
      <c r="AQ39">
        <f>(P39+273.15)</f>
        <v>301.49222793579099</v>
      </c>
      <c r="AR39">
        <f>(O39+273.15)</f>
        <v>302.75179138183591</v>
      </c>
      <c r="AS39">
        <f>(Y39*AK39+Z39*AL39)*AM39</f>
        <v>120.0164426299234</v>
      </c>
      <c r="AT39">
        <f>((AS39+0.00000010773*(AR39^4-AQ39^4))-AP39*44100)/(L39*0.92*2*29.3+0.00000043092*AQ39^3)</f>
        <v>-6.8389352632699145</v>
      </c>
      <c r="AU39">
        <f>0.61365*EXP(17.502*J39/(240.97+J39))</f>
        <v>3.8712115722308851</v>
      </c>
      <c r="AV39">
        <f>AU39*1000/AA39</f>
        <v>44.067547176330962</v>
      </c>
      <c r="AW39">
        <f>(AV39-U39)</f>
        <v>14.378755901306548</v>
      </c>
      <c r="AX39">
        <f>IF(D39,P39,(O39+P39)/2)</f>
        <v>28.972009658813477</v>
      </c>
      <c r="AY39">
        <f>0.61365*EXP(17.502*AX39/(240.97+AX39))</f>
        <v>4.0152634052326412</v>
      </c>
      <c r="AZ39">
        <f>IF(AW39&lt;&gt;0,(1000-(AV39+U39)/2)/AW39*AP39,0)</f>
        <v>1.5262106782901066</v>
      </c>
      <c r="BA39">
        <f>U39*AA39/1000</f>
        <v>2.6080778194787415</v>
      </c>
      <c r="BB39">
        <f>(AY39-BA39)</f>
        <v>1.4071855857538997</v>
      </c>
      <c r="BC39">
        <f>1/(1.6/F39+1.37/N39)</f>
        <v>1.0054150557769714</v>
      </c>
      <c r="BD39">
        <f>G39*AA39*0.001</f>
        <v>33.763388152602083</v>
      </c>
      <c r="BE39">
        <f>G39/S39</f>
        <v>0.97923495597471399</v>
      </c>
      <c r="BF39">
        <f>(1-AP39*AA39/AU39/F39)*100</f>
        <v>78.201444363076206</v>
      </c>
      <c r="BG39">
        <f>(S39-E39/(N39/1.35))</f>
        <v>392.6991306813199</v>
      </c>
      <c r="BH39">
        <f>E39*BF39/100/BG39</f>
        <v>-1.3062405476945017E-3</v>
      </c>
    </row>
    <row r="40" spans="1:60" x14ac:dyDescent="0.35">
      <c r="A40" s="1" t="s">
        <v>9</v>
      </c>
      <c r="B40" s="1" t="s">
        <v>543</v>
      </c>
      <c r="K40" s="1">
        <v>2.72</v>
      </c>
    </row>
    <row r="41" spans="1:60" x14ac:dyDescent="0.35">
      <c r="A41" s="1" t="s">
        <v>9</v>
      </c>
      <c r="B41" s="1" t="s">
        <v>542</v>
      </c>
      <c r="K41" s="1">
        <v>2.72</v>
      </c>
    </row>
    <row r="42" spans="1:60" x14ac:dyDescent="0.35">
      <c r="A42" s="1">
        <v>9</v>
      </c>
      <c r="B42" s="1" t="s">
        <v>541</v>
      </c>
      <c r="C42" s="1">
        <v>1898.0000036880374</v>
      </c>
      <c r="D42" s="1">
        <v>0</v>
      </c>
      <c r="E42">
        <f>(R42-S42*(1000-T42)/(1000-U42))*AO42</f>
        <v>-0.97335154549446468</v>
      </c>
      <c r="F42">
        <f>IF(AZ42&lt;&gt;0,1/(1/AZ42-1/N42),0)</f>
        <v>2.4679846410514079</v>
      </c>
      <c r="G42">
        <f>((BC42-AP42/2)*S42-E42)/(BC42+AP42/2)</f>
        <v>384.732830634886</v>
      </c>
      <c r="H42">
        <f>AP42*1000</f>
        <v>23.078465660998436</v>
      </c>
      <c r="I42">
        <f>(AU42-BA42)</f>
        <v>1.246994642449136</v>
      </c>
      <c r="J42">
        <f>(P42+AT42*D42)</f>
        <v>28.418010711669922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29.629280090332031</v>
      </c>
      <c r="P42" s="1">
        <v>28.418010711669922</v>
      </c>
      <c r="Q42" s="1">
        <v>29.769859313964844</v>
      </c>
      <c r="R42" s="1">
        <v>399.7982177734375</v>
      </c>
      <c r="S42" s="1">
        <v>392.4749755859375</v>
      </c>
      <c r="T42" s="1">
        <v>9.7897911071777344</v>
      </c>
      <c r="U42" s="1">
        <v>30.066898345947266</v>
      </c>
      <c r="V42" s="1">
        <v>20.620965957641602</v>
      </c>
      <c r="W42" s="1">
        <v>63.332149505615234</v>
      </c>
      <c r="X42" s="1">
        <v>300.269775390625</v>
      </c>
      <c r="Y42" s="1">
        <v>1000.3146362304688</v>
      </c>
      <c r="Z42" s="1">
        <v>0.2217923104763031</v>
      </c>
      <c r="AA42" s="1">
        <v>87.847732543945313</v>
      </c>
      <c r="AB42" s="1">
        <v>1.6676880121231079</v>
      </c>
      <c r="AC42" s="1">
        <v>1.2917678356170654</v>
      </c>
      <c r="AD42" s="1">
        <v>7.0652991533279419E-2</v>
      </c>
      <c r="AE42" s="1">
        <v>6.1571258120238781E-3</v>
      </c>
      <c r="AF42" s="1">
        <v>4.2221821844577789E-2</v>
      </c>
      <c r="AG42" s="1">
        <v>1.0145377367734909E-2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1.1039329977596506</v>
      </c>
      <c r="AP42">
        <f>(U42-T42)/(1000-U42)*AO42</f>
        <v>2.3078465660998436E-2</v>
      </c>
      <c r="AQ42">
        <f>(P42+273.15)</f>
        <v>301.5680107116699</v>
      </c>
      <c r="AR42">
        <f>(O42+273.15)</f>
        <v>302.77928009033201</v>
      </c>
      <c r="AS42">
        <f>(Y42*AK42+Z42*AL42)*AM42</f>
        <v>160.05033821947109</v>
      </c>
      <c r="AT42">
        <f>((AS42+0.00000010773*(AR42^4-AQ42^4))-AP42*44100)/(L42*0.92*2*29.3+0.00000043092*AQ42^3)</f>
        <v>-6.6298203808789813</v>
      </c>
      <c r="AU42">
        <f>0.61365*EXP(17.502*J42/(240.97+J42))</f>
        <v>3.8883034867699031</v>
      </c>
      <c r="AV42">
        <f>AU42*1000/AA42</f>
        <v>44.261853711759741</v>
      </c>
      <c r="AW42">
        <f>(AV42-U42)</f>
        <v>14.194955365812476</v>
      </c>
      <c r="AX42">
        <f>IF(D42,P42,(O42+P42)/2)</f>
        <v>29.023645401000977</v>
      </c>
      <c r="AY42">
        <f>0.61365*EXP(17.502*AX42/(240.97+AX42))</f>
        <v>4.0272788567217672</v>
      </c>
      <c r="AZ42">
        <f>IF(AW42&lt;&gt;0,(1000-(AV42+U42)/2)/AW42*AP42,0)</f>
        <v>1.5653989964999271</v>
      </c>
      <c r="BA42">
        <f>U42*AA42/1000</f>
        <v>2.6413088443207671</v>
      </c>
      <c r="BB42">
        <f>(AY42-BA42)</f>
        <v>1.3859700124010002</v>
      </c>
      <c r="BC42">
        <f>1/(1.6/F42+1.37/N42)</f>
        <v>1.0326634722956736</v>
      </c>
      <c r="BD42">
        <f>G42*AA42*0.001</f>
        <v>33.797906806488477</v>
      </c>
      <c r="BE42">
        <f>G42/S42</f>
        <v>0.98027353224369773</v>
      </c>
      <c r="BF42">
        <f>(1-AP42*AA42/AU42/F42)*100</f>
        <v>78.873143576881816</v>
      </c>
      <c r="BG42">
        <f>(S42-E42/(N42/1.35))</f>
        <v>392.78196571359456</v>
      </c>
      <c r="BH42">
        <f>E42*BF42/100/BG42</f>
        <v>-1.9545524718551917E-3</v>
      </c>
    </row>
    <row r="43" spans="1:60" x14ac:dyDescent="0.35">
      <c r="A43" s="1" t="s">
        <v>9</v>
      </c>
      <c r="B43" s="1" t="s">
        <v>540</v>
      </c>
      <c r="K43" s="1">
        <v>2.72</v>
      </c>
    </row>
    <row r="44" spans="1:60" x14ac:dyDescent="0.35">
      <c r="A44" s="1" t="s">
        <v>9</v>
      </c>
      <c r="B44" s="1" t="s">
        <v>539</v>
      </c>
      <c r="K44" s="1">
        <v>2.72</v>
      </c>
    </row>
    <row r="45" spans="1:60" x14ac:dyDescent="0.35">
      <c r="A45" s="1">
        <v>10</v>
      </c>
      <c r="B45" s="1" t="s">
        <v>538</v>
      </c>
      <c r="C45" s="1">
        <v>2101.0000036880374</v>
      </c>
      <c r="D45" s="1">
        <v>0</v>
      </c>
      <c r="E45">
        <f>(R45-S45*(1000-T45)/(1000-U45))*AO45</f>
        <v>-1.4225625269172262</v>
      </c>
      <c r="F45">
        <f>IF(AZ45&lt;&gt;0,1/(1/AZ45-1/N45),0)</f>
        <v>2.5371207496372814</v>
      </c>
      <c r="G45">
        <f>((BC45-AP45/2)*S45-E45)/(BC45+AP45/2)</f>
        <v>385.63044585018713</v>
      </c>
      <c r="H45">
        <f>AP45*1000</f>
        <v>23.347382346324324</v>
      </c>
      <c r="I45">
        <f>(AU45-BA45)</f>
        <v>1.2393179584956697</v>
      </c>
      <c r="J45">
        <f>(P45+AT45*D45)</f>
        <v>28.520893096923828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29.665153503417969</v>
      </c>
      <c r="P45" s="1">
        <v>28.520893096923828</v>
      </c>
      <c r="Q45" s="1">
        <v>29.788227081298828</v>
      </c>
      <c r="R45" s="1">
        <v>399.93930053710938</v>
      </c>
      <c r="S45" s="1">
        <v>392.91851806640625</v>
      </c>
      <c r="T45" s="1">
        <v>9.9153575897216797</v>
      </c>
      <c r="U45" s="1">
        <v>30.419734954833984</v>
      </c>
      <c r="V45" s="1">
        <v>20.842275619506836</v>
      </c>
      <c r="W45" s="1">
        <v>63.942878723144531</v>
      </c>
      <c r="X45" s="1">
        <v>300.2923583984375</v>
      </c>
      <c r="Y45" s="1">
        <v>1250.616455078125</v>
      </c>
      <c r="Z45" s="1">
        <v>0.15891379117965698</v>
      </c>
      <c r="AA45" s="1">
        <v>87.847404479980469</v>
      </c>
      <c r="AB45" s="1">
        <v>1.6288880109786987</v>
      </c>
      <c r="AC45" s="1">
        <v>1.2929477691650391</v>
      </c>
      <c r="AD45" s="1">
        <v>0.13198184967041016</v>
      </c>
      <c r="AE45" s="1">
        <v>4.8197563737630844E-3</v>
      </c>
      <c r="AF45" s="1">
        <v>3.4318007528781891E-2</v>
      </c>
      <c r="AG45" s="1">
        <v>8.0356746912002563E-3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1.1040160235236669</v>
      </c>
      <c r="AP45">
        <f>(U45-T45)/(1000-U45)*AO45</f>
        <v>2.3347382346324323E-2</v>
      </c>
      <c r="AQ45">
        <f>(P45+273.15)</f>
        <v>301.67089309692381</v>
      </c>
      <c r="AR45">
        <f>(O45+273.15)</f>
        <v>302.81515350341795</v>
      </c>
      <c r="AS45">
        <f>(Y45*AK45+Z45*AL45)*AM45</f>
        <v>200.09862833994703</v>
      </c>
      <c r="AT45">
        <f>((AS45+0.00000010773*(AR45^4-AQ45^4))-AP45*44100)/(L45*0.92*2*29.3+0.00000043092*AQ45^3)</f>
        <v>-6.4137867470138472</v>
      </c>
      <c r="AU45">
        <f>0.61365*EXP(17.502*J45/(240.97+J45))</f>
        <v>3.9116127192467713</v>
      </c>
      <c r="AV45">
        <f>AU45*1000/AA45</f>
        <v>44.527356754611773</v>
      </c>
      <c r="AW45">
        <f>(AV45-U45)</f>
        <v>14.107621799777789</v>
      </c>
      <c r="AX45">
        <f>IF(D45,P45,(O45+P45)/2)</f>
        <v>29.093023300170898</v>
      </c>
      <c r="AY45">
        <f>0.61365*EXP(17.502*AX45/(240.97+AX45))</f>
        <v>4.0434721994350467</v>
      </c>
      <c r="AZ45">
        <f>IF(AW45&lt;&gt;0,(1000-(AV45+U45)/2)/AW45*AP45,0)</f>
        <v>1.5929313574124562</v>
      </c>
      <c r="BA45">
        <f>U45*AA45/1000</f>
        <v>2.6722947607511016</v>
      </c>
      <c r="BB45">
        <f>(AY45-BA45)</f>
        <v>1.371177438683945</v>
      </c>
      <c r="BC45">
        <f>1/(1.6/F45+1.37/N45)</f>
        <v>1.0518525905890812</v>
      </c>
      <c r="BD45">
        <f>G45*AA45*0.001</f>
        <v>33.876633756396593</v>
      </c>
      <c r="BE45">
        <f>G45/S45</f>
        <v>0.98145144125025086</v>
      </c>
      <c r="BF45">
        <f>(1-AP45*AA45/AU45/F45)*100</f>
        <v>79.333347208593082</v>
      </c>
      <c r="BG45">
        <f>(S45-E45/(N45/1.35))</f>
        <v>393.36718705322812</v>
      </c>
      <c r="BH45">
        <f>E45*BF45/100/BG45</f>
        <v>-2.868989854473722E-3</v>
      </c>
    </row>
    <row r="46" spans="1:60" x14ac:dyDescent="0.35">
      <c r="A46" s="1" t="s">
        <v>9</v>
      </c>
      <c r="B46" s="1" t="s">
        <v>537</v>
      </c>
      <c r="K46" s="1">
        <v>2.72</v>
      </c>
    </row>
    <row r="47" spans="1:60" x14ac:dyDescent="0.35">
      <c r="A47" s="1" t="s">
        <v>9</v>
      </c>
      <c r="B47" s="1" t="s">
        <v>536</v>
      </c>
      <c r="K47" s="1">
        <v>2.72</v>
      </c>
    </row>
    <row r="48" spans="1:60" x14ac:dyDescent="0.35">
      <c r="A48" s="1">
        <v>11</v>
      </c>
      <c r="B48" s="1" t="s">
        <v>535</v>
      </c>
      <c r="C48" s="1">
        <v>2304.0000036880374</v>
      </c>
      <c r="D48" s="1">
        <v>0</v>
      </c>
      <c r="E48">
        <f>(R48-S48*(1000-T48)/(1000-U48))*AO48</f>
        <v>-2.2117658362119763</v>
      </c>
      <c r="F48">
        <f>IF(AZ48&lt;&gt;0,1/(1/AZ48-1/N48),0)</f>
        <v>2.6889773095821052</v>
      </c>
      <c r="G48">
        <f>((BC48-AP48/2)*S48-E48)/(BC48+AP48/2)</f>
        <v>386.87721928896718</v>
      </c>
      <c r="H48">
        <f>AP48*1000</f>
        <v>23.877266721648638</v>
      </c>
      <c r="I48">
        <f>(AU48-BA48)</f>
        <v>1.2219065496224504</v>
      </c>
      <c r="J48">
        <f>(P48+AT48*D48)</f>
        <v>28.667682647705078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29.731555938720703</v>
      </c>
      <c r="P48" s="1">
        <v>28.667682647705078</v>
      </c>
      <c r="Q48" s="1">
        <v>29.832313537597656</v>
      </c>
      <c r="R48" s="1">
        <v>399.8812255859375</v>
      </c>
      <c r="S48" s="1">
        <v>393.37747192382813</v>
      </c>
      <c r="T48" s="1">
        <v>10.043658256530762</v>
      </c>
      <c r="U48" s="1">
        <v>30.99864387512207</v>
      </c>
      <c r="V48" s="1">
        <v>21.031599044799805</v>
      </c>
      <c r="W48" s="1">
        <v>64.911712646484375</v>
      </c>
      <c r="X48" s="1">
        <v>300.3243408203125</v>
      </c>
      <c r="Y48" s="1">
        <v>1600.2916259765625</v>
      </c>
      <c r="Z48" s="1">
        <v>0.28696668148040771</v>
      </c>
      <c r="AA48" s="1">
        <v>87.848167419433594</v>
      </c>
      <c r="AB48" s="1">
        <v>1.672261118888855</v>
      </c>
      <c r="AC48" s="1">
        <v>1.2927777767181396</v>
      </c>
      <c r="AD48" s="1">
        <v>4.8502322286367416E-2</v>
      </c>
      <c r="AE48" s="1">
        <v>6.9887707941234112E-3</v>
      </c>
      <c r="AF48" s="1">
        <v>2.9396938160061836E-2</v>
      </c>
      <c r="AG48" s="1">
        <v>1.1013837531208992E-2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1.104133605957031</v>
      </c>
      <c r="AP48">
        <f>(U48-T48)/(1000-U48)*AO48</f>
        <v>2.3877266721648638E-2</v>
      </c>
      <c r="AQ48">
        <f>(P48+273.15)</f>
        <v>301.81768264770506</v>
      </c>
      <c r="AR48">
        <f>(O48+273.15)</f>
        <v>302.88155593872068</v>
      </c>
      <c r="AS48">
        <f>(Y48*AK48+Z48*AL48)*AM48</f>
        <v>256.04665443316117</v>
      </c>
      <c r="AT48">
        <f>((AS48+0.00000010773*(AR48^4-AQ48^4))-AP48*44100)/(L48*0.92*2*29.3+0.00000043092*AQ48^3)</f>
        <v>-6.1642525626378539</v>
      </c>
      <c r="AU48">
        <f>0.61365*EXP(17.502*J48/(240.97+J48))</f>
        <v>3.9450806065395736</v>
      </c>
      <c r="AV48">
        <f>AU48*1000/AA48</f>
        <v>44.907944268247206</v>
      </c>
      <c r="AW48">
        <f>(AV48-U48)</f>
        <v>13.909300393125136</v>
      </c>
      <c r="AX48">
        <f>IF(D48,P48,(O48+P48)/2)</f>
        <v>29.199619293212891</v>
      </c>
      <c r="AY48">
        <f>0.61365*EXP(17.502*AX48/(240.97+AX48))</f>
        <v>4.0684631636607183</v>
      </c>
      <c r="AZ48">
        <f>IF(AW48&lt;&gt;0,(1000-(AV48+U48)/2)/AW48*AP48,0)</f>
        <v>1.6514882234830166</v>
      </c>
      <c r="BA48">
        <f>U48*AA48/1000</f>
        <v>2.7231740569171232</v>
      </c>
      <c r="BB48">
        <f>(AY48-BA48)</f>
        <v>1.345289106743595</v>
      </c>
      <c r="BC48">
        <f>1/(1.6/F48+1.37/N48)</f>
        <v>1.0927896574580878</v>
      </c>
      <c r="BD48">
        <f>G48*AA48*0.001</f>
        <v>33.986454730862114</v>
      </c>
      <c r="BE48">
        <f>G48/S48</f>
        <v>0.9834757882725943</v>
      </c>
      <c r="BF48">
        <f>(1-AP48*AA48/AU48/F48)*100</f>
        <v>80.226921150247293</v>
      </c>
      <c r="BG48">
        <f>(S48-E48/(N48/1.35))</f>
        <v>394.07505162106008</v>
      </c>
      <c r="BH48">
        <f>E48*BF48/100/BG48</f>
        <v>-4.5027758700953531E-3</v>
      </c>
    </row>
    <row r="49" spans="1:60" x14ac:dyDescent="0.35">
      <c r="A49" s="1" t="s">
        <v>9</v>
      </c>
      <c r="B49" s="1" t="s">
        <v>534</v>
      </c>
      <c r="K49" s="1">
        <v>2.72</v>
      </c>
    </row>
    <row r="50" spans="1:60" x14ac:dyDescent="0.35">
      <c r="A50" s="1" t="s">
        <v>9</v>
      </c>
      <c r="B50" s="1" t="s">
        <v>529</v>
      </c>
      <c r="K50" s="1">
        <v>2.72</v>
      </c>
    </row>
    <row r="51" spans="1:60" x14ac:dyDescent="0.35">
      <c r="A51" s="1">
        <v>12</v>
      </c>
      <c r="B51" s="1" t="s">
        <v>533</v>
      </c>
      <c r="C51" s="1">
        <v>2507.0000036880374</v>
      </c>
      <c r="D51" s="1">
        <v>0</v>
      </c>
      <c r="E51">
        <f>(R51-S51*(1000-T51)/(1000-U51))*AO51</f>
        <v>-2.4448153354314339</v>
      </c>
      <c r="F51">
        <f>IF(AZ51&lt;&gt;0,1/(1/AZ51-1/N51),0)</f>
        <v>2.8463007076603084</v>
      </c>
      <c r="G51">
        <f>((BC51-AP51/2)*S51-E51)/(BC51+AP51/2)</f>
        <v>387.40293995928198</v>
      </c>
      <c r="H51">
        <f>AP51*1000</f>
        <v>24.468765482012007</v>
      </c>
      <c r="I51">
        <f>(AU51-BA51)</f>
        <v>1.2089973294559075</v>
      </c>
      <c r="J51">
        <f>(P51+AT51*D51)</f>
        <v>28.852649688720703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29.833457946777344</v>
      </c>
      <c r="P51" s="1">
        <v>28.852649688720703</v>
      </c>
      <c r="Q51" s="1">
        <v>29.903982162475586</v>
      </c>
      <c r="R51" s="1">
        <v>400.18646240234375</v>
      </c>
      <c r="S51" s="1">
        <v>393.67645263671875</v>
      </c>
      <c r="T51" s="1">
        <v>10.168946266174316</v>
      </c>
      <c r="U51" s="1">
        <v>31.628948211669922</v>
      </c>
      <c r="V51" s="1">
        <v>21.169984817504883</v>
      </c>
      <c r="W51" s="1">
        <v>65.845993041992188</v>
      </c>
      <c r="X51" s="1">
        <v>300.3260498046875</v>
      </c>
      <c r="Y51" s="1">
        <v>2001.6448974609375</v>
      </c>
      <c r="Z51" s="1">
        <v>0.34412875771522522</v>
      </c>
      <c r="AA51" s="1">
        <v>87.850250244140625</v>
      </c>
      <c r="AB51" s="1">
        <v>1.7766327857971191</v>
      </c>
      <c r="AC51" s="1">
        <v>1.2895522117614746</v>
      </c>
      <c r="AD51" s="1">
        <v>8.877282589673996E-2</v>
      </c>
      <c r="AE51" s="1">
        <v>9.122215211391449E-3</v>
      </c>
      <c r="AF51" s="1">
        <v>5.2030034363269806E-2</v>
      </c>
      <c r="AG51" s="1">
        <v>5.9394831769168377E-3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1.1041398889878216</v>
      </c>
      <c r="AP51">
        <f>(U51-T51)/(1000-U51)*AO51</f>
        <v>2.4468765482012007E-2</v>
      </c>
      <c r="AQ51">
        <f>(P51+273.15)</f>
        <v>302.00264968872068</v>
      </c>
      <c r="AR51">
        <f>(O51+273.15)</f>
        <v>302.98345794677732</v>
      </c>
      <c r="AS51">
        <f>(Y51*AK51+Z51*AL51)*AM51</f>
        <v>320.26317643531002</v>
      </c>
      <c r="AT51">
        <f>((AS51+0.00000010773*(AR51^4-AQ51^4))-AP51*44100)/(L51*0.92*2*29.3+0.00000043092*AQ51^3)</f>
        <v>-5.871184319672107</v>
      </c>
      <c r="AU51">
        <f>0.61365*EXP(17.502*J51/(240.97+J51))</f>
        <v>3.9876083448100741</v>
      </c>
      <c r="AV51">
        <f>AU51*1000/AA51</f>
        <v>45.390973090324657</v>
      </c>
      <c r="AW51">
        <f>(AV51-U51)</f>
        <v>13.762024878654735</v>
      </c>
      <c r="AX51">
        <f>IF(D51,P51,(O51+P51)/2)</f>
        <v>29.343053817749023</v>
      </c>
      <c r="AY51">
        <f>0.61365*EXP(17.502*AX51/(240.97+AX51))</f>
        <v>4.1023032249121494</v>
      </c>
      <c r="AZ51">
        <f>IF(AW51&lt;&gt;0,(1000-(AV51+U51)/2)/AW51*AP51,0)</f>
        <v>1.7095212727460933</v>
      </c>
      <c r="BA51">
        <f>U51*AA51/1000</f>
        <v>2.7786110153541665</v>
      </c>
      <c r="BB51">
        <f>(AY51-BA51)</f>
        <v>1.3236922095579828</v>
      </c>
      <c r="BC51">
        <f>1/(1.6/F51+1.37/N51)</f>
        <v>1.1335290562616822</v>
      </c>
      <c r="BD51">
        <f>G51*AA51*0.001</f>
        <v>34.033445220738706</v>
      </c>
      <c r="BE51">
        <f>G51/S51</f>
        <v>0.98406429280842478</v>
      </c>
      <c r="BF51">
        <f>(1-AP51*AA51/AU51/F51)*100</f>
        <v>81.060793273194903</v>
      </c>
      <c r="BG51">
        <f>(S51-E51/(N51/1.35))</f>
        <v>394.44753496087617</v>
      </c>
      <c r="BH51">
        <f>E51*BF51/100/BG51</f>
        <v>-5.0242086191817819E-3</v>
      </c>
    </row>
    <row r="52" spans="1:60" x14ac:dyDescent="0.35">
      <c r="A52" s="1" t="s">
        <v>9</v>
      </c>
      <c r="B52" s="1" t="s">
        <v>532</v>
      </c>
      <c r="K52" s="1">
        <v>1.9311999999999998</v>
      </c>
    </row>
    <row r="53" spans="1:60" x14ac:dyDescent="0.35">
      <c r="A53" s="1" t="s">
        <v>9</v>
      </c>
      <c r="B53" s="1" t="s">
        <v>531</v>
      </c>
      <c r="K53" s="1">
        <v>1.9311999999999998</v>
      </c>
    </row>
    <row r="54" spans="1:60" x14ac:dyDescent="0.35">
      <c r="A54" s="1" t="s">
        <v>9</v>
      </c>
      <c r="B54" s="1" t="s">
        <v>530</v>
      </c>
      <c r="K54" s="1">
        <v>1.9311999999999998</v>
      </c>
    </row>
    <row r="55" spans="1:60" x14ac:dyDescent="0.35">
      <c r="A55" s="1" t="s">
        <v>9</v>
      </c>
      <c r="B55" s="1" t="s">
        <v>529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H55"/>
  <sheetViews>
    <sheetView zoomScale="5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620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619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618</v>
      </c>
    </row>
    <row r="12" spans="1:60" x14ac:dyDescent="0.35">
      <c r="A12" s="1" t="s">
        <v>9</v>
      </c>
      <c r="B12" s="1" t="s">
        <v>617</v>
      </c>
    </row>
    <row r="13" spans="1:60" x14ac:dyDescent="0.35">
      <c r="A13" s="1" t="s">
        <v>9</v>
      </c>
      <c r="B13" s="1" t="s">
        <v>616</v>
      </c>
    </row>
    <row r="14" spans="1:60" x14ac:dyDescent="0.35">
      <c r="A14" s="1" t="s">
        <v>9</v>
      </c>
      <c r="B14" s="1" t="s">
        <v>615</v>
      </c>
    </row>
    <row r="15" spans="1:60" x14ac:dyDescent="0.35">
      <c r="A15" s="1" t="s">
        <v>9</v>
      </c>
      <c r="B15" s="1" t="s">
        <v>614</v>
      </c>
    </row>
    <row r="16" spans="1:60" x14ac:dyDescent="0.35">
      <c r="A16" s="1" t="s">
        <v>9</v>
      </c>
      <c r="B16" s="1" t="s">
        <v>613</v>
      </c>
    </row>
    <row r="17" spans="1:60" x14ac:dyDescent="0.35">
      <c r="A17" s="1" t="s">
        <v>9</v>
      </c>
      <c r="B17" s="1" t="s">
        <v>612</v>
      </c>
    </row>
    <row r="18" spans="1:60" x14ac:dyDescent="0.35">
      <c r="A18" s="1">
        <v>1</v>
      </c>
      <c r="B18" s="1" t="s">
        <v>611</v>
      </c>
      <c r="C18" s="1">
        <v>228.99999953061342</v>
      </c>
      <c r="D18" s="1">
        <v>0</v>
      </c>
      <c r="E18">
        <f>(R18-S18*(1000-T18)/(1000-U18))*AO18</f>
        <v>-2.4856330474867119</v>
      </c>
      <c r="F18">
        <f>IF(AZ18&lt;&gt;0,1/(1/AZ18-1/N18),0)</f>
        <v>25.364606650947906</v>
      </c>
      <c r="G18">
        <f>((BC18-AP18/2)*S18-E18)/(BC18+AP18/2)</f>
        <v>386.58146621268497</v>
      </c>
      <c r="H18">
        <f>AP18*1000</f>
        <v>32.959247042089522</v>
      </c>
      <c r="I18">
        <f>(AU18-BA18)</f>
        <v>0.75999841818135661</v>
      </c>
      <c r="J18">
        <f>(P18+AT18*D18)</f>
        <v>27.978090286254883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29.894563674926758</v>
      </c>
      <c r="P18" s="1">
        <v>27.978090286254883</v>
      </c>
      <c r="Q18" s="1">
        <v>30.029539108276367</v>
      </c>
      <c r="R18" s="1">
        <v>399.9437255859375</v>
      </c>
      <c r="S18" s="1">
        <v>390.53591918945313</v>
      </c>
      <c r="T18" s="1">
        <v>5.662226676940918</v>
      </c>
      <c r="U18" s="1">
        <v>34.487247467041016</v>
      </c>
      <c r="V18" s="1">
        <v>11.747531890869141</v>
      </c>
      <c r="W18" s="1">
        <v>71.551368713378906</v>
      </c>
      <c r="X18" s="1">
        <v>300.28564453125</v>
      </c>
      <c r="Y18" s="1">
        <v>0</v>
      </c>
      <c r="Z18" s="1">
        <v>0.25609523057937622</v>
      </c>
      <c r="AA18" s="1">
        <v>87.858474731445313</v>
      </c>
      <c r="AB18" s="1">
        <v>1.3839767314493656E-2</v>
      </c>
      <c r="AC18" s="1">
        <v>1.2275130748748779</v>
      </c>
      <c r="AD18" s="1">
        <v>7.7673830091953278E-2</v>
      </c>
      <c r="AE18" s="1">
        <v>8.6062969639897346E-3</v>
      </c>
      <c r="AF18" s="1">
        <v>2.2767910733819008E-2</v>
      </c>
      <c r="AG18" s="1">
        <v>1.1785533279180527E-2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1.1039913401884189</v>
      </c>
      <c r="AP18">
        <f>(U18-T18)/(1000-U18)*AO18</f>
        <v>3.2959247042089523E-2</v>
      </c>
      <c r="AQ18">
        <f>(P18+273.15)</f>
        <v>301.12809028625486</v>
      </c>
      <c r="AR18">
        <f>(O18+273.15)</f>
        <v>303.04456367492674</v>
      </c>
      <c r="AS18">
        <f>(Y18*AK18+Z18*AL18)*AM18</f>
        <v>0</v>
      </c>
      <c r="AT18">
        <f>((AS18+0.00000010773*(AR18^4-AQ18^4))-AP18*44100)/(L18*0.92*2*29.3+0.00000043092*AQ18^3)</f>
        <v>-11.252557863760453</v>
      </c>
      <c r="AU18">
        <f>0.61365*EXP(17.502*J18/(240.97+J18))</f>
        <v>3.789995378321481</v>
      </c>
      <c r="AV18">
        <f>AU18*1000/AA18</f>
        <v>43.137504832701232</v>
      </c>
      <c r="AW18">
        <f>(AV18-U18)</f>
        <v>8.6502573656602166</v>
      </c>
      <c r="AX18">
        <f>IF(D18,P18,(O18+P18)/2)</f>
        <v>28.93632698059082</v>
      </c>
      <c r="AY18">
        <f>0.61365*EXP(17.502*AX18/(240.97+AX18))</f>
        <v>4.0069784501200143</v>
      </c>
      <c r="AZ18">
        <f>IF(AW18&lt;&gt;0,(1000-(AV18+U18)/2)/AW18*AP18,0)</f>
        <v>3.6623211320900957</v>
      </c>
      <c r="BA18">
        <f>U18*AA18/1000</f>
        <v>3.0299969601401244</v>
      </c>
      <c r="BB18">
        <f>(AY18-BA18)</f>
        <v>0.97698148997988987</v>
      </c>
      <c r="BC18">
        <f>1/(1.6/F18+1.37/N18)</f>
        <v>2.6099612149224152</v>
      </c>
      <c r="BD18">
        <f>G18*AA18*0.001</f>
        <v>33.964457980892263</v>
      </c>
      <c r="BE18">
        <f>G18/S18</f>
        <v>0.98987429124323434</v>
      </c>
      <c r="BF18">
        <f>(1-AP18*AA18/AU18/F18)*100</f>
        <v>96.987728388385705</v>
      </c>
      <c r="BG18">
        <f>(S18-E18/(N18/1.35))</f>
        <v>391.31987521242212</v>
      </c>
      <c r="BH18">
        <f>E18*BF18/100/BG18</f>
        <v>-6.1605841704813029E-3</v>
      </c>
    </row>
    <row r="19" spans="1:60" x14ac:dyDescent="0.35">
      <c r="A19" s="1" t="s">
        <v>9</v>
      </c>
      <c r="B19" s="1" t="s">
        <v>610</v>
      </c>
      <c r="K19" s="1">
        <v>2.72</v>
      </c>
    </row>
    <row r="20" spans="1:60" x14ac:dyDescent="0.35">
      <c r="A20" s="1" t="s">
        <v>9</v>
      </c>
      <c r="B20" s="1" t="s">
        <v>609</v>
      </c>
      <c r="K20" s="1">
        <v>2.72</v>
      </c>
    </row>
    <row r="21" spans="1:60" x14ac:dyDescent="0.35">
      <c r="A21" s="1">
        <v>2</v>
      </c>
      <c r="B21" s="1" t="s">
        <v>608</v>
      </c>
      <c r="C21" s="1">
        <v>432.99999953061342</v>
      </c>
      <c r="D21" s="1">
        <v>0</v>
      </c>
      <c r="E21">
        <f>(R21-S21*(1000-T21)/(1000-U21))*AO21</f>
        <v>-2.5028377930900816</v>
      </c>
      <c r="F21">
        <f>IF(AZ21&lt;&gt;0,1/(1/AZ21-1/N21),0)</f>
        <v>17.467265491244085</v>
      </c>
      <c r="G21">
        <f>((BC21-AP21/2)*S21-E21)/(BC21+AP21/2)</f>
        <v>387.08919114579004</v>
      </c>
      <c r="H21">
        <f>AP21*1000</f>
        <v>31.871641907609064</v>
      </c>
      <c r="I21">
        <f>(AU21-BA21)</f>
        <v>0.78323904355241991</v>
      </c>
      <c r="J21">
        <f>(P21+AT21*D21)</f>
        <v>27.831497192382813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29.832834243774414</v>
      </c>
      <c r="P21" s="1">
        <v>27.831497192382813</v>
      </c>
      <c r="Q21" s="1">
        <v>30.013395309448242</v>
      </c>
      <c r="R21" s="1">
        <v>400.19110107421875</v>
      </c>
      <c r="S21" s="1">
        <v>391.16439819335938</v>
      </c>
      <c r="T21" s="1">
        <v>5.9626989364624023</v>
      </c>
      <c r="U21" s="1">
        <v>33.858028411865234</v>
      </c>
      <c r="V21" s="1">
        <v>12.413946151733398</v>
      </c>
      <c r="W21" s="1">
        <v>70.490180969238281</v>
      </c>
      <c r="X21" s="1">
        <v>300.24984741210938</v>
      </c>
      <c r="Y21" s="1">
        <v>25.577634811401367</v>
      </c>
      <c r="Z21" s="1">
        <v>0.21608191728591919</v>
      </c>
      <c r="AA21" s="1">
        <v>87.85162353515625</v>
      </c>
      <c r="AB21" s="1">
        <v>0.15866398811340332</v>
      </c>
      <c r="AC21" s="1">
        <v>1.2329282760620117</v>
      </c>
      <c r="AD21" s="1">
        <v>3.9716567844152451E-2</v>
      </c>
      <c r="AE21" s="1">
        <v>1.1727358214557171E-2</v>
      </c>
      <c r="AF21" s="1">
        <v>2.0754527300596237E-2</v>
      </c>
      <c r="AG21" s="1">
        <v>3.8912566378712654E-3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1.1038597331327549</v>
      </c>
      <c r="AP21">
        <f>(U21-T21)/(1000-U21)*AO21</f>
        <v>3.1871641907609063E-2</v>
      </c>
      <c r="AQ21">
        <f>(P21+273.15)</f>
        <v>300.98149719238279</v>
      </c>
      <c r="AR21">
        <f>(O21+273.15)</f>
        <v>302.98283424377439</v>
      </c>
      <c r="AS21">
        <f>(Y21*AK21+Z21*AL21)*AM21</f>
        <v>4.0924214783514685</v>
      </c>
      <c r="AT21">
        <f>((AS21+0.00000010773*(AR21^4-AQ21^4))-AP21*44100)/(L21*0.92*2*29.3+0.00000043092*AQ21^3)</f>
        <v>-10.836873886341643</v>
      </c>
      <c r="AU21">
        <f>0.61365*EXP(17.502*J21/(240.97+J21))</f>
        <v>3.7577218092342286</v>
      </c>
      <c r="AV21">
        <f>AU21*1000/AA21</f>
        <v>42.773504438770814</v>
      </c>
      <c r="AW21">
        <f>(AV21-U21)</f>
        <v>8.9154760269055799</v>
      </c>
      <c r="AX21">
        <f>IF(D21,P21,(O21+P21)/2)</f>
        <v>28.832165718078613</v>
      </c>
      <c r="AY21">
        <f>0.61365*EXP(17.502*AX21/(240.97+AX21))</f>
        <v>3.98287905639038</v>
      </c>
      <c r="AZ21">
        <f>IF(AW21&lt;&gt;0,(1000-(AV21+U21)/2)/AW21*AP21,0)</f>
        <v>3.4378933248417947</v>
      </c>
      <c r="BA21">
        <f>U21*AA21/1000</f>
        <v>2.9744827656818087</v>
      </c>
      <c r="BB21">
        <f>(AY21-BA21)</f>
        <v>1.0083962907085713</v>
      </c>
      <c r="BC21">
        <f>1/(1.6/F21+1.37/N21)</f>
        <v>2.4291457949796604</v>
      </c>
      <c r="BD21">
        <f>G21*AA21*0.001</f>
        <v>34.006413895068086</v>
      </c>
      <c r="BE21">
        <f>G21/S21</f>
        <v>0.98958185595010395</v>
      </c>
      <c r="BF21">
        <f>(1-AP21*AA21/AU21/F21)*100</f>
        <v>95.734158818929572</v>
      </c>
      <c r="BG21">
        <f>(S21-E21/(N21/1.35))</f>
        <v>391.95378050560026</v>
      </c>
      <c r="BH21">
        <f>E21*BF21/100/BG21</f>
        <v>-6.1131460569821333E-3</v>
      </c>
    </row>
    <row r="22" spans="1:60" x14ac:dyDescent="0.35">
      <c r="A22" s="1" t="s">
        <v>9</v>
      </c>
      <c r="B22" s="1" t="s">
        <v>607</v>
      </c>
      <c r="K22" s="1">
        <v>2.72</v>
      </c>
    </row>
    <row r="23" spans="1:60" x14ac:dyDescent="0.35">
      <c r="A23" s="1" t="s">
        <v>9</v>
      </c>
      <c r="B23" s="1" t="s">
        <v>606</v>
      </c>
      <c r="K23" s="1">
        <v>2.72</v>
      </c>
    </row>
    <row r="24" spans="1:60" x14ac:dyDescent="0.35">
      <c r="A24" s="1">
        <v>3</v>
      </c>
      <c r="B24" s="1" t="s">
        <v>605</v>
      </c>
      <c r="C24" s="1">
        <v>635.99999953061342</v>
      </c>
      <c r="D24" s="1">
        <v>0</v>
      </c>
      <c r="E24">
        <f>(R24-S24*(1000-T24)/(1000-U24))*AO24</f>
        <v>-2.700339956564175</v>
      </c>
      <c r="F24">
        <f>IF(AZ24&lt;&gt;0,1/(1/AZ24-1/N24),0)</f>
        <v>15.639376297057913</v>
      </c>
      <c r="G24">
        <f>((BC24-AP24/2)*S24-E24)/(BC24+AP24/2)</f>
        <v>387.48194789352527</v>
      </c>
      <c r="H24">
        <f>AP24*1000</f>
        <v>30.982240843226997</v>
      </c>
      <c r="I24">
        <f>(AU24-BA24)</f>
        <v>0.77929336365033608</v>
      </c>
      <c r="J24">
        <f>(P24+AT24*D24)</f>
        <v>27.620395660400391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29.729299545288086</v>
      </c>
      <c r="P24" s="1">
        <v>27.620395660400391</v>
      </c>
      <c r="Q24" s="1">
        <v>29.938682556152344</v>
      </c>
      <c r="R24" s="1">
        <v>399.97509765625</v>
      </c>
      <c r="S24" s="1">
        <v>391.43789672851563</v>
      </c>
      <c r="T24" s="1">
        <v>6.2586040496826172</v>
      </c>
      <c r="U24" s="1">
        <v>33.379119873046875</v>
      </c>
      <c r="V24" s="1">
        <v>13.107686996459961</v>
      </c>
      <c r="W24" s="1">
        <v>69.907447814941406</v>
      </c>
      <c r="X24" s="1">
        <v>300.3585205078125</v>
      </c>
      <c r="Y24" s="1">
        <v>50.770217895507813</v>
      </c>
      <c r="Z24" s="1">
        <v>0.23208905756473541</v>
      </c>
      <c r="AA24" s="1">
        <v>87.850555419921875</v>
      </c>
      <c r="AB24" s="1">
        <v>3.4363269805908203E-3</v>
      </c>
      <c r="AC24" s="1">
        <v>1.2301838397979736</v>
      </c>
      <c r="AD24" s="1">
        <v>8.3876676857471466E-2</v>
      </c>
      <c r="AE24" s="1">
        <v>6.539701484143734E-3</v>
      </c>
      <c r="AF24" s="1">
        <v>3.3510413020849228E-2</v>
      </c>
      <c r="AG24" s="1">
        <v>5.5267116986215115E-3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1.1042592665728399</v>
      </c>
      <c r="AP24">
        <f>(U24-T24)/(1000-U24)*AO24</f>
        <v>3.0982240843226996E-2</v>
      </c>
      <c r="AQ24">
        <f>(P24+273.15)</f>
        <v>300.77039566040037</v>
      </c>
      <c r="AR24">
        <f>(O24+273.15)</f>
        <v>302.87929954528806</v>
      </c>
      <c r="AS24">
        <f>(Y24*AK24+Z24*AL24)*AM24</f>
        <v>8.1232346817128018</v>
      </c>
      <c r="AT24">
        <f>((AS24+0.00000010773*(AR24^4-AQ24^4))-AP24*44100)/(L24*0.92*2*29.3+0.00000043092*AQ24^3)</f>
        <v>-10.488950079427836</v>
      </c>
      <c r="AU24">
        <f>0.61365*EXP(17.502*J24/(240.97+J24))</f>
        <v>3.7116675839256561</v>
      </c>
      <c r="AV24">
        <f>AU24*1000/AA24</f>
        <v>42.249790751851762</v>
      </c>
      <c r="AW24">
        <f>(AV24-U24)</f>
        <v>8.8706708788048871</v>
      </c>
      <c r="AX24">
        <f>IF(D24,P24,(O24+P24)/2)</f>
        <v>28.674847602844238</v>
      </c>
      <c r="AY24">
        <f>0.61365*EXP(17.502*AX24/(240.97+AX24))</f>
        <v>3.9467205827740632</v>
      </c>
      <c r="AZ24">
        <f>IF(AW24&lt;&gt;0,(1000-(AV24+U24)/2)/AW24*AP24,0)</f>
        <v>3.360587343242468</v>
      </c>
      <c r="BA24">
        <f>U24*AA24/1000</f>
        <v>2.93237422027532</v>
      </c>
      <c r="BB24">
        <f>(AY24-BA24)</f>
        <v>1.0143463624987432</v>
      </c>
      <c r="BC24">
        <f>1/(1.6/F24+1.37/N24)</f>
        <v>2.3675738857939925</v>
      </c>
      <c r="BD24">
        <f>G24*AA24*0.001</f>
        <v>34.040504337639426</v>
      </c>
      <c r="BE24">
        <f>G24/S24</f>
        <v>0.98989380213808464</v>
      </c>
      <c r="BF24">
        <f>(1-AP24*AA24/AU24/F24)*100</f>
        <v>95.311123068713854</v>
      </c>
      <c r="BG24">
        <f>(S24-E24/(N24/1.35))</f>
        <v>392.28957021875704</v>
      </c>
      <c r="BH24">
        <f>E24*BF24/100/BG24</f>
        <v>-6.560776871634184E-3</v>
      </c>
    </row>
    <row r="25" spans="1:60" x14ac:dyDescent="0.35">
      <c r="A25" s="1" t="s">
        <v>9</v>
      </c>
      <c r="B25" s="1" t="s">
        <v>604</v>
      </c>
      <c r="K25" s="1">
        <v>2.72</v>
      </c>
    </row>
    <row r="26" spans="1:60" x14ac:dyDescent="0.35">
      <c r="A26" s="1" t="s">
        <v>9</v>
      </c>
      <c r="B26" s="1" t="s">
        <v>603</v>
      </c>
      <c r="K26" s="1">
        <v>2.72</v>
      </c>
    </row>
    <row r="27" spans="1:60" x14ac:dyDescent="0.35">
      <c r="A27" s="1">
        <v>4</v>
      </c>
      <c r="B27" s="1" t="s">
        <v>602</v>
      </c>
      <c r="C27" s="1">
        <v>839.99999953061342</v>
      </c>
      <c r="D27" s="1">
        <v>0</v>
      </c>
      <c r="E27">
        <f>(R27-S27*(1000-T27)/(1000-U27))*AO27</f>
        <v>-3.2096066742574019</v>
      </c>
      <c r="F27">
        <f>IF(AZ27&lt;&gt;0,1/(1/AZ27-1/N27),0)</f>
        <v>15.230707235690971</v>
      </c>
      <c r="G27">
        <f>((BC27-AP27/2)*S27-E27)/(BC27+AP27/2)</f>
        <v>388.48774610329986</v>
      </c>
      <c r="H27">
        <f>AP27*1000</f>
        <v>30.49192275188426</v>
      </c>
      <c r="I27">
        <f>(AU27-BA27)</f>
        <v>0.77149897919617594</v>
      </c>
      <c r="J27">
        <f>(P27+AT27*D27)</f>
        <v>27.536237716674805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29.644966125488281</v>
      </c>
      <c r="P27" s="1">
        <v>27.536237716674805</v>
      </c>
      <c r="Q27" s="1">
        <v>29.857124328613281</v>
      </c>
      <c r="R27" s="1">
        <v>400.10833740234375</v>
      </c>
      <c r="S27" s="1">
        <v>392.18307495117188</v>
      </c>
      <c r="T27" s="1">
        <v>6.5580897331237793</v>
      </c>
      <c r="U27" s="1">
        <v>33.261009216308594</v>
      </c>
      <c r="V27" s="1">
        <v>13.801517486572266</v>
      </c>
      <c r="W27" s="1">
        <v>69.997879028320313</v>
      </c>
      <c r="X27" s="1">
        <v>300.2646484375</v>
      </c>
      <c r="Y27" s="1">
        <v>100.37207794189453</v>
      </c>
      <c r="Z27" s="1">
        <v>0.17492398619651794</v>
      </c>
      <c r="AA27" s="1">
        <v>87.8489990234375</v>
      </c>
      <c r="AB27" s="1">
        <v>0.17702031135559082</v>
      </c>
      <c r="AC27" s="1">
        <v>1.2241144180297852</v>
      </c>
      <c r="AD27" s="1">
        <v>6.9144867360591888E-2</v>
      </c>
      <c r="AE27" s="1">
        <v>7.5712520629167557E-3</v>
      </c>
      <c r="AF27" s="1">
        <v>2.836940810084343E-2</v>
      </c>
      <c r="AG27" s="1">
        <v>1.2244638055562973E-2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1.1039141486672792</v>
      </c>
      <c r="AP27">
        <f>(U27-T27)/(1000-U27)*AO27</f>
        <v>3.0491922751884261E-2</v>
      </c>
      <c r="AQ27">
        <f>(P27+273.15)</f>
        <v>300.68623771667478</v>
      </c>
      <c r="AR27">
        <f>(O27+273.15)</f>
        <v>302.79496612548826</v>
      </c>
      <c r="AS27">
        <f>(Y27*AK27+Z27*AL27)*AM27</f>
        <v>16.059532111744602</v>
      </c>
      <c r="AT27">
        <f>((AS27+0.00000010773*(AR27^4-AQ27^4))-AP27*44100)/(L27*0.92*2*29.3+0.00000043092*AQ27^3)</f>
        <v>-10.257368095846022</v>
      </c>
      <c r="AU27">
        <f>0.61365*EXP(17.502*J27/(240.97+J27))</f>
        <v>3.6934453453582154</v>
      </c>
      <c r="AV27">
        <f>AU27*1000/AA27</f>
        <v>42.043112459059778</v>
      </c>
      <c r="AW27">
        <f>(AV27-U27)</f>
        <v>8.7821032427511838</v>
      </c>
      <c r="AX27">
        <f>IF(D27,P27,(O27+P27)/2)</f>
        <v>28.590601921081543</v>
      </c>
      <c r="AY27">
        <f>0.61365*EXP(17.502*AX27/(240.97+AX27))</f>
        <v>3.927475263752128</v>
      </c>
      <c r="AZ27">
        <f>IF(AW27&lt;&gt;0,(1000-(AV27+U27)/2)/AW27*AP27,0)</f>
        <v>3.3413224839497282</v>
      </c>
      <c r="BA27">
        <f>U27*AA27/1000</f>
        <v>2.9219463661620395</v>
      </c>
      <c r="BB27">
        <f>(AY27-BA27)</f>
        <v>1.0055288975900885</v>
      </c>
      <c r="BC27">
        <f>1/(1.6/F27+1.37/N27)</f>
        <v>2.3522860532073198</v>
      </c>
      <c r="BD27">
        <f>G27*AA27*0.001</f>
        <v>34.128259628046223</v>
      </c>
      <c r="BE27">
        <f>G27/S27</f>
        <v>0.99057754124567432</v>
      </c>
      <c r="BF27">
        <f>(1-AP27*AA27/AU27/F27)*100</f>
        <v>95.23821391904643</v>
      </c>
      <c r="BG27">
        <f>(S27-E27/(N27/1.35))</f>
        <v>393.1953685743959</v>
      </c>
      <c r="BH27">
        <f>E27*BF27/100/BG27</f>
        <v>-7.7741812714431516E-3</v>
      </c>
    </row>
    <row r="28" spans="1:60" x14ac:dyDescent="0.35">
      <c r="A28" s="1" t="s">
        <v>9</v>
      </c>
      <c r="B28" s="1" t="s">
        <v>601</v>
      </c>
      <c r="K28" s="1">
        <v>2.72</v>
      </c>
    </row>
    <row r="29" spans="1:60" x14ac:dyDescent="0.35">
      <c r="A29" s="1" t="s">
        <v>9</v>
      </c>
      <c r="B29" s="1" t="s">
        <v>600</v>
      </c>
      <c r="K29" s="1">
        <v>2.72</v>
      </c>
    </row>
    <row r="30" spans="1:60" x14ac:dyDescent="0.35">
      <c r="A30" s="1">
        <v>5</v>
      </c>
      <c r="B30" s="1" t="s">
        <v>599</v>
      </c>
      <c r="C30" s="1">
        <v>1043.9999995306134</v>
      </c>
      <c r="D30" s="1">
        <v>0</v>
      </c>
      <c r="E30">
        <f>(R30-S30*(1000-T30)/(1000-U30))*AO30</f>
        <v>-3.7218470404201627</v>
      </c>
      <c r="F30">
        <f>IF(AZ30&lt;&gt;0,1/(1/AZ30-1/N30),0)</f>
        <v>14.136368933575161</v>
      </c>
      <c r="G30">
        <f>((BC30-AP30/2)*S30-E30)/(BC30+AP30/2)</f>
        <v>389.29863243621844</v>
      </c>
      <c r="H30">
        <f>AP30*1000</f>
        <v>30.085951926649702</v>
      </c>
      <c r="I30">
        <f>(AU30-BA30)</f>
        <v>0.77420026292388622</v>
      </c>
      <c r="J30">
        <f>(P30+AT30*D30)</f>
        <v>27.519775390625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29.590400695800781</v>
      </c>
      <c r="P30" s="1">
        <v>27.519775390625</v>
      </c>
      <c r="Q30" s="1">
        <v>29.800365447998047</v>
      </c>
      <c r="R30" s="1">
        <v>400.11654663085938</v>
      </c>
      <c r="S30" s="1">
        <v>392.78326416015625</v>
      </c>
      <c r="T30" s="1">
        <v>6.8407564163208008</v>
      </c>
      <c r="U30" s="1">
        <v>33.189777374267578</v>
      </c>
      <c r="V30" s="1">
        <v>14.441715240478516</v>
      </c>
      <c r="W30" s="1">
        <v>70.067878723144531</v>
      </c>
      <c r="X30" s="1">
        <v>300.26824951171875</v>
      </c>
      <c r="Y30" s="1">
        <v>150.41555786132813</v>
      </c>
      <c r="Z30" s="1">
        <v>0.44360032677650452</v>
      </c>
      <c r="AA30" s="1">
        <v>87.849029541015625</v>
      </c>
      <c r="AB30" s="1">
        <v>9.8899886012077332E-2</v>
      </c>
      <c r="AC30" s="1">
        <v>1.2353368997573853</v>
      </c>
      <c r="AD30" s="1">
        <v>0.11966925114393234</v>
      </c>
      <c r="AE30" s="1">
        <v>1.6343958675861359E-2</v>
      </c>
      <c r="AF30" s="1">
        <v>4.2546112090349197E-2</v>
      </c>
      <c r="AG30" s="1">
        <v>3.5422765649855137E-3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1.1039273879107305</v>
      </c>
      <c r="AP30">
        <f>(U30-T30)/(1000-U30)*AO30</f>
        <v>3.0085951926649701E-2</v>
      </c>
      <c r="AQ30">
        <f>(P30+273.15)</f>
        <v>300.66977539062498</v>
      </c>
      <c r="AR30">
        <f>(O30+273.15)</f>
        <v>302.74040069580076</v>
      </c>
      <c r="AS30">
        <f>(Y30*AK30+Z30*AL30)*AM30</f>
        <v>24.066488719884546</v>
      </c>
      <c r="AT30">
        <f>((AS30+0.00000010773*(AR30^4-AQ30^4))-AP30*44100)/(L30*0.92*2*29.3+0.00000043092*AQ30^3)</f>
        <v>-10.057273846935315</v>
      </c>
      <c r="AU30">
        <f>0.61365*EXP(17.502*J30/(240.97+J30))</f>
        <v>3.6898899959356508</v>
      </c>
      <c r="AV30">
        <f>AU30*1000/AA30</f>
        <v>42.002626724668445</v>
      </c>
      <c r="AW30">
        <f>(AV30-U30)</f>
        <v>8.8128493504008674</v>
      </c>
      <c r="AX30">
        <f>IF(D30,P30,(O30+P30)/2)</f>
        <v>28.555088043212891</v>
      </c>
      <c r="AY30">
        <f>0.61365*EXP(17.502*AX30/(240.97+AX30))</f>
        <v>3.9193869308806373</v>
      </c>
      <c r="AZ30">
        <f>IF(AW30&lt;&gt;0,(1000-(AV30+U30)/2)/AW30*AP30,0)</f>
        <v>3.2855247205431621</v>
      </c>
      <c r="BA30">
        <f>U30*AA30/1000</f>
        <v>2.9156897330117646</v>
      </c>
      <c r="BB30">
        <f>(AY30-BA30)</f>
        <v>1.0036971978688727</v>
      </c>
      <c r="BC30">
        <f>1/(1.6/F30+1.37/N30)</f>
        <v>2.3081326144680347</v>
      </c>
      <c r="BD30">
        <f>G30*AA30*0.001</f>
        <v>34.199507061166344</v>
      </c>
      <c r="BE30">
        <f>G30/S30</f>
        <v>0.99112835998400139</v>
      </c>
      <c r="BF30">
        <f>(1-AP30*AA30/AU30/F30)*100</f>
        <v>94.933017136718505</v>
      </c>
      <c r="BG30">
        <f>(S30-E30/(N30/1.35))</f>
        <v>393.95711578996821</v>
      </c>
      <c r="BH30">
        <f>E30*BF30/100/BG30</f>
        <v>-8.9686454364444682E-3</v>
      </c>
    </row>
    <row r="31" spans="1:60" x14ac:dyDescent="0.35">
      <c r="A31" s="1" t="s">
        <v>9</v>
      </c>
      <c r="B31" s="1" t="s">
        <v>598</v>
      </c>
      <c r="K31" s="1">
        <v>2.72</v>
      </c>
    </row>
    <row r="32" spans="1:60" x14ac:dyDescent="0.35">
      <c r="A32" s="1" t="s">
        <v>9</v>
      </c>
      <c r="B32" s="1" t="s">
        <v>597</v>
      </c>
      <c r="K32" s="1">
        <v>2.72</v>
      </c>
    </row>
    <row r="33" spans="1:60" x14ac:dyDescent="0.35">
      <c r="A33" s="1">
        <v>6</v>
      </c>
      <c r="B33" s="1" t="s">
        <v>596</v>
      </c>
      <c r="C33" s="1">
        <v>1247.9999995306134</v>
      </c>
      <c r="D33" s="1">
        <v>0</v>
      </c>
      <c r="E33">
        <f>(R33-S33*(1000-T33)/(1000-U33))*AO33</f>
        <v>-3.9329685032900565</v>
      </c>
      <c r="F33">
        <f>IF(AZ33&lt;&gt;0,1/(1/AZ33-1/N33),0)</f>
        <v>11.449294001575439</v>
      </c>
      <c r="G33">
        <f>((BC33-AP33/2)*S33-E33)/(BC33+AP33/2)</f>
        <v>389.49659983948061</v>
      </c>
      <c r="H33">
        <f>AP33*1000</f>
        <v>29.534946986946238</v>
      </c>
      <c r="I33">
        <f>(AU33-BA33)</f>
        <v>0.80153113141629984</v>
      </c>
      <c r="J33">
        <f>(P33+AT33*D33)</f>
        <v>27.56597900390625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29.564363479614258</v>
      </c>
      <c r="P33" s="1">
        <v>27.56597900390625</v>
      </c>
      <c r="Q33" s="1">
        <v>29.765607833862305</v>
      </c>
      <c r="R33" s="1">
        <v>399.95327758789063</v>
      </c>
      <c r="S33" s="1">
        <v>393.00155639648438</v>
      </c>
      <c r="T33" s="1">
        <v>7.1202459335327148</v>
      </c>
      <c r="U33" s="1">
        <v>32.991611480712891</v>
      </c>
      <c r="V33" s="1">
        <v>15.054654121398926</v>
      </c>
      <c r="W33" s="1">
        <v>69.755638122558594</v>
      </c>
      <c r="X33" s="1">
        <v>300.27279663085938</v>
      </c>
      <c r="Y33" s="1">
        <v>301.00897216796875</v>
      </c>
      <c r="Z33" s="1">
        <v>0.25724115967750549</v>
      </c>
      <c r="AA33" s="1">
        <v>87.850967407226563</v>
      </c>
      <c r="AB33" s="1">
        <v>0.20451207458972931</v>
      </c>
      <c r="AC33" s="1">
        <v>1.2356452941894531</v>
      </c>
      <c r="AD33" s="1">
        <v>0.14718466997146606</v>
      </c>
      <c r="AE33" s="1">
        <v>1.6755076125264168E-2</v>
      </c>
      <c r="AF33" s="1">
        <v>3.6812968552112579E-2</v>
      </c>
      <c r="AG33" s="1">
        <v>4.182781558483839E-3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1.1039441052605121</v>
      </c>
      <c r="AP33">
        <f>(U33-T33)/(1000-U33)*AO33</f>
        <v>2.9534946986946239E-2</v>
      </c>
      <c r="AQ33">
        <f>(P33+273.15)</f>
        <v>300.71597900390623</v>
      </c>
      <c r="AR33">
        <f>(O33+273.15)</f>
        <v>302.71436347961424</v>
      </c>
      <c r="AS33">
        <f>(Y33*AK33+Z33*AL33)*AM33</f>
        <v>48.161434470383028</v>
      </c>
      <c r="AT33">
        <f>((AS33+0.00000010773*(AR33^4-AQ33^4))-AP33*44100)/(L33*0.92*2*29.3+0.00000043092*AQ33^3)</f>
        <v>-9.6827953209561013</v>
      </c>
      <c r="AU33">
        <f>0.61365*EXP(17.502*J33/(240.97+J33))</f>
        <v>3.6998761163202896</v>
      </c>
      <c r="AV33">
        <f>AU33*1000/AA33</f>
        <v>42.115371355784752</v>
      </c>
      <c r="AW33">
        <f>(AV33-U33)</f>
        <v>9.1237598750718618</v>
      </c>
      <c r="AX33">
        <f>IF(D33,P33,(O33+P33)/2)</f>
        <v>28.565171241760254</v>
      </c>
      <c r="AY33">
        <f>0.61365*EXP(17.502*AX33/(240.97+AX33))</f>
        <v>3.9216819145250414</v>
      </c>
      <c r="AZ33">
        <f>IF(AW33&lt;&gt;0,(1000-(AV33+U33)/2)/AW33*AP33,0)</f>
        <v>3.1155803087715119</v>
      </c>
      <c r="BA33">
        <f>U33*AA33/1000</f>
        <v>2.8983449849039897</v>
      </c>
      <c r="BB33">
        <f>(AY33-BA33)</f>
        <v>1.0233369296210517</v>
      </c>
      <c r="BC33">
        <f>1/(1.6/F33+1.37/N33)</f>
        <v>2.1747922274198923</v>
      </c>
      <c r="BD33">
        <f>G33*AA33*0.001</f>
        <v>34.217653097723776</v>
      </c>
      <c r="BE33">
        <f>G33/S33</f>
        <v>0.99108157079798498</v>
      </c>
      <c r="BF33">
        <f>(1-AP33*AA33/AU33/F33)*100</f>
        <v>93.874848238049509</v>
      </c>
      <c r="BG33">
        <f>(S33-E33/(N33/1.35))</f>
        <v>394.24199466206795</v>
      </c>
      <c r="BH33">
        <f>E33*BF33/100/BG33</f>
        <v>-9.3649795397330888E-3</v>
      </c>
    </row>
    <row r="34" spans="1:60" x14ac:dyDescent="0.35">
      <c r="A34" s="1" t="s">
        <v>9</v>
      </c>
      <c r="B34" s="1" t="s">
        <v>595</v>
      </c>
      <c r="K34" s="1">
        <v>2.72</v>
      </c>
    </row>
    <row r="35" spans="1:60" x14ac:dyDescent="0.35">
      <c r="A35" s="1" t="s">
        <v>9</v>
      </c>
      <c r="B35" s="1" t="s">
        <v>594</v>
      </c>
      <c r="K35" s="1">
        <v>2.72</v>
      </c>
    </row>
    <row r="36" spans="1:60" x14ac:dyDescent="0.35">
      <c r="A36" s="1">
        <v>7</v>
      </c>
      <c r="B36" s="1" t="s">
        <v>593</v>
      </c>
      <c r="C36" s="1">
        <v>1450.9999995306134</v>
      </c>
      <c r="D36" s="1">
        <v>0</v>
      </c>
      <c r="E36">
        <f>(R36-S36*(1000-T36)/(1000-U36))*AO36</f>
        <v>-3.7952297816850025</v>
      </c>
      <c r="F36">
        <f>IF(AZ36&lt;&gt;0,1/(1/AZ36-1/N36),0)</f>
        <v>10.255877144242495</v>
      </c>
      <c r="G36">
        <f>((BC36-AP36/2)*S36-E36)/(BC36+AP36/2)</f>
        <v>389.47681146086865</v>
      </c>
      <c r="H36">
        <f>AP36*1000</f>
        <v>29.200200599757988</v>
      </c>
      <c r="I36">
        <f>(AU36-BA36)</f>
        <v>0.81746107947859903</v>
      </c>
      <c r="J36">
        <f>(P36+AT36*D36)</f>
        <v>27.626485824584961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29.549949645996094</v>
      </c>
      <c r="P36" s="1">
        <v>27.626485824584961</v>
      </c>
      <c r="Q36" s="1">
        <v>29.737478256225586</v>
      </c>
      <c r="R36" s="1">
        <v>400.07034301757813</v>
      </c>
      <c r="S36" s="1">
        <v>393.10955810546875</v>
      </c>
      <c r="T36" s="1">
        <v>7.3794703483581543</v>
      </c>
      <c r="U36" s="1">
        <v>32.960659027099609</v>
      </c>
      <c r="V36" s="1">
        <v>15.615181922912598</v>
      </c>
      <c r="W36" s="1">
        <v>69.745750427246094</v>
      </c>
      <c r="X36" s="1">
        <v>300.24664306640625</v>
      </c>
      <c r="Y36" s="1">
        <v>499.36273193359375</v>
      </c>
      <c r="Z36" s="1">
        <v>0.22980336844921112</v>
      </c>
      <c r="AA36" s="1">
        <v>87.848007202148438</v>
      </c>
      <c r="AB36" s="1">
        <v>0.21747593581676483</v>
      </c>
      <c r="AC36" s="1">
        <v>1.2441551685333252</v>
      </c>
      <c r="AD36" s="1">
        <v>8.3624273538589478E-2</v>
      </c>
      <c r="AE36" s="1">
        <v>7.1770972572267056E-3</v>
      </c>
      <c r="AF36" s="1">
        <v>1.9176235422492027E-2</v>
      </c>
      <c r="AG36" s="1">
        <v>5.7433322072029114E-3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1.1038479524500227</v>
      </c>
      <c r="AP36">
        <f>(U36-T36)/(1000-U36)*AO36</f>
        <v>2.9200200599757989E-2</v>
      </c>
      <c r="AQ36">
        <f>(P36+273.15)</f>
        <v>300.77648582458494</v>
      </c>
      <c r="AR36">
        <f>(O36+273.15)</f>
        <v>302.69994964599607</v>
      </c>
      <c r="AS36">
        <f>(Y36*AK36+Z36*AL36)*AM36</f>
        <v>79.898035323514705</v>
      </c>
      <c r="AT36">
        <f>((AS36+0.00000010773*(AR36^4-AQ36^4))-AP36*44100)/(L36*0.92*2*29.3+0.00000043092*AQ36^3)</f>
        <v>-9.3233652984121989</v>
      </c>
      <c r="AU36">
        <f>0.61365*EXP(17.502*J36/(240.97+J36))</f>
        <v>3.7129892910788045</v>
      </c>
      <c r="AV36">
        <f>AU36*1000/AA36</f>
        <v>42.266061682364473</v>
      </c>
      <c r="AW36">
        <f>(AV36-U36)</f>
        <v>9.3054026552648637</v>
      </c>
      <c r="AX36">
        <f>IF(D36,P36,(O36+P36)/2)</f>
        <v>28.588217735290527</v>
      </c>
      <c r="AY36">
        <f>0.61365*EXP(17.502*AX36/(240.97+AX36))</f>
        <v>3.9269318067757326</v>
      </c>
      <c r="AZ36">
        <f>IF(AW36&lt;&gt;0,(1000-(AV36+U36)/2)/AW36*AP36,0)</f>
        <v>3.0199534585716381</v>
      </c>
      <c r="BA36">
        <f>U36*AA36/1000</f>
        <v>2.8955282116002055</v>
      </c>
      <c r="BB36">
        <f>(AY36-BA36)</f>
        <v>1.0314035951755272</v>
      </c>
      <c r="BC36">
        <f>1/(1.6/F36+1.37/N36)</f>
        <v>2.1005069865370398</v>
      </c>
      <c r="BD36">
        <f>G36*AA36*0.001</f>
        <v>34.214761738284203</v>
      </c>
      <c r="BE36">
        <f>G36/S36</f>
        <v>0.99075894602484971</v>
      </c>
      <c r="BF36">
        <f>(1-AP36*AA36/AU36/F36)*100</f>
        <v>93.26370275236296</v>
      </c>
      <c r="BG36">
        <f>(S36-E36/(N36/1.35))</f>
        <v>394.30655427870187</v>
      </c>
      <c r="BH36">
        <f>E36*BF36/100/BG36</f>
        <v>-8.9767004477892386E-3</v>
      </c>
    </row>
    <row r="37" spans="1:60" x14ac:dyDescent="0.35">
      <c r="A37" s="1" t="s">
        <v>9</v>
      </c>
      <c r="B37" s="1" t="s">
        <v>592</v>
      </c>
      <c r="K37" s="1">
        <v>2.72</v>
      </c>
    </row>
    <row r="38" spans="1:60" x14ac:dyDescent="0.35">
      <c r="A38" s="1" t="s">
        <v>9</v>
      </c>
      <c r="B38" s="1" t="s">
        <v>591</v>
      </c>
      <c r="K38" s="1">
        <v>2.72</v>
      </c>
    </row>
    <row r="39" spans="1:60" x14ac:dyDescent="0.35">
      <c r="A39" s="1">
        <v>8</v>
      </c>
      <c r="B39" s="1" t="s">
        <v>590</v>
      </c>
      <c r="C39" s="1">
        <v>1654.9999995306134</v>
      </c>
      <c r="D39" s="1">
        <v>0</v>
      </c>
      <c r="E39">
        <f>(R39-S39*(1000-T39)/(1000-U39))*AO39</f>
        <v>-3.8877890812270568</v>
      </c>
      <c r="F39">
        <f>IF(AZ39&lt;&gt;0,1/(1/AZ39-1/N39),0)</f>
        <v>9.4100639877802035</v>
      </c>
      <c r="G39">
        <f>((BC39-AP39/2)*S39-E39)/(BC39+AP39/2)</f>
        <v>389.50607667580618</v>
      </c>
      <c r="H39">
        <f>AP39*1000</f>
        <v>29.09165633582532</v>
      </c>
      <c r="I39">
        <f>(AU39-BA39)</f>
        <v>0.83577051493584653</v>
      </c>
      <c r="J39">
        <f>(P39+AT39*D39)</f>
        <v>27.763168334960938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29.557018280029297</v>
      </c>
      <c r="P39" s="1">
        <v>27.763168334960938</v>
      </c>
      <c r="Q39" s="1">
        <v>29.729501724243164</v>
      </c>
      <c r="R39" s="1">
        <v>400.01934814453125</v>
      </c>
      <c r="S39" s="1">
        <v>393.18035888671875</v>
      </c>
      <c r="T39" s="1">
        <v>7.6129169464111328</v>
      </c>
      <c r="U39" s="1">
        <v>33.091270446777344</v>
      </c>
      <c r="V39" s="1">
        <v>16.102537155151367</v>
      </c>
      <c r="W39" s="1">
        <v>69.993324279785156</v>
      </c>
      <c r="X39" s="1">
        <v>300.29733276367188</v>
      </c>
      <c r="Y39" s="1">
        <v>750.3328857421875</v>
      </c>
      <c r="Z39" s="1">
        <v>0.2915339469909668</v>
      </c>
      <c r="AA39" s="1">
        <v>87.847648620605469</v>
      </c>
      <c r="AB39" s="1">
        <v>5.4397627711296082E-2</v>
      </c>
      <c r="AC39" s="1">
        <v>1.2462503910064697</v>
      </c>
      <c r="AD39" s="1">
        <v>5.9948369860649109E-2</v>
      </c>
      <c r="AE39" s="1">
        <v>1.1934691108763218E-2</v>
      </c>
      <c r="AF39" s="1">
        <v>3.8399666547775269E-2</v>
      </c>
      <c r="AG39" s="1">
        <v>5.3494758903980255E-3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1.1040343116311464</v>
      </c>
      <c r="AP39">
        <f>(U39-T39)/(1000-U39)*AO39</f>
        <v>2.9091656335825319E-2</v>
      </c>
      <c r="AQ39">
        <f>(P39+273.15)</f>
        <v>300.91316833496091</v>
      </c>
      <c r="AR39">
        <f>(O39+273.15)</f>
        <v>302.70701828002927</v>
      </c>
      <c r="AS39">
        <f>(Y39*AK39+Z39*AL39)*AM39</f>
        <v>120.05325903535049</v>
      </c>
      <c r="AT39">
        <f>((AS39+0.00000010773*(AR39^4-AQ39^4))-AP39*44100)/(L39*0.92*2*29.3+0.00000043092*AQ39^3)</f>
        <v>-8.9806102920865118</v>
      </c>
      <c r="AU39">
        <f>0.61365*EXP(17.502*J39/(240.97+J39))</f>
        <v>3.7427608135537689</v>
      </c>
      <c r="AV39">
        <f>AU39*1000/AA39</f>
        <v>42.605133686820963</v>
      </c>
      <c r="AW39">
        <f>(AV39-U39)</f>
        <v>9.5138632400436194</v>
      </c>
      <c r="AX39">
        <f>IF(D39,P39,(O39+P39)/2)</f>
        <v>28.660093307495117</v>
      </c>
      <c r="AY39">
        <f>0.61365*EXP(17.502*AX39/(240.97+AX39))</f>
        <v>3.9433441416164401</v>
      </c>
      <c r="AZ39">
        <f>IF(AW39&lt;&gt;0,(1000-(AV39+U39)/2)/AW39*AP39,0)</f>
        <v>2.9420844868315337</v>
      </c>
      <c r="BA39">
        <f>U39*AA39/1000</f>
        <v>2.9069902986179224</v>
      </c>
      <c r="BB39">
        <f>(AY39-BA39)</f>
        <v>1.0363538429985177</v>
      </c>
      <c r="BC39">
        <f>1/(1.6/F39+1.37/N39)</f>
        <v>2.0404075924149669</v>
      </c>
      <c r="BD39">
        <f>G39*AA39*0.001</f>
        <v>34.217192959406837</v>
      </c>
      <c r="BE39">
        <f>G39/S39</f>
        <v>0.990654970097397</v>
      </c>
      <c r="BF39">
        <f>(1-AP39*AA39/AU39/F39)*100</f>
        <v>92.743721554807678</v>
      </c>
      <c r="BG39">
        <f>(S39-E39/(N39/1.35))</f>
        <v>394.40654779233495</v>
      </c>
      <c r="BH39">
        <f>E39*BF39/100/BG39</f>
        <v>-9.1420396043473372E-3</v>
      </c>
    </row>
    <row r="40" spans="1:60" x14ac:dyDescent="0.35">
      <c r="A40" s="1" t="s">
        <v>9</v>
      </c>
      <c r="B40" s="1" t="s">
        <v>589</v>
      </c>
      <c r="K40" s="1">
        <v>2.72</v>
      </c>
    </row>
    <row r="41" spans="1:60" x14ac:dyDescent="0.35">
      <c r="A41" s="1" t="s">
        <v>9</v>
      </c>
      <c r="B41" s="1" t="s">
        <v>588</v>
      </c>
      <c r="K41" s="1">
        <v>2.72</v>
      </c>
    </row>
    <row r="42" spans="1:60" x14ac:dyDescent="0.35">
      <c r="A42" s="1">
        <v>9</v>
      </c>
      <c r="B42" s="1" t="s">
        <v>587</v>
      </c>
      <c r="C42" s="1">
        <v>1858.9999995306134</v>
      </c>
      <c r="D42" s="1">
        <v>0</v>
      </c>
      <c r="E42">
        <f>(R42-S42*(1000-T42)/(1000-U42))*AO42</f>
        <v>-3.9396274729449314</v>
      </c>
      <c r="F42">
        <f>IF(AZ42&lt;&gt;0,1/(1/AZ42-1/N42),0)</f>
        <v>8.2921470095623402</v>
      </c>
      <c r="G42">
        <f>((BC42-AP42/2)*S42-E42)/(BC42+AP42/2)</f>
        <v>389.56764109612794</v>
      </c>
      <c r="H42">
        <f>AP42*1000</f>
        <v>28.892062979334135</v>
      </c>
      <c r="I42">
        <f>(AU42-BA42)</f>
        <v>0.86483107594877273</v>
      </c>
      <c r="J42">
        <f>(P42+AT42*D42)</f>
        <v>27.910346984863281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29.588081359863281</v>
      </c>
      <c r="P42" s="1">
        <v>27.910346984863281</v>
      </c>
      <c r="Q42" s="1">
        <v>29.737234115600586</v>
      </c>
      <c r="R42" s="1">
        <v>400.07461547851563</v>
      </c>
      <c r="S42" s="1">
        <v>393.34881591796875</v>
      </c>
      <c r="T42" s="1">
        <v>7.8241925239562988</v>
      </c>
      <c r="U42" s="1">
        <v>33.128414154052734</v>
      </c>
      <c r="V42" s="1">
        <v>16.519634246826172</v>
      </c>
      <c r="W42" s="1">
        <v>69.945785522460938</v>
      </c>
      <c r="X42" s="1">
        <v>300.27783203125</v>
      </c>
      <c r="Y42" s="1">
        <v>1000.1536865234375</v>
      </c>
      <c r="Z42" s="1">
        <v>0.43673339486122131</v>
      </c>
      <c r="AA42" s="1">
        <v>87.846649169921875</v>
      </c>
      <c r="AB42" s="1">
        <v>0.26172336935997009</v>
      </c>
      <c r="AC42" s="1">
        <v>1.2389906644821167</v>
      </c>
      <c r="AD42" s="1">
        <v>6.5975934267044067E-2</v>
      </c>
      <c r="AE42" s="1">
        <v>1.2360231950879097E-2</v>
      </c>
      <c r="AF42" s="1">
        <v>2.4670952931046486E-2</v>
      </c>
      <c r="AG42" s="1">
        <v>3.3583201002329588E-3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1.1039626177619484</v>
      </c>
      <c r="AP42">
        <f>(U42-T42)/(1000-U42)*AO42</f>
        <v>2.8892062979334134E-2</v>
      </c>
      <c r="AQ42">
        <f>(P42+273.15)</f>
        <v>301.06034698486326</v>
      </c>
      <c r="AR42">
        <f>(O42+273.15)</f>
        <v>302.73808135986326</v>
      </c>
      <c r="AS42">
        <f>(Y42*AK42+Z42*AL42)*AM42</f>
        <v>160.02458626692169</v>
      </c>
      <c r="AT42">
        <f>((AS42+0.00000010773*(AR42^4-AQ42^4))-AP42*44100)/(L42*0.92*2*29.3+0.00000043092*AQ42^3)</f>
        <v>-8.6064535268135298</v>
      </c>
      <c r="AU42">
        <f>0.61365*EXP(17.502*J42/(240.97+J42))</f>
        <v>3.7750512516957175</v>
      </c>
      <c r="AV42">
        <f>AU42*1000/AA42</f>
        <v>42.973195760644565</v>
      </c>
      <c r="AW42">
        <f>(AV42-U42)</f>
        <v>9.8447816065918303</v>
      </c>
      <c r="AX42">
        <f>IF(D42,P42,(O42+P42)/2)</f>
        <v>28.749214172363281</v>
      </c>
      <c r="AY42">
        <f>0.61365*EXP(17.502*AX42/(240.97+AX42))</f>
        <v>3.9637773824136082</v>
      </c>
      <c r="AZ42">
        <f>IF(AW42&lt;&gt;0,(1000-(AV42+U42)/2)/AW42*AP42,0)</f>
        <v>2.8230892097680189</v>
      </c>
      <c r="BA42">
        <f>U42*AA42/1000</f>
        <v>2.9102201757469448</v>
      </c>
      <c r="BB42">
        <f>(AY42-BA42)</f>
        <v>1.0535572066666634</v>
      </c>
      <c r="BC42">
        <f>1/(1.6/F42+1.37/N42)</f>
        <v>1.9492376486499143</v>
      </c>
      <c r="BD42">
        <f>G42*AA42*0.001</f>
        <v>34.222211895325593</v>
      </c>
      <c r="BE42">
        <f>G42/S42</f>
        <v>0.99038722205628971</v>
      </c>
      <c r="BF42">
        <f>(1-AP42*AA42/AU42/F42)*100</f>
        <v>91.891996862367492</v>
      </c>
      <c r="BG42">
        <f>(S42-E42/(N42/1.35))</f>
        <v>394.59135438871857</v>
      </c>
      <c r="BH42">
        <f>E42*BF42/100/BG42</f>
        <v>-9.1745607539621913E-3</v>
      </c>
    </row>
    <row r="43" spans="1:60" x14ac:dyDescent="0.35">
      <c r="A43" s="1" t="s">
        <v>9</v>
      </c>
      <c r="B43" s="1" t="s">
        <v>586</v>
      </c>
      <c r="K43" s="1">
        <v>2.72</v>
      </c>
    </row>
    <row r="44" spans="1:60" x14ac:dyDescent="0.35">
      <c r="A44" s="1" t="s">
        <v>9</v>
      </c>
      <c r="B44" s="1" t="s">
        <v>585</v>
      </c>
      <c r="K44" s="1">
        <v>2.72</v>
      </c>
    </row>
    <row r="45" spans="1:60" x14ac:dyDescent="0.35">
      <c r="A45" s="1">
        <v>10</v>
      </c>
      <c r="B45" s="1" t="s">
        <v>584</v>
      </c>
      <c r="C45" s="1">
        <v>2061.9999995306134</v>
      </c>
      <c r="D45" s="1">
        <v>0</v>
      </c>
      <c r="E45">
        <f>(R45-S45*(1000-T45)/(1000-U45))*AO45</f>
        <v>-4.0349838793835353</v>
      </c>
      <c r="F45">
        <f>IF(AZ45&lt;&gt;0,1/(1/AZ45-1/N45),0)</f>
        <v>7.5308568046970494</v>
      </c>
      <c r="G45">
        <f>((BC45-AP45/2)*S45-E45)/(BC45+AP45/2)</f>
        <v>389.64724859889003</v>
      </c>
      <c r="H45">
        <f>AP45*1000</f>
        <v>28.799765105886152</v>
      </c>
      <c r="I45">
        <f>(AU45-BA45)</f>
        <v>0.89147687019210808</v>
      </c>
      <c r="J45">
        <f>(P45+AT45*D45)</f>
        <v>28.072917938232422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29.645631790161133</v>
      </c>
      <c r="P45" s="1">
        <v>28.072917938232422</v>
      </c>
      <c r="Q45" s="1">
        <v>29.772405624389648</v>
      </c>
      <c r="R45" s="1">
        <v>400.11434936523438</v>
      </c>
      <c r="S45" s="1">
        <v>393.50396728515625</v>
      </c>
      <c r="T45" s="1">
        <v>8.0152769088745117</v>
      </c>
      <c r="U45" s="1">
        <v>33.235107421875</v>
      </c>
      <c r="V45" s="1">
        <v>16.866678237915039</v>
      </c>
      <c r="W45" s="1">
        <v>69.937171936035156</v>
      </c>
      <c r="X45" s="1">
        <v>300.28701782226563</v>
      </c>
      <c r="Y45" s="1">
        <v>1250.7200927734375</v>
      </c>
      <c r="Z45" s="1">
        <v>0.42986777424812317</v>
      </c>
      <c r="AA45" s="1">
        <v>87.844581604003906</v>
      </c>
      <c r="AB45" s="1">
        <v>0.31348881125450134</v>
      </c>
      <c r="AC45" s="1">
        <v>1.2502821683883667</v>
      </c>
      <c r="AD45" s="1">
        <v>0.1282617598772049</v>
      </c>
      <c r="AE45" s="1">
        <v>1.4362861402332783E-2</v>
      </c>
      <c r="AF45" s="1">
        <v>2.6479758322238922E-2</v>
      </c>
      <c r="AG45" s="1">
        <v>5.7484852150082588E-3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1.1039963890524469</v>
      </c>
      <c r="AP45">
        <f>(U45-T45)/(1000-U45)*AO45</f>
        <v>2.8799765105886152E-2</v>
      </c>
      <c r="AQ45">
        <f>(P45+273.15)</f>
        <v>301.2229179382324</v>
      </c>
      <c r="AR45">
        <f>(O45+273.15)</f>
        <v>302.79563179016111</v>
      </c>
      <c r="AS45">
        <f>(Y45*AK45+Z45*AL45)*AM45</f>
        <v>200.11521037082639</v>
      </c>
      <c r="AT45">
        <f>((AS45+0.00000010773*(AR45^4-AQ45^4))-AP45*44100)/(L45*0.92*2*29.3+0.00000043092*AQ45^3)</f>
        <v>-8.2675062603308955</v>
      </c>
      <c r="AU45">
        <f>0.61365*EXP(17.502*J45/(240.97+J45))</f>
        <v>3.8110009762308423</v>
      </c>
      <c r="AV45">
        <f>AU45*1000/AA45</f>
        <v>43.383449572456485</v>
      </c>
      <c r="AW45">
        <f>(AV45-U45)</f>
        <v>10.148342150581485</v>
      </c>
      <c r="AX45">
        <f>IF(D45,P45,(O45+P45)/2)</f>
        <v>28.859274864196777</v>
      </c>
      <c r="AY45">
        <f>0.61365*EXP(17.502*AX45/(240.97+AX45))</f>
        <v>3.9891389966186472</v>
      </c>
      <c r="AZ45">
        <f>IF(AW45&lt;&gt;0,(1000-(AV45+U45)/2)/AW45*AP45,0)</f>
        <v>2.7291617165474498</v>
      </c>
      <c r="BA45">
        <f>U45*AA45/1000</f>
        <v>2.9195241060387342</v>
      </c>
      <c r="BB45">
        <f>(AY45-BA45)</f>
        <v>1.069614890579913</v>
      </c>
      <c r="BC45">
        <f>1/(1.6/F45+1.37/N45)</f>
        <v>1.8778402677724555</v>
      </c>
      <c r="BD45">
        <f>G45*AA45*0.001</f>
        <v>34.228399526320793</v>
      </c>
      <c r="BE45">
        <f>G45/S45</f>
        <v>0.99019903480802418</v>
      </c>
      <c r="BF45">
        <f>(1-AP45*AA45/AU45/F45)*100</f>
        <v>91.185037390862362</v>
      </c>
      <c r="BG45">
        <f>(S45-E45/(N45/1.35))</f>
        <v>394.77658068158019</v>
      </c>
      <c r="BH45">
        <f>E45*BF45/100/BG45</f>
        <v>-9.3199590329772E-3</v>
      </c>
    </row>
    <row r="46" spans="1:60" x14ac:dyDescent="0.35">
      <c r="A46" s="1" t="s">
        <v>9</v>
      </c>
      <c r="B46" s="1" t="s">
        <v>583</v>
      </c>
      <c r="K46" s="1">
        <v>2.72</v>
      </c>
    </row>
    <row r="47" spans="1:60" x14ac:dyDescent="0.35">
      <c r="A47" s="1" t="s">
        <v>9</v>
      </c>
      <c r="B47" s="1" t="s">
        <v>582</v>
      </c>
      <c r="K47" s="1">
        <v>2.72</v>
      </c>
    </row>
    <row r="48" spans="1:60" x14ac:dyDescent="0.35">
      <c r="A48" s="1">
        <v>11</v>
      </c>
      <c r="B48" s="1" t="s">
        <v>581</v>
      </c>
      <c r="C48" s="1">
        <v>2265.9999995306134</v>
      </c>
      <c r="D48" s="1">
        <v>0</v>
      </c>
      <c r="E48">
        <f>(R48-S48*(1000-T48)/(1000-U48))*AO48</f>
        <v>-4.2381640174772777</v>
      </c>
      <c r="F48">
        <f>IF(AZ48&lt;&gt;0,1/(1/AZ48-1/N48),0)</f>
        <v>7.579088229307092</v>
      </c>
      <c r="G48">
        <f>((BC48-AP48/2)*S48-E48)/(BC48+AP48/2)</f>
        <v>389.74339858266228</v>
      </c>
      <c r="H48">
        <f>AP48*1000</f>
        <v>29.249112622159856</v>
      </c>
      <c r="I48">
        <f>(AU48-BA48)</f>
        <v>0.90269654217551887</v>
      </c>
      <c r="J48">
        <f>(P48+AT48*D48)</f>
        <v>28.345600128173828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29.743026733398438</v>
      </c>
      <c r="P48" s="1">
        <v>28.345600128173828</v>
      </c>
      <c r="Q48" s="1">
        <v>29.842765808105469</v>
      </c>
      <c r="R48" s="1">
        <v>400.16494750976563</v>
      </c>
      <c r="S48" s="1">
        <v>393.57717895507813</v>
      </c>
      <c r="T48" s="1">
        <v>8.2061147689819336</v>
      </c>
      <c r="U48" s="1">
        <v>33.801795959472656</v>
      </c>
      <c r="V48" s="1">
        <v>17.171533584594727</v>
      </c>
      <c r="W48" s="1">
        <v>70.731239318847656</v>
      </c>
      <c r="X48" s="1">
        <v>300.31784057617188</v>
      </c>
      <c r="Y48" s="1">
        <v>1599.630126953125</v>
      </c>
      <c r="Z48" s="1">
        <v>0.46301409602165222</v>
      </c>
      <c r="AA48" s="1">
        <v>87.843681335449219</v>
      </c>
      <c r="AB48" s="1">
        <v>0.37975010275840759</v>
      </c>
      <c r="AC48" s="1">
        <v>1.2579748630523682</v>
      </c>
      <c r="AD48" s="1">
        <v>7.9919807612895966E-2</v>
      </c>
      <c r="AE48" s="1">
        <v>3.9920820854604244E-3</v>
      </c>
      <c r="AF48" s="1">
        <v>3.6381203681230545E-2</v>
      </c>
      <c r="AG48" s="1">
        <v>1.0252203792333603E-2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1.1041097080006317</v>
      </c>
      <c r="AP48">
        <f>(U48-T48)/(1000-U48)*AO48</f>
        <v>2.9249112622159856E-2</v>
      </c>
      <c r="AQ48">
        <f>(P48+273.15)</f>
        <v>301.49560012817381</v>
      </c>
      <c r="AR48">
        <f>(O48+273.15)</f>
        <v>302.89302673339841</v>
      </c>
      <c r="AS48">
        <f>(Y48*AK48+Z48*AL48)*AM48</f>
        <v>255.94081459177687</v>
      </c>
      <c r="AT48">
        <f>((AS48+0.00000010773*(AR48^4-AQ48^4))-AP48*44100)/(L48*0.92*2*29.3+0.00000043092*AQ48^3)</f>
        <v>-7.9984314489956709</v>
      </c>
      <c r="AU48">
        <f>0.61365*EXP(17.502*J48/(240.97+J48))</f>
        <v>3.8719707350053096</v>
      </c>
      <c r="AV48">
        <f>AU48*1000/AA48</f>
        <v>44.077965269003137</v>
      </c>
      <c r="AW48">
        <f>(AV48-U48)</f>
        <v>10.276169309530481</v>
      </c>
      <c r="AX48">
        <f>IF(D48,P48,(O48+P48)/2)</f>
        <v>29.044313430786133</v>
      </c>
      <c r="AY48">
        <f>0.61365*EXP(17.502*AX48/(240.97+AX48))</f>
        <v>4.0320970117509587</v>
      </c>
      <c r="AZ48">
        <f>IF(AW48&lt;&gt;0,(1000-(AV48+U48)/2)/AW48*AP48,0)</f>
        <v>2.7354702731990028</v>
      </c>
      <c r="BA48">
        <f>U48*AA48/1000</f>
        <v>2.9692741928297908</v>
      </c>
      <c r="BB48">
        <f>(AY48-BA48)</f>
        <v>1.0628228189211679</v>
      </c>
      <c r="BC48">
        <f>1/(1.6/F48+1.37/N48)</f>
        <v>1.8826200713743355</v>
      </c>
      <c r="BD48">
        <f>G48*AA48*0.001</f>
        <v>34.236494907690357</v>
      </c>
      <c r="BE48">
        <f>G48/S48</f>
        <v>0.99025913956039247</v>
      </c>
      <c r="BF48">
        <f>(1-AP48*AA48/AU48/F48)*100</f>
        <v>91.24463625812767</v>
      </c>
      <c r="BG48">
        <f>(S48-E48/(N48/1.35))</f>
        <v>394.91387433382334</v>
      </c>
      <c r="BH48">
        <f>E48*BF48/100/BG48</f>
        <v>-9.7922549525345601E-3</v>
      </c>
    </row>
    <row r="49" spans="1:60" x14ac:dyDescent="0.35">
      <c r="A49" s="1" t="s">
        <v>9</v>
      </c>
      <c r="B49" s="1" t="s">
        <v>580</v>
      </c>
      <c r="K49" s="1">
        <v>2.72</v>
      </c>
    </row>
    <row r="50" spans="1:60" x14ac:dyDescent="0.35">
      <c r="A50" s="1" t="s">
        <v>9</v>
      </c>
      <c r="B50" s="1" t="s">
        <v>579</v>
      </c>
      <c r="K50" s="1">
        <v>2.72</v>
      </c>
    </row>
    <row r="51" spans="1:60" x14ac:dyDescent="0.35">
      <c r="A51" s="1">
        <v>12</v>
      </c>
      <c r="B51" s="1" t="s">
        <v>578</v>
      </c>
      <c r="C51" s="1">
        <v>2469.9999995306134</v>
      </c>
      <c r="D51" s="1">
        <v>0</v>
      </c>
      <c r="E51">
        <f>(R51-S51*(1000-T51)/(1000-U51))*AO51</f>
        <v>-3.8576364693042744</v>
      </c>
      <c r="F51">
        <f>IF(AZ51&lt;&gt;0,1/(1/AZ51-1/N51),0)</f>
        <v>8.4882710460050408</v>
      </c>
      <c r="G51">
        <f>((BC51-AP51/2)*S51-E51)/(BC51+AP51/2)</f>
        <v>389.03835932547264</v>
      </c>
      <c r="H51">
        <f>AP51*1000</f>
        <v>30.045095382821717</v>
      </c>
      <c r="I51">
        <f>(AU51-BA51)</f>
        <v>0.89068805149792674</v>
      </c>
      <c r="J51">
        <f>(P51+AT51*D51)</f>
        <v>28.625497817993164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29.861499786376953</v>
      </c>
      <c r="P51" s="1">
        <v>28.625497817993164</v>
      </c>
      <c r="Q51" s="1">
        <v>29.928197860717773</v>
      </c>
      <c r="R51" s="1">
        <v>400.25433349609375</v>
      </c>
      <c r="S51" s="1">
        <v>393.05160522460938</v>
      </c>
      <c r="T51" s="1">
        <v>8.3887147903442383</v>
      </c>
      <c r="U51" s="1">
        <v>34.660770416259766</v>
      </c>
      <c r="V51" s="1">
        <v>17.434520721435547</v>
      </c>
      <c r="W51" s="1">
        <v>72.036529541015625</v>
      </c>
      <c r="X51" s="1">
        <v>300.2813720703125</v>
      </c>
      <c r="Y51" s="1">
        <v>2000.0552978515625</v>
      </c>
      <c r="Z51" s="1">
        <v>0.4207284152507782</v>
      </c>
      <c r="AA51" s="1">
        <v>87.84423828125</v>
      </c>
      <c r="AB51" s="1">
        <v>0.25344547629356384</v>
      </c>
      <c r="AC51" s="1">
        <v>1.2570284605026245</v>
      </c>
      <c r="AD51" s="1">
        <v>0.10942903161048889</v>
      </c>
      <c r="AE51" s="1">
        <v>8.2479361444711685E-3</v>
      </c>
      <c r="AF51" s="1">
        <v>4.883507639169693E-2</v>
      </c>
      <c r="AG51" s="1">
        <v>1.1316695250570774E-2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1.1039756326114427</v>
      </c>
      <c r="AP51">
        <f>(U51-T51)/(1000-U51)*AO51</f>
        <v>3.0045095382821716E-2</v>
      </c>
      <c r="AQ51">
        <f>(P51+273.15)</f>
        <v>301.77549781799314</v>
      </c>
      <c r="AR51">
        <f>(O51+273.15)</f>
        <v>303.01149978637693</v>
      </c>
      <c r="AS51">
        <f>(Y51*AK51+Z51*AL51)*AM51</f>
        <v>320.00884050349487</v>
      </c>
      <c r="AT51">
        <f>((AS51+0.00000010773*(AR51^4-AQ51^4))-AP51*44100)/(L51*0.92*2*29.3+0.00000043092*AQ51^3)</f>
        <v>-7.7835508905529789</v>
      </c>
      <c r="AU51">
        <f>0.61365*EXP(17.502*J51/(240.97+J51))</f>
        <v>3.9354370269555505</v>
      </c>
      <c r="AV51">
        <f>AU51*1000/AA51</f>
        <v>44.800172486617761</v>
      </c>
      <c r="AW51">
        <f>(AV51-U51)</f>
        <v>10.139402070357995</v>
      </c>
      <c r="AX51">
        <f>IF(D51,P51,(O51+P51)/2)</f>
        <v>29.243498802185059</v>
      </c>
      <c r="AY51">
        <f>0.61365*EXP(17.502*AX51/(240.97+AX51))</f>
        <v>4.0787895846319548</v>
      </c>
      <c r="AZ51">
        <f>IF(AW51&lt;&gt;0,(1000-(AV51+U51)/2)/AW51*AP51,0)</f>
        <v>2.8454724823275592</v>
      </c>
      <c r="BA51">
        <f>U51*AA51/1000</f>
        <v>3.0447489754576238</v>
      </c>
      <c r="BB51">
        <f>(AY51-BA51)</f>
        <v>1.034040609174331</v>
      </c>
      <c r="BC51">
        <f>1/(1.6/F51+1.37/N51)</f>
        <v>1.9663253935724623</v>
      </c>
      <c r="BD51">
        <f>G51*AA51*0.001</f>
        <v>34.174778337133382</v>
      </c>
      <c r="BE51">
        <f>G51/S51</f>
        <v>0.98978951912219426</v>
      </c>
      <c r="BF51">
        <f>(1-AP51*AA51/AU51/F51)*100</f>
        <v>92.099134620170503</v>
      </c>
      <c r="BG51">
        <f>(S51-E51/(N51/1.35))</f>
        <v>394.2682841497604</v>
      </c>
      <c r="BH51">
        <f>E51*BF51/100/BG51</f>
        <v>-9.0112493138601226E-3</v>
      </c>
    </row>
    <row r="52" spans="1:60" x14ac:dyDescent="0.35">
      <c r="A52" s="1" t="s">
        <v>9</v>
      </c>
      <c r="B52" s="1" t="s">
        <v>577</v>
      </c>
      <c r="K52" s="1">
        <v>2.4779200000000001</v>
      </c>
    </row>
    <row r="53" spans="1:60" x14ac:dyDescent="0.35">
      <c r="A53" s="1" t="s">
        <v>9</v>
      </c>
      <c r="B53" s="1" t="s">
        <v>576</v>
      </c>
      <c r="K53" s="1">
        <v>2.4779200000000001</v>
      </c>
    </row>
    <row r="54" spans="1:60" x14ac:dyDescent="0.35">
      <c r="A54" s="1" t="s">
        <v>9</v>
      </c>
      <c r="B54" s="1" t="s">
        <v>575</v>
      </c>
      <c r="K54" s="1">
        <v>2.4779200000000001</v>
      </c>
    </row>
    <row r="55" spans="1:60" x14ac:dyDescent="0.35">
      <c r="A55" s="1" t="s">
        <v>9</v>
      </c>
      <c r="B55" s="1" t="s">
        <v>574</v>
      </c>
      <c r="K55" s="1">
        <v>2.4779200000000001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D55"/>
  <sheetViews>
    <sheetView topLeftCell="A4" zoomScale="4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667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664</v>
      </c>
    </row>
    <row r="12" spans="1:56" x14ac:dyDescent="0.35">
      <c r="A12" s="1" t="s">
        <v>9</v>
      </c>
      <c r="B12" s="1" t="s">
        <v>663</v>
      </c>
    </row>
    <row r="13" spans="1:56" x14ac:dyDescent="0.35">
      <c r="A13" s="1" t="s">
        <v>9</v>
      </c>
      <c r="B13" s="1" t="s">
        <v>662</v>
      </c>
    </row>
    <row r="14" spans="1:56" x14ac:dyDescent="0.35">
      <c r="A14" s="1" t="s">
        <v>9</v>
      </c>
      <c r="B14" s="1" t="s">
        <v>661</v>
      </c>
    </row>
    <row r="15" spans="1:56" x14ac:dyDescent="0.35">
      <c r="A15" s="1" t="s">
        <v>9</v>
      </c>
      <c r="B15" s="1" t="s">
        <v>660</v>
      </c>
    </row>
    <row r="16" spans="1:56" x14ac:dyDescent="0.35">
      <c r="A16" s="1" t="s">
        <v>9</v>
      </c>
      <c r="B16" s="1" t="s">
        <v>659</v>
      </c>
    </row>
    <row r="17" spans="1:56" x14ac:dyDescent="0.35">
      <c r="A17" s="1" t="s">
        <v>9</v>
      </c>
      <c r="B17" s="1" t="s">
        <v>658</v>
      </c>
    </row>
    <row r="18" spans="1:56" x14ac:dyDescent="0.35">
      <c r="A18" s="1">
        <v>1</v>
      </c>
      <c r="B18" s="1" t="s">
        <v>657</v>
      </c>
      <c r="C18" s="1">
        <v>378.50000544264913</v>
      </c>
      <c r="D18" s="1">
        <v>0</v>
      </c>
      <c r="E18">
        <f>(R18-S18*(1000-T18)/(1000-U18))*AK18</f>
        <v>-7.416949232061028</v>
      </c>
      <c r="F18">
        <f>IF(AV18&lt;&gt;0,1/(1/AV18-1/N18),0)</f>
        <v>3.2570316264763406</v>
      </c>
      <c r="G18">
        <f>((AY18-AL18/2)*S18-E18)/(AY18+AL18/2)</f>
        <v>390.95434707867844</v>
      </c>
      <c r="H18">
        <f>AL18*1000</f>
        <v>31.686309634995414</v>
      </c>
      <c r="I18">
        <f>(AQ18-AW18)</f>
        <v>1.520505207911472</v>
      </c>
      <c r="J18">
        <f>(P18+AP18*D18)</f>
        <v>28.668916702270508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28.106151580810547</v>
      </c>
      <c r="P18" s="1">
        <v>28.668916702270508</v>
      </c>
      <c r="Q18" s="1">
        <v>28.129472732543945</v>
      </c>
      <c r="R18" s="1">
        <v>399.84378051757813</v>
      </c>
      <c r="S18" s="1">
        <v>395.22137451171875</v>
      </c>
      <c r="T18" s="1">
        <v>-0.29837322235107422</v>
      </c>
      <c r="U18" s="1">
        <v>27.594480514526367</v>
      </c>
      <c r="V18" s="1">
        <v>-0.68666356801986694</v>
      </c>
      <c r="W18" s="1">
        <v>63.504776000976563</v>
      </c>
      <c r="X18" s="1">
        <v>300.46578979492188</v>
      </c>
      <c r="Y18" s="1">
        <v>0.14532320201396942</v>
      </c>
      <c r="Z18" s="1">
        <v>0.29600167274475098</v>
      </c>
      <c r="AA18" s="1">
        <v>87.874740600585938</v>
      </c>
      <c r="AB18" s="1">
        <v>-2.0043537616729736</v>
      </c>
      <c r="AC18" s="1">
        <v>1.1305598020553589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1.1046536389519184</v>
      </c>
      <c r="AL18">
        <f>(U18-T18)/(1000-U18)*AK18</f>
        <v>3.1686309634995413E-2</v>
      </c>
      <c r="AM18">
        <f>(P18+273.15)</f>
        <v>301.81891670227049</v>
      </c>
      <c r="AN18">
        <f>(O18+273.15)</f>
        <v>301.25615158081052</v>
      </c>
      <c r="AO18">
        <f>(Y18*AG18+Z18*AH18)*AI18</f>
        <v>2.3251711802518837E-2</v>
      </c>
      <c r="AP18">
        <f>((AO18+0.00000010773*(AN18^4-AM18^4))-AL18*44100)/(L18*51.4+0.00000043092*AM18^3)</f>
        <v>-11.522041810231983</v>
      </c>
      <c r="AQ18">
        <f>0.61365*EXP(17.502*J18/(240.97+J18))</f>
        <v>3.9453630251333998</v>
      </c>
      <c r="AR18">
        <f>AQ18*1000/AA18</f>
        <v>44.897578054496044</v>
      </c>
      <c r="AS18">
        <f>(AR18-U18)</f>
        <v>17.303097539969677</v>
      </c>
      <c r="AT18">
        <f>IF(D18,P18,(O18+P18)/2)</f>
        <v>28.387534141540527</v>
      </c>
      <c r="AU18">
        <f>0.61365*EXP(17.502*AT18/(240.97+AT18))</f>
        <v>3.8814219581714369</v>
      </c>
      <c r="AV18">
        <f>IF(AS18&lt;&gt;0,(1000-(AR18+U18)/2)/AS18*AL18,0)</f>
        <v>1.7648751420088682</v>
      </c>
      <c r="AW18">
        <f>U18*AA18/1000</f>
        <v>2.4248578172219277</v>
      </c>
      <c r="AX18">
        <f>(AU18-AW18)</f>
        <v>1.4565641409495091</v>
      </c>
      <c r="AY18">
        <f>1/(1.6/F18+1.37/N18)</f>
        <v>1.1808113535524181</v>
      </c>
      <c r="AZ18">
        <f>G18*AA18*0.001</f>
        <v>34.355011836210309</v>
      </c>
      <c r="BA18">
        <f>G18/S18</f>
        <v>0.98920344974177554</v>
      </c>
      <c r="BB18">
        <f>(1-AL18*AA18/AQ18/F18)*100</f>
        <v>78.331603599614652</v>
      </c>
      <c r="BC18">
        <f>(S18-E18/(N18/1.35))</f>
        <v>397.82056125652406</v>
      </c>
      <c r="BD18">
        <f>E18*BB18/100/BC18</f>
        <v>-1.4604110087453229E-2</v>
      </c>
    </row>
    <row r="19" spans="1:56" x14ac:dyDescent="0.35">
      <c r="A19" s="1" t="s">
        <v>9</v>
      </c>
      <c r="B19" s="1" t="s">
        <v>656</v>
      </c>
      <c r="K19" s="1">
        <v>2.72</v>
      </c>
    </row>
    <row r="20" spans="1:56" x14ac:dyDescent="0.35">
      <c r="A20" s="1" t="s">
        <v>9</v>
      </c>
      <c r="B20" s="1" t="s">
        <v>655</v>
      </c>
      <c r="K20" s="1">
        <v>2.72</v>
      </c>
    </row>
    <row r="21" spans="1:56" x14ac:dyDescent="0.35">
      <c r="A21" s="1">
        <v>2</v>
      </c>
      <c r="B21" s="1" t="s">
        <v>654</v>
      </c>
      <c r="C21" s="1">
        <v>581.50000544264913</v>
      </c>
      <c r="D21" s="1">
        <v>0</v>
      </c>
      <c r="E21">
        <f>(R21-S21*(1000-T21)/(1000-U21))*AK21</f>
        <v>-7.0847647745881215</v>
      </c>
      <c r="F21">
        <f>IF(AV21&lt;&gt;0,1/(1/AV21-1/N21),0)</f>
        <v>2.7591475522687432</v>
      </c>
      <c r="G21">
        <f>((AY21-AL21/2)*S21-E21)/(AY21+AL21/2)</f>
        <v>390.94217518346466</v>
      </c>
      <c r="H21">
        <f>AL21*1000</f>
        <v>30.409774536587467</v>
      </c>
      <c r="I21">
        <f>(AQ21-AW21)</f>
        <v>1.6029528575411498</v>
      </c>
      <c r="J21">
        <f>(P21+AP21*D21)</f>
        <v>28.607088088989258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28.298017501831055</v>
      </c>
      <c r="P21" s="1">
        <v>28.607088088989258</v>
      </c>
      <c r="Q21" s="1">
        <v>28.333227157592773</v>
      </c>
      <c r="R21" s="1">
        <v>399.97479248046875</v>
      </c>
      <c r="S21" s="1">
        <v>395.5009765625</v>
      </c>
      <c r="T21" s="1">
        <v>-0.30178850889205933</v>
      </c>
      <c r="U21" s="1">
        <v>26.49589729309082</v>
      </c>
      <c r="V21" s="1">
        <v>-0.68679863214492798</v>
      </c>
      <c r="W21" s="1">
        <v>60.29833984375</v>
      </c>
      <c r="X21" s="1">
        <v>300.48486328125</v>
      </c>
      <c r="Y21" s="1">
        <v>24.915910720825195</v>
      </c>
      <c r="Z21" s="1">
        <v>5.3698398172855377E-2</v>
      </c>
      <c r="AA21" s="1">
        <v>87.873306274414063</v>
      </c>
      <c r="AB21" s="1">
        <v>-1.9237736463546753</v>
      </c>
      <c r="AC21" s="1">
        <v>1.1348857879638672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1.1047237620634189</v>
      </c>
      <c r="AL21">
        <f>(U21-T21)/(1000-U21)*AK21</f>
        <v>3.0409774536587466E-2</v>
      </c>
      <c r="AM21">
        <f>(P21+273.15)</f>
        <v>301.75708808898924</v>
      </c>
      <c r="AN21">
        <f>(O21+273.15)</f>
        <v>301.44801750183103</v>
      </c>
      <c r="AO21">
        <f>(Y21*AG21+Z21*AH21)*AI21</f>
        <v>3.9865456262257908</v>
      </c>
      <c r="AP21">
        <f>((AO21+0.00000010773*(AN21^4-AM21^4))-AL21*44100)/(L21*51.4+0.00000043092*AM21^3)</f>
        <v>-11.003601561159531</v>
      </c>
      <c r="AQ21">
        <f>0.61365*EXP(17.502*J21/(240.97+J21))</f>
        <v>3.931234955392338</v>
      </c>
      <c r="AR21">
        <f>AQ21*1000/AA21</f>
        <v>44.7375331834645</v>
      </c>
      <c r="AS21">
        <f>(AR21-U21)</f>
        <v>18.241635890373679</v>
      </c>
      <c r="AT21">
        <f>IF(D21,P21,(O21+P21)/2)</f>
        <v>28.452552795410156</v>
      </c>
      <c r="AU21">
        <f>0.61365*EXP(17.502*AT21/(240.97+AT21))</f>
        <v>3.8961158614133202</v>
      </c>
      <c r="AV21">
        <f>IF(AS21&lt;&gt;0,(1000-(AR21+U21)/2)/AS21*AL21,0)</f>
        <v>1.6076780850523185</v>
      </c>
      <c r="AW21">
        <f>U21*AA21/1000</f>
        <v>2.3282820978511882</v>
      </c>
      <c r="AX21">
        <f>(AU21-AW21)</f>
        <v>1.567833763562132</v>
      </c>
      <c r="AY21">
        <f>1/(1.6/F21+1.37/N21)</f>
        <v>1.0689245451755145</v>
      </c>
      <c r="AZ21">
        <f>G21*AA21*0.001</f>
        <v>34.353381495482225</v>
      </c>
      <c r="BA21">
        <f>G21/S21</f>
        <v>0.98847334987979496</v>
      </c>
      <c r="BB21">
        <f>(1-AL21*AA21/AQ21/F21)*100</f>
        <v>75.364224341136776</v>
      </c>
      <c r="BC21">
        <f>(S21-E21/(N21/1.35))</f>
        <v>397.98375298660881</v>
      </c>
      <c r="BD21">
        <f>E21*BB21/100/BC21</f>
        <v>-1.3416070326222794E-2</v>
      </c>
    </row>
    <row r="22" spans="1:56" x14ac:dyDescent="0.35">
      <c r="A22" s="1" t="s">
        <v>9</v>
      </c>
      <c r="B22" s="1" t="s">
        <v>653</v>
      </c>
      <c r="K22" s="1">
        <v>2.72</v>
      </c>
    </row>
    <row r="23" spans="1:56" x14ac:dyDescent="0.35">
      <c r="A23" s="1" t="s">
        <v>9</v>
      </c>
      <c r="B23" s="1" t="s">
        <v>652</v>
      </c>
      <c r="K23" s="1">
        <v>2.72</v>
      </c>
    </row>
    <row r="24" spans="1:56" x14ac:dyDescent="0.35">
      <c r="A24" s="1">
        <v>3</v>
      </c>
      <c r="B24" s="1" t="s">
        <v>651</v>
      </c>
      <c r="C24" s="1">
        <v>784.50000544264913</v>
      </c>
      <c r="D24" s="1">
        <v>0</v>
      </c>
      <c r="E24">
        <f>(R24-S24*(1000-T24)/(1000-U24))*AK24</f>
        <v>-6.2420505694398241</v>
      </c>
      <c r="F24">
        <f>IF(AV24&lt;&gt;0,1/(1/AV24-1/N24),0)</f>
        <v>2.2747837609468085</v>
      </c>
      <c r="G24">
        <f>((AY24-AL24/2)*S24-E24)/(AY24+AL24/2)</f>
        <v>389.93426440023779</v>
      </c>
      <c r="H24">
        <f>AL24*1000</f>
        <v>28.895871612096393</v>
      </c>
      <c r="I24">
        <f>(AQ24-AW24)</f>
        <v>1.7131651761631299</v>
      </c>
      <c r="J24">
        <f>(P24+AP24*D24)</f>
        <v>28.588020324707031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28.487773895263672</v>
      </c>
      <c r="P24" s="1">
        <v>28.588020324707031</v>
      </c>
      <c r="Q24" s="1">
        <v>28.533702850341797</v>
      </c>
      <c r="R24" s="1">
        <v>400.02969360351563</v>
      </c>
      <c r="S24" s="1">
        <v>395.3388671875</v>
      </c>
      <c r="T24" s="1">
        <v>-0.30541083216667175</v>
      </c>
      <c r="U24" s="1">
        <v>25.194482803344727</v>
      </c>
      <c r="V24" s="1">
        <v>-0.68735569715499878</v>
      </c>
      <c r="W24" s="1">
        <v>56.702541351318359</v>
      </c>
      <c r="X24" s="1">
        <v>300.4583740234375</v>
      </c>
      <c r="Y24" s="1">
        <v>49.885921478271484</v>
      </c>
      <c r="Z24" s="1">
        <v>0.10870887339115143</v>
      </c>
      <c r="AA24" s="1">
        <v>87.865333557128906</v>
      </c>
      <c r="AB24" s="1">
        <v>-1.8594242334365845</v>
      </c>
      <c r="AC24" s="1">
        <v>1.1279816627502441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1.1046263750861669</v>
      </c>
      <c r="AL24">
        <f>(U24-T24)/(1000-U24)*AK24</f>
        <v>2.8895871612096394E-2</v>
      </c>
      <c r="AM24">
        <f>(P24+273.15)</f>
        <v>301.73802032470701</v>
      </c>
      <c r="AN24">
        <f>(O24+273.15)</f>
        <v>301.63777389526365</v>
      </c>
      <c r="AO24">
        <f>(Y24*AG24+Z24*AH24)*AI24</f>
        <v>7.9817472581174798</v>
      </c>
      <c r="AP24">
        <f>((AO24+0.00000010773*(AN24^4-AM24^4))-AL24*44100)/(L24*51.4+0.00000043092*AM24^3)</f>
        <v>-10.402817813628495</v>
      </c>
      <c r="AQ24">
        <f>0.61365*EXP(17.502*J24/(240.97+J24))</f>
        <v>3.9268868114783624</v>
      </c>
      <c r="AR24">
        <f>AQ24*1000/AA24</f>
        <v>44.692106118565533</v>
      </c>
      <c r="AS24">
        <f>(AR24-U24)</f>
        <v>19.497623315220807</v>
      </c>
      <c r="AT24">
        <f>IF(D24,P24,(O24+P24)/2)</f>
        <v>28.537897109985352</v>
      </c>
      <c r="AU24">
        <f>0.61365*EXP(17.502*AT24/(240.97+AT24))</f>
        <v>3.9154768941290481</v>
      </c>
      <c r="AV24">
        <f>IF(AS24&lt;&gt;0,(1000-(AR24+U24)/2)/AS24*AL24,0)</f>
        <v>1.4302335320982249</v>
      </c>
      <c r="AW24">
        <f>U24*AA24/1000</f>
        <v>2.2137216353152325</v>
      </c>
      <c r="AX24">
        <f>(AU24-AW24)</f>
        <v>1.7017552588138156</v>
      </c>
      <c r="AY24">
        <f>1/(1.6/F24+1.37/N24)</f>
        <v>0.94429237944784494</v>
      </c>
      <c r="AZ24">
        <f>G24*AA24*0.001</f>
        <v>34.261704206880587</v>
      </c>
      <c r="BA24">
        <f>G24/S24</f>
        <v>0.98632918937186376</v>
      </c>
      <c r="BB24">
        <f>(1-AL24*AA24/AQ24/F24)*100</f>
        <v>71.577330936434578</v>
      </c>
      <c r="BC24">
        <f>(S24-E24/(N24/1.35))</f>
        <v>397.52632386178328</v>
      </c>
      <c r="BD24">
        <f>E24*BB24/100/BC24</f>
        <v>-1.1239238573949113E-2</v>
      </c>
    </row>
    <row r="25" spans="1:56" x14ac:dyDescent="0.35">
      <c r="A25" s="1" t="s">
        <v>9</v>
      </c>
      <c r="B25" s="1" t="s">
        <v>650</v>
      </c>
      <c r="K25" s="1">
        <v>2.72</v>
      </c>
    </row>
    <row r="26" spans="1:56" x14ac:dyDescent="0.35">
      <c r="A26" s="1" t="s">
        <v>9</v>
      </c>
      <c r="B26" s="1" t="s">
        <v>649</v>
      </c>
      <c r="K26" s="1">
        <v>2.72</v>
      </c>
    </row>
    <row r="27" spans="1:56" x14ac:dyDescent="0.35">
      <c r="A27" s="1">
        <v>4</v>
      </c>
      <c r="B27" s="1" t="s">
        <v>648</v>
      </c>
      <c r="C27" s="1">
        <v>987.50000544264913</v>
      </c>
      <c r="D27" s="1">
        <v>0</v>
      </c>
      <c r="E27">
        <f>(R27-S27*(1000-T27)/(1000-U27))*AK27</f>
        <v>-5.8399119097606382</v>
      </c>
      <c r="F27">
        <f>IF(AV27&lt;&gt;0,1/(1/AV27-1/N27),0)</f>
        <v>2.0149488663809021</v>
      </c>
      <c r="G27">
        <f>((AY27-AL27/2)*S27-E27)/(AY27+AL27/2)</f>
        <v>389.04605167926837</v>
      </c>
      <c r="H27">
        <f>AL27*1000</f>
        <v>28.195162504213791</v>
      </c>
      <c r="I27">
        <f>(AQ27-AW27)</f>
        <v>1.8072624417158312</v>
      </c>
      <c r="J27">
        <f>(P27+AP27*D27)</f>
        <v>28.767129898071289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28.681337356567383</v>
      </c>
      <c r="P27" s="1">
        <v>28.767129898071289</v>
      </c>
      <c r="Q27" s="1">
        <v>28.728160858154297</v>
      </c>
      <c r="R27" s="1">
        <v>399.83682250976563</v>
      </c>
      <c r="S27" s="1">
        <v>395.04034423828125</v>
      </c>
      <c r="T27" s="1">
        <v>-0.30642211437225342</v>
      </c>
      <c r="U27" s="1">
        <v>24.590536117553711</v>
      </c>
      <c r="V27" s="1">
        <v>-0.68191999197006226</v>
      </c>
      <c r="W27" s="1">
        <v>54.724437713623047</v>
      </c>
      <c r="X27" s="1">
        <v>300.45828247070313</v>
      </c>
      <c r="Y27" s="1">
        <v>100.67135620117188</v>
      </c>
      <c r="Z27" s="1">
        <v>0.26718825101852417</v>
      </c>
      <c r="AA27" s="1">
        <v>87.86444091796875</v>
      </c>
      <c r="AB27" s="1">
        <v>-1.8407703638076782</v>
      </c>
      <c r="AC27" s="1">
        <v>1.1292684078216553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1.1046260384952318</v>
      </c>
      <c r="AL27">
        <f>(U27-T27)/(1000-U27)*AK27</f>
        <v>2.8195162504213792E-2</v>
      </c>
      <c r="AM27">
        <f>(P27+273.15)</f>
        <v>301.91712989807127</v>
      </c>
      <c r="AN27">
        <f>(O27+273.15)</f>
        <v>301.83133735656736</v>
      </c>
      <c r="AO27">
        <f>(Y27*AG27+Z27*AH27)*AI27</f>
        <v>16.107416632158674</v>
      </c>
      <c r="AP27">
        <f>((AO27+0.00000010773*(AN27^4-AM27^4))-AL27*44100)/(L27*51.4+0.00000043092*AM27^3)</f>
        <v>-10.079379962050897</v>
      </c>
      <c r="AQ27">
        <f>0.61365*EXP(17.502*J27/(240.97+J27))</f>
        <v>3.9678961495578058</v>
      </c>
      <c r="AR27">
        <f>AQ27*1000/AA27</f>
        <v>45.159294341408028</v>
      </c>
      <c r="AS27">
        <f>(AR27-U27)</f>
        <v>20.568758223854317</v>
      </c>
      <c r="AT27">
        <f>IF(D27,P27,(O27+P27)/2)</f>
        <v>28.724233627319336</v>
      </c>
      <c r="AU27">
        <f>0.61365*EXP(17.502*AT27/(240.97+AT27))</f>
        <v>3.9580406603188876</v>
      </c>
      <c r="AV27">
        <f>IF(AS27&lt;&gt;0,(1000-(AR27+U27)/2)/AS27*AL27,0)</f>
        <v>1.3229704149295383</v>
      </c>
      <c r="AW27">
        <f>U27*AA27/1000</f>
        <v>2.1606337078419746</v>
      </c>
      <c r="AX27">
        <f>(AU27-AW27)</f>
        <v>1.797406952476913</v>
      </c>
      <c r="AY27">
        <f>1/(1.6/F27+1.37/N27)</f>
        <v>0.86979567881106534</v>
      </c>
      <c r="AZ27">
        <f>G27*AA27*0.001</f>
        <v>34.183313822142097</v>
      </c>
      <c r="BA27">
        <f>G27/S27</f>
        <v>0.98482612561871097</v>
      </c>
      <c r="BB27">
        <f>(1-AL27*AA27/AQ27/F27)*100</f>
        <v>69.014149190013455</v>
      </c>
      <c r="BC27">
        <f>(S27-E27/(N27/1.35))</f>
        <v>397.08687592560443</v>
      </c>
      <c r="BD27">
        <f>E27*BB27/100/BC27</f>
        <v>-1.0149833102826277E-2</v>
      </c>
    </row>
    <row r="28" spans="1:56" x14ac:dyDescent="0.35">
      <c r="A28" s="1" t="s">
        <v>9</v>
      </c>
      <c r="B28" s="1" t="s">
        <v>647</v>
      </c>
      <c r="K28" s="1">
        <v>2.72</v>
      </c>
    </row>
    <row r="29" spans="1:56" x14ac:dyDescent="0.35">
      <c r="A29" s="1" t="s">
        <v>9</v>
      </c>
      <c r="B29" s="1" t="s">
        <v>646</v>
      </c>
      <c r="K29" s="1">
        <v>2.72</v>
      </c>
    </row>
    <row r="30" spans="1:56" x14ac:dyDescent="0.35">
      <c r="A30" s="1">
        <v>5</v>
      </c>
      <c r="B30" s="1" t="s">
        <v>645</v>
      </c>
      <c r="C30" s="1">
        <v>1190.5000054426491</v>
      </c>
      <c r="D30" s="1">
        <v>0</v>
      </c>
      <c r="E30">
        <f>(R30-S30*(1000-T30)/(1000-U30))*AK30</f>
        <v>-4.9675071059938798</v>
      </c>
      <c r="F30">
        <f>IF(AV30&lt;&gt;0,1/(1/AV30-1/N30),0)</f>
        <v>1.9092147169258522</v>
      </c>
      <c r="G30">
        <f>((AY30-AL30/2)*S30-E30)/(AY30+AL30/2)</f>
        <v>387.31632127441287</v>
      </c>
      <c r="H30">
        <f>AL30*1000</f>
        <v>28.025645418581139</v>
      </c>
      <c r="I30">
        <f>(AQ30-AW30)</f>
        <v>1.8612881577598568</v>
      </c>
      <c r="J30">
        <f>(P30+AP30*D30)</f>
        <v>28.944673538208008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28.868076324462891</v>
      </c>
      <c r="P30" s="1">
        <v>28.944673538208008</v>
      </c>
      <c r="Q30" s="1">
        <v>28.919614791870117</v>
      </c>
      <c r="R30" s="1">
        <v>399.97470092773438</v>
      </c>
      <c r="S30" s="1">
        <v>394.46334838867188</v>
      </c>
      <c r="T30" s="1">
        <v>-0.30857452750205994</v>
      </c>
      <c r="U30" s="1">
        <v>24.444042205810547</v>
      </c>
      <c r="V30" s="1">
        <v>-0.67927449941635132</v>
      </c>
      <c r="W30" s="1">
        <v>53.809413909912109</v>
      </c>
      <c r="X30" s="1">
        <v>300.43850708007813</v>
      </c>
      <c r="Y30" s="1">
        <v>149.57344055175781</v>
      </c>
      <c r="Z30" s="1">
        <v>3.9291363209486008E-2</v>
      </c>
      <c r="AA30" s="1">
        <v>87.858909606933594</v>
      </c>
      <c r="AB30" s="1">
        <v>-1.7188800573348999</v>
      </c>
      <c r="AC30" s="1">
        <v>1.1333707571029663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1.1045533348532282</v>
      </c>
      <c r="AL30">
        <f>(U30-T30)/(1000-U30)*AK30</f>
        <v>2.8025645418581137E-2</v>
      </c>
      <c r="AM30">
        <f>(P30+273.15)</f>
        <v>302.09467353820799</v>
      </c>
      <c r="AN30">
        <f>(O30+273.15)</f>
        <v>302.01807632446287</v>
      </c>
      <c r="AO30">
        <f>(Y30*AG30+Z30*AH30)*AI30</f>
        <v>23.931749953364942</v>
      </c>
      <c r="AP30">
        <f>((AO30+0.00000010773*(AN30^4-AM30^4))-AL30*44100)/(L30*51.4+0.00000043092*AM30^3)</f>
        <v>-9.951239724753842</v>
      </c>
      <c r="AQ30">
        <f>0.61365*EXP(17.502*J30/(240.97+J30))</f>
        <v>4.0089150523482351</v>
      </c>
      <c r="AR30">
        <f>AQ30*1000/AA30</f>
        <v>45.629009855499753</v>
      </c>
      <c r="AS30">
        <f>(AR30-U30)</f>
        <v>21.184967649689206</v>
      </c>
      <c r="AT30">
        <f>IF(D30,P30,(O30+P30)/2)</f>
        <v>28.906374931335449</v>
      </c>
      <c r="AU30">
        <f>0.61365*EXP(17.502*AT30/(240.97+AT30))</f>
        <v>4.0000355686704436</v>
      </c>
      <c r="AV30">
        <f>IF(AS30&lt;&gt;0,(1000-(AR30+U30)/2)/AS30*AL30,0)</f>
        <v>1.2765525352947069</v>
      </c>
      <c r="AW30">
        <f>U30*AA30/1000</f>
        <v>2.1476268945883783</v>
      </c>
      <c r="AX30">
        <f>(AU30-AW30)</f>
        <v>1.8524086740820653</v>
      </c>
      <c r="AY30">
        <f>1/(1.6/F30+1.37/N30)</f>
        <v>0.83775151640004564</v>
      </c>
      <c r="AZ30">
        <f>G30*AA30*0.001</f>
        <v>34.029189660138691</v>
      </c>
      <c r="BA30">
        <f>G30/S30</f>
        <v>0.9818816446611488</v>
      </c>
      <c r="BB30">
        <f>(1-AL30*AA30/AQ30/F30)*100</f>
        <v>67.82935229231046</v>
      </c>
      <c r="BC30">
        <f>(S30-E30/(N30/1.35))</f>
        <v>396.20415558859355</v>
      </c>
      <c r="BD30">
        <f>E30*BB30/100/BC30</f>
        <v>-8.5042719707585732E-3</v>
      </c>
    </row>
    <row r="31" spans="1:56" x14ac:dyDescent="0.35">
      <c r="A31" s="1" t="s">
        <v>9</v>
      </c>
      <c r="B31" s="1" t="s">
        <v>644</v>
      </c>
      <c r="K31" s="1">
        <v>2.72</v>
      </c>
    </row>
    <row r="32" spans="1:56" x14ac:dyDescent="0.35">
      <c r="A32" s="1" t="s">
        <v>9</v>
      </c>
      <c r="B32" s="1" t="s">
        <v>643</v>
      </c>
      <c r="K32" s="1">
        <v>2.72</v>
      </c>
    </row>
    <row r="33" spans="1:56" x14ac:dyDescent="0.35">
      <c r="A33" s="1">
        <v>6</v>
      </c>
      <c r="B33" s="1" t="s">
        <v>642</v>
      </c>
      <c r="C33" s="1">
        <v>1392.5000054426491</v>
      </c>
      <c r="D33" s="1">
        <v>0</v>
      </c>
      <c r="E33">
        <f>(R33-S33*(1000-T33)/(1000-U33))*AK33</f>
        <v>-4.5143405193245414</v>
      </c>
      <c r="F33">
        <f>IF(AV33&lt;&gt;0,1/(1/AV33-1/N33),0)</f>
        <v>1.895595695555591</v>
      </c>
      <c r="G33">
        <f>((AY33-AL33/2)*S33-E33)/(AY33+AL33/2)</f>
        <v>386.1561465939086</v>
      </c>
      <c r="H33">
        <f>AL33*1000</f>
        <v>28.283905811808484</v>
      </c>
      <c r="I33">
        <f>(AQ33-AW33)</f>
        <v>1.8866081470618505</v>
      </c>
      <c r="J33">
        <f>(P33+AP33*D33)</f>
        <v>29.135387420654297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29.054912567138672</v>
      </c>
      <c r="P33" s="1">
        <v>29.135387420654297</v>
      </c>
      <c r="Q33" s="1">
        <v>29.103858947753906</v>
      </c>
      <c r="R33" s="1">
        <v>399.97686767578125</v>
      </c>
      <c r="S33" s="1">
        <v>393.97604370117188</v>
      </c>
      <c r="T33" s="1">
        <v>-0.30888473987579346</v>
      </c>
      <c r="U33" s="1">
        <v>24.663900375366211</v>
      </c>
      <c r="V33" s="1">
        <v>-0.67259293794631958</v>
      </c>
      <c r="W33" s="1">
        <v>53.705356597900391</v>
      </c>
      <c r="X33" s="1">
        <v>300.4661865234375</v>
      </c>
      <c r="Y33" s="1">
        <v>299.4239501953125</v>
      </c>
      <c r="Z33" s="1">
        <v>0.18074393272399902</v>
      </c>
      <c r="AA33" s="1">
        <v>87.852287292480469</v>
      </c>
      <c r="AB33" s="1">
        <v>-1.6868900060653687</v>
      </c>
      <c r="AC33" s="1">
        <v>1.1391141414642334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1.1046550975126375</v>
      </c>
      <c r="AL33">
        <f>(U33-T33)/(1000-U33)*AK33</f>
        <v>2.8283905811808483E-2</v>
      </c>
      <c r="AM33">
        <f>(P33+273.15)</f>
        <v>302.28538742065427</v>
      </c>
      <c r="AN33">
        <f>(O33+273.15)</f>
        <v>302.20491256713865</v>
      </c>
      <c r="AO33">
        <f>(Y33*AG33+Z33*AH33)*AI33</f>
        <v>47.907830960426509</v>
      </c>
      <c r="AP33">
        <f>((AO33+0.00000010773*(AN33^4-AM33^4))-AL33*44100)/(L33*51.4+0.00000043092*AM33^3)</f>
        <v>-9.8465457683952575</v>
      </c>
      <c r="AQ33">
        <f>0.61365*EXP(17.502*J33/(240.97+J33))</f>
        <v>4.05338820859164</v>
      </c>
      <c r="AR33">
        <f>AQ33*1000/AA33</f>
        <v>46.138675878716491</v>
      </c>
      <c r="AS33">
        <f>(AR33-U33)</f>
        <v>21.47477550335028</v>
      </c>
      <c r="AT33">
        <f>IF(D33,P33,(O33+P33)/2)</f>
        <v>29.095149993896484</v>
      </c>
      <c r="AU33">
        <f>0.61365*EXP(17.502*AT33/(240.97+AT33))</f>
        <v>4.0439694818505716</v>
      </c>
      <c r="AV33">
        <f>IF(AS33&lt;&gt;0,(1000-(AR33+U33)/2)/AS33*AL33,0)</f>
        <v>1.2704495610932087</v>
      </c>
      <c r="AW33">
        <f>U33*AA33/1000</f>
        <v>2.1667800615297894</v>
      </c>
      <c r="AX33">
        <f>(AU33-AW33)</f>
        <v>1.8771894203207822</v>
      </c>
      <c r="AY33">
        <f>1/(1.6/F33+1.37/N33)</f>
        <v>0.83354705142528296</v>
      </c>
      <c r="AZ33">
        <f>G33*AA33*0.001</f>
        <v>33.924700730325263</v>
      </c>
      <c r="BA33">
        <f>G33/S33</f>
        <v>0.98015133855906578</v>
      </c>
      <c r="BB33">
        <f>(1-AL33*AA33/AQ33/F33)*100</f>
        <v>67.660854388708856</v>
      </c>
      <c r="BC33">
        <f>(S33-E33/(N33/1.35))</f>
        <v>395.55804374893347</v>
      </c>
      <c r="BD33">
        <f>E33*BB33/100/BC33</f>
        <v>-7.7218537548672883E-3</v>
      </c>
    </row>
    <row r="34" spans="1:56" x14ac:dyDescent="0.35">
      <c r="A34" s="1" t="s">
        <v>9</v>
      </c>
      <c r="B34" s="1" t="s">
        <v>641</v>
      </c>
      <c r="K34" s="1">
        <v>2.72</v>
      </c>
    </row>
    <row r="35" spans="1:56" x14ac:dyDescent="0.35">
      <c r="A35" s="1" t="s">
        <v>9</v>
      </c>
      <c r="B35" s="1" t="s">
        <v>640</v>
      </c>
      <c r="K35" s="1">
        <v>2.72</v>
      </c>
    </row>
    <row r="36" spans="1:56" x14ac:dyDescent="0.35">
      <c r="A36" s="1">
        <v>7</v>
      </c>
      <c r="B36" s="1" t="s">
        <v>639</v>
      </c>
      <c r="C36" s="1">
        <v>1595.5000054426491</v>
      </c>
      <c r="D36" s="1">
        <v>0</v>
      </c>
      <c r="E36">
        <f>(R36-S36*(1000-T36)/(1000-U36))*AK36</f>
        <v>-3.828209503239691</v>
      </c>
      <c r="F36">
        <f>IF(AV36&lt;&gt;0,1/(1/AV36-1/N36),0)</f>
        <v>1.9309125060922261</v>
      </c>
      <c r="G36">
        <f>((AY36-AL36/2)*S36-E36)/(AY36+AL36/2)</f>
        <v>384.62952095199154</v>
      </c>
      <c r="H36">
        <f>AL36*1000</f>
        <v>28.732773860702483</v>
      </c>
      <c r="I36">
        <f>(AQ36-AW36)</f>
        <v>1.8921921122443135</v>
      </c>
      <c r="J36">
        <f>(P36+AP36*D36)</f>
        <v>29.302453994750977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29.234792709350586</v>
      </c>
      <c r="P36" s="1">
        <v>29.302453994750977</v>
      </c>
      <c r="Q36" s="1">
        <v>29.28179931640625</v>
      </c>
      <c r="R36" s="1">
        <v>400.09652709960938</v>
      </c>
      <c r="S36" s="1">
        <v>393.33175659179688</v>
      </c>
      <c r="T36" s="1">
        <v>-0.30877161026000977</v>
      </c>
      <c r="U36" s="1">
        <v>25.048416137695313</v>
      </c>
      <c r="V36" s="1">
        <v>-0.66537594795227051</v>
      </c>
      <c r="W36" s="1">
        <v>53.977161407470703</v>
      </c>
      <c r="X36" s="1">
        <v>300.4888916015625</v>
      </c>
      <c r="Y36" s="1">
        <v>501.30130004882813</v>
      </c>
      <c r="Z36" s="1">
        <v>0.12835146486759186</v>
      </c>
      <c r="AA36" s="1">
        <v>87.850173950195313</v>
      </c>
      <c r="AB36" s="1">
        <v>-1.6721240282058716</v>
      </c>
      <c r="AC36" s="1">
        <v>1.1386008262634277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1.1047385720645677</v>
      </c>
      <c r="AL36">
        <f>(U36-T36)/(1000-U36)*AK36</f>
        <v>2.8732773860702485E-2</v>
      </c>
      <c r="AM36">
        <f>(P36+273.15)</f>
        <v>302.45245399475095</v>
      </c>
      <c r="AN36">
        <f>(O36+273.15)</f>
        <v>302.38479270935056</v>
      </c>
      <c r="AO36">
        <f>(Y36*AG36+Z36*AH36)*AI36</f>
        <v>80.208206215019345</v>
      </c>
      <c r="AP36">
        <f>((AO36+0.00000010773*(AN36^4-AM36^4))-AL36*44100)/(L36*51.4+0.00000043092*AM36^3)</f>
        <v>-9.7411487209843965</v>
      </c>
      <c r="AQ36">
        <f>0.61365*EXP(17.502*J36/(240.97+J36))</f>
        <v>4.092699827117726</v>
      </c>
      <c r="AR36">
        <f>AQ36*1000/AA36</f>
        <v>46.587270611871418</v>
      </c>
      <c r="AS36">
        <f>(AR36-U36)</f>
        <v>21.538854474176105</v>
      </c>
      <c r="AT36">
        <f>IF(D36,P36,(O36+P36)/2)</f>
        <v>29.268623352050781</v>
      </c>
      <c r="AU36">
        <f>0.61365*EXP(17.502*AT36/(240.97+AT36))</f>
        <v>4.0847125736322294</v>
      </c>
      <c r="AV36">
        <f>IF(AS36&lt;&gt;0,(1000-(AR36+U36)/2)/AS36*AL36,0)</f>
        <v>1.2862164002292644</v>
      </c>
      <c r="AW36">
        <f>U36*AA36/1000</f>
        <v>2.2005077148734125</v>
      </c>
      <c r="AX36">
        <f>(AU36-AW36)</f>
        <v>1.8842048587588169</v>
      </c>
      <c r="AY36">
        <f>1/(1.6/F36+1.37/N36)</f>
        <v>0.84441326699687957</v>
      </c>
      <c r="AZ36">
        <f>G36*AA36*0.001</f>
        <v>33.78977032201275</v>
      </c>
      <c r="BA36">
        <f>G36/S36</f>
        <v>0.97787558341281711</v>
      </c>
      <c r="BB36">
        <f>(1-AL36*AA36/AQ36/F36)*100</f>
        <v>68.059060069844577</v>
      </c>
      <c r="BC36">
        <f>(S36-E36/(N36/1.35))</f>
        <v>394.67330971368511</v>
      </c>
      <c r="BD36">
        <f>E36*BB36/100/BC36</f>
        <v>-6.6015191331268708E-3</v>
      </c>
    </row>
    <row r="37" spans="1:56" x14ac:dyDescent="0.35">
      <c r="A37" s="1" t="s">
        <v>9</v>
      </c>
      <c r="B37" s="1" t="s">
        <v>638</v>
      </c>
      <c r="K37" s="1">
        <v>2.72</v>
      </c>
    </row>
    <row r="38" spans="1:56" x14ac:dyDescent="0.35">
      <c r="A38" s="1" t="s">
        <v>9</v>
      </c>
      <c r="B38" s="1" t="s">
        <v>637</v>
      </c>
      <c r="K38" s="1">
        <v>2.72</v>
      </c>
    </row>
    <row r="39" spans="1:56" x14ac:dyDescent="0.35">
      <c r="A39" s="1">
        <v>8</v>
      </c>
      <c r="B39" s="1" t="s">
        <v>636</v>
      </c>
      <c r="C39" s="1">
        <v>1798.5000054426491</v>
      </c>
      <c r="D39" s="1">
        <v>0</v>
      </c>
      <c r="E39">
        <f>(R39-S39*(1000-T39)/(1000-U39))*AK39</f>
        <v>-3.5241258050366997</v>
      </c>
      <c r="F39">
        <f>IF(AV39&lt;&gt;0,1/(1/AV39-1/N39),0)</f>
        <v>1.9762005687120652</v>
      </c>
      <c r="G39">
        <f>((AY39-AL39/2)*S39-E39)/(AY39+AL39/2)</f>
        <v>383.70825362680415</v>
      </c>
      <c r="H39">
        <f>AL39*1000</f>
        <v>29.228050677738999</v>
      </c>
      <c r="I39">
        <f>(AQ39-AW39)</f>
        <v>1.8944778888885407</v>
      </c>
      <c r="J39">
        <f>(P39+AP39*D39)</f>
        <v>29.468683242797852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29.416345596313477</v>
      </c>
      <c r="P39" s="1">
        <v>29.468683242797852</v>
      </c>
      <c r="Q39" s="1">
        <v>29.452356338500977</v>
      </c>
      <c r="R39" s="1">
        <v>400.02828979492188</v>
      </c>
      <c r="S39" s="1">
        <v>392.82546997070313</v>
      </c>
      <c r="T39" s="1">
        <v>-0.30995851755142212</v>
      </c>
      <c r="U39" s="1">
        <v>25.472566604614258</v>
      </c>
      <c r="V39" s="1">
        <v>-0.66093939542770386</v>
      </c>
      <c r="W39" s="1">
        <v>54.316379547119141</v>
      </c>
      <c r="X39" s="1">
        <v>300.49508666992188</v>
      </c>
      <c r="Y39" s="1">
        <v>750.0028076171875</v>
      </c>
      <c r="Z39" s="1">
        <v>0.26717951893806458</v>
      </c>
      <c r="AA39" s="1">
        <v>87.846115112304688</v>
      </c>
      <c r="AB39" s="1">
        <v>-1.5611437559127808</v>
      </c>
      <c r="AC39" s="1">
        <v>1.1521408557891846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1.1047613480511831</v>
      </c>
      <c r="AL39">
        <f>(U39-T39)/(1000-U39)*AK39</f>
        <v>2.9228050677738999E-2</v>
      </c>
      <c r="AM39">
        <f>(P39+273.15)</f>
        <v>302.61868324279783</v>
      </c>
      <c r="AN39">
        <f>(O39+273.15)</f>
        <v>302.56634559631345</v>
      </c>
      <c r="AO39">
        <f>(Y39*AG39+Z39*AH39)*AI39</f>
        <v>120.00044653653094</v>
      </c>
      <c r="AP39">
        <f>((AO39+0.00000010773*(AN39^4-AM39^4))-AL39*44100)/(L39*51.4+0.00000043092*AM39^3)</f>
        <v>-9.5908894421462687</v>
      </c>
      <c r="AQ39">
        <f>0.61365*EXP(17.502*J39/(240.97+J39))</f>
        <v>4.132143907043333</v>
      </c>
      <c r="AR39">
        <f>AQ39*1000/AA39</f>
        <v>47.038436495008305</v>
      </c>
      <c r="AS39">
        <f>(AR39-U39)</f>
        <v>21.565869890394048</v>
      </c>
      <c r="AT39">
        <f>IF(D39,P39,(O39+P39)/2)</f>
        <v>29.442514419555664</v>
      </c>
      <c r="AU39">
        <f>0.61365*EXP(17.502*AT39/(240.97+AT39))</f>
        <v>4.1259124871270663</v>
      </c>
      <c r="AV39">
        <f>IF(AS39&lt;&gt;0,(1000-(AR39+U39)/2)/AS39*AL39,0)</f>
        <v>1.3061551972749839</v>
      </c>
      <c r="AW39">
        <f>U39*AA39/1000</f>
        <v>2.2376660181547923</v>
      </c>
      <c r="AX39">
        <f>(AU39-AW39)</f>
        <v>1.888246468972274</v>
      </c>
      <c r="AY39">
        <f>1/(1.6/F39+1.37/N39)</f>
        <v>0.8581739659320119</v>
      </c>
      <c r="AZ39">
        <f>G39*AA39*0.001</f>
        <v>33.707279417641644</v>
      </c>
      <c r="BA39">
        <f>G39/S39</f>
        <v>0.97679066903533796</v>
      </c>
      <c r="BB39">
        <f>(1-AL39*AA39/AQ39/F39)*100</f>
        <v>68.557580774683103</v>
      </c>
      <c r="BC39">
        <f>(S39-E39/(N39/1.35))</f>
        <v>394.06046036808681</v>
      </c>
      <c r="BD39">
        <f>E39*BB39/100/BC39</f>
        <v>-6.1311794467597191E-3</v>
      </c>
    </row>
    <row r="40" spans="1:56" x14ac:dyDescent="0.35">
      <c r="A40" s="1" t="s">
        <v>9</v>
      </c>
      <c r="B40" s="1" t="s">
        <v>635</v>
      </c>
      <c r="K40" s="1">
        <v>2.72</v>
      </c>
    </row>
    <row r="41" spans="1:56" x14ac:dyDescent="0.35">
      <c r="A41" s="1" t="s">
        <v>9</v>
      </c>
      <c r="B41" s="1" t="s">
        <v>634</v>
      </c>
      <c r="K41" s="1">
        <v>2.72</v>
      </c>
    </row>
    <row r="42" spans="1:56" x14ac:dyDescent="0.35">
      <c r="A42" s="1">
        <v>9</v>
      </c>
      <c r="B42" s="1" t="s">
        <v>633</v>
      </c>
      <c r="C42" s="1">
        <v>2001.5000054426491</v>
      </c>
      <c r="D42" s="1">
        <v>0</v>
      </c>
      <c r="E42">
        <f>(R42-S42*(1000-T42)/(1000-U42))*AK42</f>
        <v>-3.5691105634713822</v>
      </c>
      <c r="F42">
        <f>IF(AV42&lt;&gt;0,1/(1/AV42-1/N42),0)</f>
        <v>1.961867581910288</v>
      </c>
      <c r="G42">
        <f>((AY42-AL42/2)*S42-E42)/(AY42+AL42/2)</f>
        <v>383.75078648105972</v>
      </c>
      <c r="H42">
        <f>AL42*1000</f>
        <v>29.430661610734578</v>
      </c>
      <c r="I42">
        <f>(AQ42-AW42)</f>
        <v>1.9160562163159138</v>
      </c>
      <c r="J42">
        <f>(P42+AP42*D42)</f>
        <v>29.619253158569336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29.598012924194336</v>
      </c>
      <c r="P42" s="1">
        <v>29.619253158569336</v>
      </c>
      <c r="Q42" s="1">
        <v>29.624998092651367</v>
      </c>
      <c r="R42" s="1">
        <v>400.19244384765625</v>
      </c>
      <c r="S42" s="1">
        <v>392.95672607421875</v>
      </c>
      <c r="T42" s="1">
        <v>-0.31050768494606018</v>
      </c>
      <c r="U42" s="1">
        <v>25.639402389526367</v>
      </c>
      <c r="V42" s="1">
        <v>-0.65514838695526123</v>
      </c>
      <c r="W42" s="1">
        <v>54.097251892089844</v>
      </c>
      <c r="X42" s="1">
        <v>300.574951171875</v>
      </c>
      <c r="Y42" s="1">
        <v>1001.4671630859375</v>
      </c>
      <c r="Z42" s="1">
        <v>8.1203393638134003E-2</v>
      </c>
      <c r="AA42" s="1">
        <v>87.8375244140625</v>
      </c>
      <c r="AB42" s="1">
        <v>-1.4566439390182495</v>
      </c>
      <c r="AC42" s="1">
        <v>1.156944751739502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1.1050549675436578</v>
      </c>
      <c r="AL42">
        <f>(U42-T42)/(1000-U42)*AK42</f>
        <v>2.9430661610734578E-2</v>
      </c>
      <c r="AM42">
        <f>(P42+273.15)</f>
        <v>302.76925315856931</v>
      </c>
      <c r="AN42">
        <f>(O42+273.15)</f>
        <v>302.74801292419431</v>
      </c>
      <c r="AO42">
        <f>(Y42*AG42+Z42*AH42)*AI42</f>
        <v>160.23474251222433</v>
      </c>
      <c r="AP42">
        <f>((AO42+0.00000010773*(AN42^4-AM42^4))-AL42*44100)/(L42*51.4+0.00000043092*AM42^3)</f>
        <v>-9.3298221731082478</v>
      </c>
      <c r="AQ42">
        <f>0.61365*EXP(17.502*J42/(240.97+J42))</f>
        <v>4.1681578496679084</v>
      </c>
      <c r="AR42">
        <f>AQ42*1000/AA42</f>
        <v>47.453043303217228</v>
      </c>
      <c r="AS42">
        <f>(AR42-U42)</f>
        <v>21.813640913690861</v>
      </c>
      <c r="AT42">
        <f>IF(D42,P42,(O42+P42)/2)</f>
        <v>29.608633041381836</v>
      </c>
      <c r="AU42">
        <f>0.61365*EXP(17.502*AT42/(240.97+AT42))</f>
        <v>4.1656087474689114</v>
      </c>
      <c r="AV42">
        <f>IF(AS42&lt;&gt;0,(1000-(AR42+U42)/2)/AS42*AL42,0)</f>
        <v>1.2998784661938785</v>
      </c>
      <c r="AW42">
        <f>U42*AA42/1000</f>
        <v>2.2521016333519945</v>
      </c>
      <c r="AX42">
        <f>(AU42-AW42)</f>
        <v>1.9135071141169169</v>
      </c>
      <c r="AY42">
        <f>1/(1.6/F42+1.37/N42)</f>
        <v>0.85383977846591053</v>
      </c>
      <c r="AZ42">
        <f>G42*AA42*0.001</f>
        <v>33.70771907644577</v>
      </c>
      <c r="BA42">
        <f>G42/S42</f>
        <v>0.97657263769186564</v>
      </c>
      <c r="BB42">
        <f>(1-AL42*AA42/AQ42/F42)*100</f>
        <v>68.386959760716309</v>
      </c>
      <c r="BC42">
        <f>(S42-E42/(N42/1.35))</f>
        <v>394.20748087610127</v>
      </c>
      <c r="BD42">
        <f>E42*BB42/100/BC42</f>
        <v>-6.1916790605599653E-3</v>
      </c>
    </row>
    <row r="43" spans="1:56" x14ac:dyDescent="0.35">
      <c r="A43" s="1" t="s">
        <v>9</v>
      </c>
      <c r="B43" s="1" t="s">
        <v>632</v>
      </c>
      <c r="K43" s="1">
        <v>2.72</v>
      </c>
    </row>
    <row r="44" spans="1:56" x14ac:dyDescent="0.35">
      <c r="A44" s="1" t="s">
        <v>9</v>
      </c>
      <c r="B44" s="1" t="s">
        <v>631</v>
      </c>
      <c r="K44" s="1">
        <v>2.72</v>
      </c>
    </row>
    <row r="45" spans="1:56" x14ac:dyDescent="0.35">
      <c r="A45" s="1">
        <v>10</v>
      </c>
      <c r="B45" s="1" t="s">
        <v>630</v>
      </c>
      <c r="C45" s="1">
        <v>2203.5000054426491</v>
      </c>
      <c r="D45" s="1">
        <v>0</v>
      </c>
      <c r="E45">
        <f>(R45-S45*(1000-T45)/(1000-U45))*AK45</f>
        <v>-3.6749027271670847</v>
      </c>
      <c r="F45">
        <f>IF(AV45&lt;&gt;0,1/(1/AV45-1/N45),0)</f>
        <v>1.8241351007127458</v>
      </c>
      <c r="G45">
        <f>((AY45-AL45/2)*S45-E45)/(AY45+AL45/2)</f>
        <v>383.62569753793088</v>
      </c>
      <c r="H45">
        <f>AL45*1000</f>
        <v>29.050210370821603</v>
      </c>
      <c r="I45">
        <f>(AQ45-AW45)</f>
        <v>1.9855566586030511</v>
      </c>
      <c r="J45">
        <f>(P45+AP45*D45)</f>
        <v>29.790033340454102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29.788732528686523</v>
      </c>
      <c r="P45" s="1">
        <v>29.790033340454102</v>
      </c>
      <c r="Q45" s="1">
        <v>29.800714492797852</v>
      </c>
      <c r="R45" s="1">
        <v>400.00946044921875</v>
      </c>
      <c r="S45" s="1">
        <v>393.00167846679688</v>
      </c>
      <c r="T45" s="1">
        <v>-0.31044667959213257</v>
      </c>
      <c r="U45" s="1">
        <v>25.319389343261719</v>
      </c>
      <c r="V45" s="1">
        <v>-0.64780527353286743</v>
      </c>
      <c r="W45" s="1">
        <v>52.833660125732422</v>
      </c>
      <c r="X45" s="1">
        <v>300.49322509765625</v>
      </c>
      <c r="Y45" s="1">
        <v>1251.5350341796875</v>
      </c>
      <c r="Z45" s="1">
        <v>0.26587796211242676</v>
      </c>
      <c r="AA45" s="1">
        <v>87.829132080078125</v>
      </c>
      <c r="AB45" s="1">
        <v>-1.2915133237838745</v>
      </c>
      <c r="AC45" s="1">
        <v>1.1631423234939575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1.1047545040355005</v>
      </c>
      <c r="AL45">
        <f>(U45-T45)/(1000-U45)*AK45</f>
        <v>2.9050210370821603E-2</v>
      </c>
      <c r="AM45">
        <f>(P45+273.15)</f>
        <v>302.94003334045408</v>
      </c>
      <c r="AN45">
        <f>(O45+273.15)</f>
        <v>302.9387325286865</v>
      </c>
      <c r="AO45">
        <f>(Y45*AG45+Z45*AH45)*AI45</f>
        <v>200.24560099291193</v>
      </c>
      <c r="AP45">
        <f>((AO45+0.00000010773*(AN45^4-AM45^4))-AL45*44100)/(L45*51.4+0.00000043092*AM45^3)</f>
        <v>-8.86078082908009</v>
      </c>
      <c r="AQ45">
        <f>0.61365*EXP(17.502*J45/(240.97+J45))</f>
        <v>4.2093366494193072</v>
      </c>
      <c r="AR45">
        <f>AQ45*1000/AA45</f>
        <v>47.926428848021047</v>
      </c>
      <c r="AS45">
        <f>(AR45-U45)</f>
        <v>22.607039504759328</v>
      </c>
      <c r="AT45">
        <f>IF(D45,P45,(O45+P45)/2)</f>
        <v>29.789382934570313</v>
      </c>
      <c r="AU45">
        <f>0.61365*EXP(17.502*AT45/(240.97+AT45))</f>
        <v>4.2091791523127249</v>
      </c>
      <c r="AV45">
        <f>IF(AS45&lt;&gt;0,(1000-(AR45+U45)/2)/AS45*AL45,0)</f>
        <v>1.2379465763887372</v>
      </c>
      <c r="AW45">
        <f>U45*AA45/1000</f>
        <v>2.2237799908162561</v>
      </c>
      <c r="AX45">
        <f>(AU45-AW45)</f>
        <v>1.9853991614964688</v>
      </c>
      <c r="AY45">
        <f>1/(1.6/F45+1.37/N45)</f>
        <v>0.81118889392740112</v>
      </c>
      <c r="AZ45">
        <f>G45*AA45*0.001</f>
        <v>33.693512058371034</v>
      </c>
      <c r="BA45">
        <f>G45/S45</f>
        <v>0.97614264405830486</v>
      </c>
      <c r="BB45">
        <f>(1-AL45*AA45/AQ45/F45)*100</f>
        <v>66.771004575821479</v>
      </c>
      <c r="BC45">
        <f>(S45-E45/(N45/1.35))</f>
        <v>394.28950694695044</v>
      </c>
      <c r="BD45">
        <f>E45*BB45/100/BC45</f>
        <v>-6.2232684991129217E-3</v>
      </c>
    </row>
    <row r="46" spans="1:56" x14ac:dyDescent="0.35">
      <c r="A46" s="1" t="s">
        <v>9</v>
      </c>
      <c r="B46" s="1" t="s">
        <v>629</v>
      </c>
      <c r="K46" s="1">
        <v>2.72</v>
      </c>
    </row>
    <row r="47" spans="1:56" x14ac:dyDescent="0.35">
      <c r="A47" s="1" t="s">
        <v>9</v>
      </c>
      <c r="B47" s="1" t="s">
        <v>628</v>
      </c>
      <c r="K47" s="1">
        <v>2.72</v>
      </c>
    </row>
    <row r="48" spans="1:56" x14ac:dyDescent="0.35">
      <c r="A48" s="1">
        <v>11</v>
      </c>
      <c r="B48" s="1" t="s">
        <v>627</v>
      </c>
      <c r="C48" s="1">
        <v>2406.5000054426491</v>
      </c>
      <c r="D48" s="1">
        <v>0</v>
      </c>
      <c r="E48">
        <f>(R48-S48*(1000-T48)/(1000-U48))*AK48</f>
        <v>-3.2379524346683572</v>
      </c>
      <c r="F48">
        <f>IF(AV48&lt;&gt;0,1/(1/AV48-1/N48),0)</f>
        <v>1.6212690316544933</v>
      </c>
      <c r="G48">
        <f>((AY48-AL48/2)*S48-E48)/(AY48+AL48/2)</f>
        <v>382.68061466873377</v>
      </c>
      <c r="H48">
        <f>AL48*1000</f>
        <v>28.177325754507649</v>
      </c>
      <c r="I48">
        <f>(AQ48-AW48)</f>
        <v>2.0895481934722202</v>
      </c>
      <c r="J48">
        <f>(P48+AP48*D48)</f>
        <v>29.94523811340332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29.985523223876953</v>
      </c>
      <c r="P48" s="1">
        <v>29.94523811340332</v>
      </c>
      <c r="Q48" s="1">
        <v>29.979730606079102</v>
      </c>
      <c r="R48" s="1">
        <v>400.09805297851563</v>
      </c>
      <c r="S48" s="1">
        <v>393.00509643554688</v>
      </c>
      <c r="T48" s="1">
        <v>-0.31149309873580933</v>
      </c>
      <c r="U48" s="1">
        <v>24.567707061767578</v>
      </c>
      <c r="V48" s="1">
        <v>-0.6426050066947937</v>
      </c>
      <c r="W48" s="1">
        <v>50.682765960693359</v>
      </c>
      <c r="X48" s="1">
        <v>300.48956298828125</v>
      </c>
      <c r="Y48" s="1">
        <v>1601.140380859375</v>
      </c>
      <c r="Z48" s="1">
        <v>0.12966158986091614</v>
      </c>
      <c r="AA48" s="1">
        <v>87.819297790527344</v>
      </c>
      <c r="AB48" s="1">
        <v>-1.2954851388931274</v>
      </c>
      <c r="AC48" s="1">
        <v>1.1570619344711304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1.1047410403980926</v>
      </c>
      <c r="AL48">
        <f>(U48-T48)/(1000-U48)*AK48</f>
        <v>2.817732575450765E-2</v>
      </c>
      <c r="AM48">
        <f>(P48+273.15)</f>
        <v>303.0952381134033</v>
      </c>
      <c r="AN48">
        <f>(O48+273.15)</f>
        <v>303.13552322387693</v>
      </c>
      <c r="AO48">
        <f>(Y48*AG48+Z48*AH48)*AI48</f>
        <v>256.18245521137578</v>
      </c>
      <c r="AP48">
        <f>((AO48+0.00000010773*(AN48^4-AM48^4))-AL48*44100)/(L48*51.4+0.00000043092*AM48^3)</f>
        <v>-8.0813503337350827</v>
      </c>
      <c r="AQ48">
        <f>0.61365*EXP(17.502*J48/(240.97+J48))</f>
        <v>4.2470669759600286</v>
      </c>
      <c r="AR48">
        <f>AQ48*1000/AA48</f>
        <v>48.361431744653963</v>
      </c>
      <c r="AS48">
        <f>(AR48-U48)</f>
        <v>23.793724682886385</v>
      </c>
      <c r="AT48">
        <f>IF(D48,P48,(O48+P48)/2)</f>
        <v>29.965380668640137</v>
      </c>
      <c r="AU48">
        <f>0.61365*EXP(17.502*AT48/(240.97+AT48))</f>
        <v>4.25198517969487</v>
      </c>
      <c r="AV48">
        <f>IF(AS48&lt;&gt;0,(1000-(AR48+U48)/2)/AS48*AL48,0)</f>
        <v>1.1410509311080259</v>
      </c>
      <c r="AW48">
        <f>U48*AA48/1000</f>
        <v>2.1575187824878084</v>
      </c>
      <c r="AX48">
        <f>(AU48-AW48)</f>
        <v>2.0944663972070616</v>
      </c>
      <c r="AY48">
        <f>1/(1.6/F48+1.37/N48)</f>
        <v>0.74487245185543483</v>
      </c>
      <c r="AZ48">
        <f>G48*AA48*0.001</f>
        <v>33.606742858255579</v>
      </c>
      <c r="BA48">
        <f>G48/S48</f>
        <v>0.9737293947064467</v>
      </c>
      <c r="BB48">
        <f>(1-AL48*AA48/AQ48/F48)*100</f>
        <v>64.062692482190343</v>
      </c>
      <c r="BC48">
        <f>(S48-E48/(N48/1.35))</f>
        <v>394.13980058211433</v>
      </c>
      <c r="BD48">
        <f>E48*BB48/100/BC48</f>
        <v>-5.2629029290560706E-3</v>
      </c>
    </row>
    <row r="49" spans="1:56" x14ac:dyDescent="0.35">
      <c r="A49" s="1" t="s">
        <v>9</v>
      </c>
      <c r="B49" s="1" t="s">
        <v>626</v>
      </c>
      <c r="K49" s="1">
        <v>2.72</v>
      </c>
    </row>
    <row r="50" spans="1:56" x14ac:dyDescent="0.35">
      <c r="A50" s="1" t="s">
        <v>9</v>
      </c>
      <c r="B50" s="1" t="s">
        <v>621</v>
      </c>
      <c r="K50" s="1">
        <v>2.72</v>
      </c>
    </row>
    <row r="51" spans="1:56" x14ac:dyDescent="0.35">
      <c r="A51" s="1">
        <v>12</v>
      </c>
      <c r="B51" s="1" t="s">
        <v>625</v>
      </c>
      <c r="C51" s="1">
        <v>2609.5000054426491</v>
      </c>
      <c r="D51" s="1">
        <v>0</v>
      </c>
      <c r="E51">
        <f>(R51-S51*(1000-T51)/(1000-U51))*AK51</f>
        <v>-3.1664602665926114</v>
      </c>
      <c r="F51">
        <f>IF(AV51&lt;&gt;0,1/(1/AV51-1/N51),0)</f>
        <v>1.3528612464642211</v>
      </c>
      <c r="G51">
        <f>((AY51-AL51/2)*S51-E51)/(AY51+AL51/2)</f>
        <v>382.25750184995962</v>
      </c>
      <c r="H51">
        <f>AL51*1000</f>
        <v>26.642710460388194</v>
      </c>
      <c r="I51">
        <f>(AQ51-AW51)</f>
        <v>2.2525410324537107</v>
      </c>
      <c r="J51">
        <f>(P51+AP51*D51)</f>
        <v>30.136236190795898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30.204992294311523</v>
      </c>
      <c r="P51" s="1">
        <v>30.136236190795898</v>
      </c>
      <c r="Q51" s="1">
        <v>30.170244216918945</v>
      </c>
      <c r="R51" s="1">
        <v>399.89743041992188</v>
      </c>
      <c r="S51" s="1">
        <v>393.27908325195313</v>
      </c>
      <c r="T51" s="1">
        <v>-0.31099271774291992</v>
      </c>
      <c r="U51" s="1">
        <v>23.245111465454102</v>
      </c>
      <c r="V51" s="1">
        <v>-0.63353902101516724</v>
      </c>
      <c r="W51" s="1">
        <v>47.353797912597656</v>
      </c>
      <c r="X51" s="1">
        <v>300.48959350585938</v>
      </c>
      <c r="Y51" s="1">
        <v>2001.436279296875</v>
      </c>
      <c r="Z51" s="1">
        <v>7.8581973910331726E-2</v>
      </c>
      <c r="AA51" s="1">
        <v>87.818977355957031</v>
      </c>
      <c r="AB51" s="1">
        <v>-1.2495393753051758</v>
      </c>
      <c r="AC51" s="1">
        <v>1.1527718305587769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1.104741152595071</v>
      </c>
      <c r="AL51">
        <f>(U51-T51)/(1000-U51)*AK51</f>
        <v>2.6642710460388193E-2</v>
      </c>
      <c r="AM51">
        <f>(P51+273.15)</f>
        <v>303.28623619079588</v>
      </c>
      <c r="AN51">
        <f>(O51+273.15)</f>
        <v>303.3549922943115</v>
      </c>
      <c r="AO51">
        <f>(Y51*AG51+Z51*AH51)*AI51</f>
        <v>320.22979752980609</v>
      </c>
      <c r="AP51">
        <f>((AO51+0.00000010773*(AN51^4-AM51^4))-AL51*44100)/(L51*51.4+0.00000043092*AM51^3)</f>
        <v>-6.9975624579253815</v>
      </c>
      <c r="AQ51">
        <f>0.61365*EXP(17.502*J51/(240.97+J51))</f>
        <v>4.2939029498751218</v>
      </c>
      <c r="AR51">
        <f>AQ51*1000/AA51</f>
        <v>48.894932270397852</v>
      </c>
      <c r="AS51">
        <f>(AR51-U51)</f>
        <v>25.649820804943751</v>
      </c>
      <c r="AT51">
        <f>IF(D51,P51,(O51+P51)/2)</f>
        <v>30.170614242553711</v>
      </c>
      <c r="AU51">
        <f>0.61365*EXP(17.502*AT51/(240.97+AT51))</f>
        <v>4.3023806574814989</v>
      </c>
      <c r="AV51">
        <f>IF(AS51&lt;&gt;0,(1000-(AR51+U51)/2)/AS51*AL51,0)</f>
        <v>1.0012431473404786</v>
      </c>
      <c r="AW51">
        <f>U51*AA51/1000</f>
        <v>2.041361917421411</v>
      </c>
      <c r="AX51">
        <f>(AU51-AW51)</f>
        <v>2.2610187400600879</v>
      </c>
      <c r="AY51">
        <f>1/(1.6/F51+1.37/N51)</f>
        <v>0.65006443415331305</v>
      </c>
      <c r="AZ51">
        <f>G51*AA51*0.001</f>
        <v>33.569462899106306</v>
      </c>
      <c r="BA51">
        <f>G51/S51</f>
        <v>0.97197516503837922</v>
      </c>
      <c r="BB51">
        <f>(1-AL51*AA51/AQ51/F51)*100</f>
        <v>59.722611885716745</v>
      </c>
      <c r="BC51">
        <f>(S51-E51/(N51/1.35))</f>
        <v>394.38873376935231</v>
      </c>
      <c r="BD51">
        <f>E51*BB51/100/BC51</f>
        <v>-4.7949969499851185E-3</v>
      </c>
    </row>
    <row r="52" spans="1:56" x14ac:dyDescent="0.35">
      <c r="A52" s="1" t="s">
        <v>9</v>
      </c>
      <c r="B52" s="1" t="s">
        <v>624</v>
      </c>
      <c r="K52" s="1">
        <v>1.9148800000000001</v>
      </c>
    </row>
    <row r="53" spans="1:56" x14ac:dyDescent="0.35">
      <c r="A53" s="1" t="s">
        <v>9</v>
      </c>
      <c r="B53" s="1" t="s">
        <v>623</v>
      </c>
      <c r="K53" s="1">
        <v>1.9148800000000001</v>
      </c>
    </row>
    <row r="54" spans="1:56" x14ac:dyDescent="0.35">
      <c r="A54" s="1" t="s">
        <v>9</v>
      </c>
      <c r="B54" s="1" t="s">
        <v>622</v>
      </c>
    </row>
    <row r="55" spans="1:56" x14ac:dyDescent="0.35">
      <c r="A55" s="1" t="s">
        <v>9</v>
      </c>
      <c r="B55" s="1" t="s">
        <v>621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D55"/>
  <sheetViews>
    <sheetView topLeftCell="A10" zoomScale="5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713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712</v>
      </c>
    </row>
    <row r="12" spans="1:56" x14ac:dyDescent="0.35">
      <c r="A12" s="1" t="s">
        <v>9</v>
      </c>
      <c r="B12" s="1" t="s">
        <v>711</v>
      </c>
    </row>
    <row r="13" spans="1:56" x14ac:dyDescent="0.35">
      <c r="A13" s="1" t="s">
        <v>9</v>
      </c>
      <c r="B13" s="1" t="s">
        <v>710</v>
      </c>
    </row>
    <row r="14" spans="1:56" x14ac:dyDescent="0.35">
      <c r="A14" s="1" t="s">
        <v>9</v>
      </c>
      <c r="B14" s="1" t="s">
        <v>709</v>
      </c>
    </row>
    <row r="15" spans="1:56" x14ac:dyDescent="0.35">
      <c r="A15" s="1" t="s">
        <v>9</v>
      </c>
      <c r="B15" s="1" t="s">
        <v>708</v>
      </c>
    </row>
    <row r="16" spans="1:56" x14ac:dyDescent="0.35">
      <c r="A16" s="1" t="s">
        <v>9</v>
      </c>
      <c r="B16" s="1" t="s">
        <v>707</v>
      </c>
    </row>
    <row r="17" spans="1:56" x14ac:dyDescent="0.35">
      <c r="A17" s="1" t="s">
        <v>9</v>
      </c>
      <c r="B17" s="1" t="s">
        <v>706</v>
      </c>
    </row>
    <row r="18" spans="1:56" x14ac:dyDescent="0.35">
      <c r="A18" s="1">
        <v>1</v>
      </c>
      <c r="B18" s="1" t="s">
        <v>705</v>
      </c>
      <c r="C18" s="1">
        <v>351.00000225752592</v>
      </c>
      <c r="D18" s="1">
        <v>0</v>
      </c>
      <c r="E18">
        <f>(R18-S18*(1000-T18)/(1000-U18))*AK18</f>
        <v>-5.7899832943116234</v>
      </c>
      <c r="F18">
        <f>IF(AV18&lt;&gt;0,1/(1/AV18-1/N18),0)</f>
        <v>2.7018427200433472</v>
      </c>
      <c r="G18">
        <f>((AY18-AL18/2)*S18-E18)/(AY18+AL18/2)</f>
        <v>383.58739835795205</v>
      </c>
      <c r="H18">
        <f>AL18*1000</f>
        <v>37.822705859319633</v>
      </c>
      <c r="I18">
        <f>(AQ18-AW18)</f>
        <v>1.999318316082288</v>
      </c>
      <c r="J18">
        <f>(P18+AP18*D18)</f>
        <v>32.385581970214844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30.376623153686523</v>
      </c>
      <c r="P18" s="1">
        <v>32.385581970214844</v>
      </c>
      <c r="Q18" s="1">
        <v>30.411279678344727</v>
      </c>
      <c r="R18" s="1">
        <v>400.18109130859375</v>
      </c>
      <c r="S18" s="1">
        <v>392.00161743164063</v>
      </c>
      <c r="T18" s="1">
        <v>-0.308887779712677</v>
      </c>
      <c r="U18" s="1">
        <v>32.803363800048828</v>
      </c>
      <c r="V18" s="1">
        <v>-0.62313759326934814</v>
      </c>
      <c r="W18" s="1">
        <v>66.176162719726563</v>
      </c>
      <c r="X18" s="1">
        <v>300.50213623046875</v>
      </c>
      <c r="Y18" s="1">
        <v>0.14139795303344727</v>
      </c>
      <c r="Z18" s="1">
        <v>0.12049830704927444</v>
      </c>
      <c r="AA18" s="1">
        <v>87.825515747070313</v>
      </c>
      <c r="AB18" s="1">
        <v>-0.37188586592674255</v>
      </c>
      <c r="AC18" s="1">
        <v>1.1777025461196899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1.1047872655531938</v>
      </c>
      <c r="AL18">
        <f>(U18-T18)/(1000-U18)*AK18</f>
        <v>3.7822705859319634E-2</v>
      </c>
      <c r="AM18">
        <f>(P18+273.15)</f>
        <v>305.53558197021482</v>
      </c>
      <c r="AN18">
        <f>(O18+273.15)</f>
        <v>303.5266231536865</v>
      </c>
      <c r="AO18">
        <f>(Y18*AG18+Z18*AH18)*AI18</f>
        <v>2.2623671979673077E-2</v>
      </c>
      <c r="AP18">
        <f>((AO18+0.00000010773*(AN18^4-AM18^4))-AL18*44100)/(L18*51.4+0.00000043092*AM18^3)</f>
        <v>-13.838644437313919</v>
      </c>
      <c r="AQ18">
        <f>0.61365*EXP(17.502*J18/(240.97+J18))</f>
        <v>4.8802906600603526</v>
      </c>
      <c r="AR18">
        <f>AQ18*1000/AA18</f>
        <v>55.568027338605752</v>
      </c>
      <c r="AS18">
        <f>(AR18-U18)</f>
        <v>22.764663538556924</v>
      </c>
      <c r="AT18">
        <f>IF(D18,P18,(O18+P18)/2)</f>
        <v>31.381102561950684</v>
      </c>
      <c r="AU18">
        <f>0.61365*EXP(17.502*AT18/(240.97+AT18))</f>
        <v>4.6103411295064012</v>
      </c>
      <c r="AV18">
        <f>IF(AS18&lt;&gt;0,(1000-(AR18+U18)/2)/AS18*AL18,0)</f>
        <v>1.5880526075591279</v>
      </c>
      <c r="AW18">
        <f>U18*AA18/1000</f>
        <v>2.8809723439780646</v>
      </c>
      <c r="AX18">
        <f>(AU18-AW18)</f>
        <v>1.7293687855283366</v>
      </c>
      <c r="AY18">
        <f>1/(1.6/F18+1.37/N18)</f>
        <v>1.0550538598897217</v>
      </c>
      <c r="AZ18">
        <f>G18*AA18*0.001</f>
        <v>33.688761094864049</v>
      </c>
      <c r="BA18">
        <f>G18/S18</f>
        <v>0.97853524399001779</v>
      </c>
      <c r="BB18">
        <f>(1-AL18*AA18/AQ18/F18)*100</f>
        <v>74.80771554359292</v>
      </c>
      <c r="BC18">
        <f>(S18-E18/(N18/1.35))</f>
        <v>394.03065219517464</v>
      </c>
      <c r="BD18">
        <f>E18*BB18/100/BC18</f>
        <v>-1.0992429671904677E-2</v>
      </c>
    </row>
    <row r="19" spans="1:56" x14ac:dyDescent="0.35">
      <c r="A19" s="1" t="s">
        <v>9</v>
      </c>
      <c r="B19" s="1" t="s">
        <v>704</v>
      </c>
      <c r="K19" s="1">
        <v>2.72</v>
      </c>
    </row>
    <row r="20" spans="1:56" x14ac:dyDescent="0.35">
      <c r="A20" s="1" t="s">
        <v>9</v>
      </c>
      <c r="B20" s="1" t="s">
        <v>703</v>
      </c>
      <c r="K20" s="1">
        <v>2.72</v>
      </c>
    </row>
    <row r="21" spans="1:56" x14ac:dyDescent="0.35">
      <c r="A21" s="1">
        <v>2</v>
      </c>
      <c r="B21" s="1" t="s">
        <v>702</v>
      </c>
      <c r="C21" s="1">
        <v>553.50000226870179</v>
      </c>
      <c r="D21" s="1">
        <v>0</v>
      </c>
      <c r="E21">
        <f>(R21-S21*(1000-T21)/(1000-U21))*AK21</f>
        <v>-5.3630382823096037</v>
      </c>
      <c r="F21">
        <f>IF(AV21&lt;&gt;0,1/(1/AV21-1/N21),0)</f>
        <v>2.7301386417207514</v>
      </c>
      <c r="G21">
        <f>((AY21-AL21/2)*S21-E21)/(AY21+AL21/2)</f>
        <v>383.16197230385768</v>
      </c>
      <c r="H21">
        <f>AL21*1000</f>
        <v>36.91649112040345</v>
      </c>
      <c r="I21">
        <f>(AQ21-AW21)</f>
        <v>1.9418118458822855</v>
      </c>
      <c r="J21">
        <f>(P21+AP21*D21)</f>
        <v>31.928165435791016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30.375080108642578</v>
      </c>
      <c r="P21" s="1">
        <v>31.928165435791016</v>
      </c>
      <c r="Q21" s="1">
        <v>30.445070266723633</v>
      </c>
      <c r="R21" s="1">
        <v>399.80899047851563</v>
      </c>
      <c r="S21" s="1">
        <v>391.57806396484375</v>
      </c>
      <c r="T21" s="1">
        <v>-0.30874624848365784</v>
      </c>
      <c r="U21" s="1">
        <v>32.038459777832031</v>
      </c>
      <c r="V21" s="1">
        <v>-0.62292850017547607</v>
      </c>
      <c r="W21" s="1">
        <v>64.641014099121094</v>
      </c>
      <c r="X21" s="1">
        <v>300.47659301757813</v>
      </c>
      <c r="Y21" s="1">
        <v>24.910444259643555</v>
      </c>
      <c r="Z21" s="1">
        <v>0.28028425574302673</v>
      </c>
      <c r="AA21" s="1">
        <v>87.828529357910156</v>
      </c>
      <c r="AB21" s="1">
        <v>-0.50262624025344849</v>
      </c>
      <c r="AC21" s="1">
        <v>1.1788516044616699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1.1046933566822723</v>
      </c>
      <c r="AL21">
        <f>(U21-T21)/(1000-U21)*AK21</f>
        <v>3.6916491120403447E-2</v>
      </c>
      <c r="AM21">
        <f>(P21+273.15)</f>
        <v>305.07816543579099</v>
      </c>
      <c r="AN21">
        <f>(O21+273.15)</f>
        <v>303.52508010864256</v>
      </c>
      <c r="AO21">
        <f>(Y21*AG21+Z21*AH21)*AI21</f>
        <v>3.9856709924562779</v>
      </c>
      <c r="AP21">
        <f>((AO21+0.00000010773*(AN21^4-AM21^4))-AL21*44100)/(L21*51.4+0.00000043092*AM21^3)</f>
        <v>-13.439798682856077</v>
      </c>
      <c r="AQ21">
        <f>0.61365*EXP(17.502*J21/(240.97+J21))</f>
        <v>4.7557026510618297</v>
      </c>
      <c r="AR21">
        <f>AQ21*1000/AA21</f>
        <v>54.147583772943065</v>
      </c>
      <c r="AS21">
        <f>(AR21-U21)</f>
        <v>22.109123995111034</v>
      </c>
      <c r="AT21">
        <f>IF(D21,P21,(O21+P21)/2)</f>
        <v>31.151622772216797</v>
      </c>
      <c r="AU21">
        <f>0.61365*EXP(17.502*AT21/(240.97+AT21))</f>
        <v>4.5505270563797877</v>
      </c>
      <c r="AV21">
        <f>IF(AS21&lt;&gt;0,(1000-(AR21+U21)/2)/AS21*AL21,0)</f>
        <v>1.5977859625959183</v>
      </c>
      <c r="AW21">
        <f>U21*AA21/1000</f>
        <v>2.8138908051795442</v>
      </c>
      <c r="AX21">
        <f>(AU21-AW21)</f>
        <v>1.7366362512002436</v>
      </c>
      <c r="AY21">
        <f>1/(1.6/F21+1.37/N21)</f>
        <v>1.0619303962536193</v>
      </c>
      <c r="AZ21">
        <f>G21*AA21*0.001</f>
        <v>33.652552533324126</v>
      </c>
      <c r="BA21">
        <f>G21/S21</f>
        <v>0.97850724431350766</v>
      </c>
      <c r="BB21">
        <f>(1-AL21*AA21/AQ21/F21)*100</f>
        <v>75.027809963424261</v>
      </c>
      <c r="BC21">
        <f>(S21-E21/(N21/1.35))</f>
        <v>393.45748063322355</v>
      </c>
      <c r="BD21">
        <f>E21*BB21/100/BC21</f>
        <v>-1.0226696323681932E-2</v>
      </c>
    </row>
    <row r="22" spans="1:56" x14ac:dyDescent="0.35">
      <c r="A22" s="1" t="s">
        <v>9</v>
      </c>
      <c r="B22" s="1" t="s">
        <v>701</v>
      </c>
      <c r="K22" s="1">
        <v>2.72</v>
      </c>
    </row>
    <row r="23" spans="1:56" x14ac:dyDescent="0.35">
      <c r="A23" s="1" t="s">
        <v>9</v>
      </c>
      <c r="B23" s="1" t="s">
        <v>700</v>
      </c>
      <c r="K23" s="1">
        <v>2.72</v>
      </c>
    </row>
    <row r="24" spans="1:56" x14ac:dyDescent="0.35">
      <c r="A24" s="1">
        <v>3</v>
      </c>
      <c r="B24" s="1" t="s">
        <v>699</v>
      </c>
      <c r="C24" s="1">
        <v>756.50000226870179</v>
      </c>
      <c r="D24" s="1">
        <v>0</v>
      </c>
      <c r="E24">
        <f>(R24-S24*(1000-T24)/(1000-U24))*AK24</f>
        <v>-5.3693527725243335</v>
      </c>
      <c r="F24">
        <f>IF(AV24&lt;&gt;0,1/(1/AV24-1/N24),0)</f>
        <v>1.2821544219045851</v>
      </c>
      <c r="G24">
        <f>((AY24-AL24/2)*S24-E24)/(AY24+AL24/2)</f>
        <v>378.1248701703089</v>
      </c>
      <c r="H24">
        <f>AL24*1000</f>
        <v>36.239178747323287</v>
      </c>
      <c r="I24">
        <f>(AQ24-AW24)</f>
        <v>3.145300413692862</v>
      </c>
      <c r="J24">
        <f>(P24+AP24*D24)</f>
        <v>35.814723968505859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30.326948165893555</v>
      </c>
      <c r="P24" s="1">
        <v>35.814723968505859</v>
      </c>
      <c r="Q24" s="1">
        <v>30.420747756958008</v>
      </c>
      <c r="R24" s="1">
        <v>399.882568359375</v>
      </c>
      <c r="S24" s="1">
        <v>391.88790893554688</v>
      </c>
      <c r="T24" s="1">
        <v>-0.31174072623252869</v>
      </c>
      <c r="U24" s="1">
        <v>31.458507537841797</v>
      </c>
      <c r="V24" s="1">
        <v>-0.63070785999298096</v>
      </c>
      <c r="W24" s="1">
        <v>63.646247863769531</v>
      </c>
      <c r="X24" s="1">
        <v>300.50027465820313</v>
      </c>
      <c r="Y24" s="1">
        <v>49.919883728027344</v>
      </c>
      <c r="Z24" s="1">
        <v>6.2866851687431335E-2</v>
      </c>
      <c r="AA24" s="1">
        <v>87.828651428222656</v>
      </c>
      <c r="AB24" s="1">
        <v>-0.41059133410453796</v>
      </c>
      <c r="AC24" s="1">
        <v>1.1706223487854004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1.1047804215375112</v>
      </c>
      <c r="AL24">
        <f>(U24-T24)/(1000-U24)*AK24</f>
        <v>3.6239178747323283E-2</v>
      </c>
      <c r="AM24">
        <f>(P24+273.15)</f>
        <v>308.96472396850584</v>
      </c>
      <c r="AN24">
        <f>(O24+273.15)</f>
        <v>303.47694816589353</v>
      </c>
      <c r="AO24">
        <f>(Y24*AG24+Z24*AH24)*AI24</f>
        <v>7.9871812179569588</v>
      </c>
      <c r="AP24">
        <f>((AO24+0.00000010773*(AN24^4-AM24^4))-AL24*44100)/(L24*51.4+0.00000043092*AM24^3)</f>
        <v>-13.511631676179922</v>
      </c>
      <c r="AQ24">
        <f>0.61365*EXP(17.502*J24/(240.97+J24))</f>
        <v>5.9082587066860839</v>
      </c>
      <c r="AR24">
        <f>AQ24*1000/AA24</f>
        <v>67.270288346788135</v>
      </c>
      <c r="AS24">
        <f>(AR24-U24)</f>
        <v>35.811780808946338</v>
      </c>
      <c r="AT24">
        <f>IF(D24,P24,(O24+P24)/2)</f>
        <v>33.070836067199707</v>
      </c>
      <c r="AU24">
        <f>0.61365*EXP(17.502*AT24/(240.97+AT24))</f>
        <v>5.0722499649457422</v>
      </c>
      <c r="AV24">
        <f>IF(AS24&lt;&gt;0,(1000-(AR24+U24)/2)/AS24*AL24,0)</f>
        <v>0.96198102212028302</v>
      </c>
      <c r="AW24">
        <f>U24*AA24/1000</f>
        <v>2.7629582929932219</v>
      </c>
      <c r="AX24">
        <f>(AU24-AW24)</f>
        <v>2.3092916719525203</v>
      </c>
      <c r="AY24">
        <f>1/(1.6/F24+1.37/N24)</f>
        <v>0.62362409521247764</v>
      </c>
      <c r="AZ24">
        <f>G24*AA24*0.001</f>
        <v>33.210197418530008</v>
      </c>
      <c r="BA24">
        <f>G24/S24</f>
        <v>0.96488016483432371</v>
      </c>
      <c r="BB24">
        <f>(1-AL24*AA24/AQ24/F24)*100</f>
        <v>57.983998163831686</v>
      </c>
      <c r="BC24">
        <f>(S24-E24/(N24/1.35))</f>
        <v>393.76953844626291</v>
      </c>
      <c r="BD24">
        <f>E24*BB24/100/BC24</f>
        <v>-7.9065674437765864E-3</v>
      </c>
    </row>
    <row r="25" spans="1:56" x14ac:dyDescent="0.35">
      <c r="A25" s="1" t="s">
        <v>9</v>
      </c>
      <c r="B25" s="1" t="s">
        <v>698</v>
      </c>
      <c r="K25" s="1">
        <v>2.72</v>
      </c>
    </row>
    <row r="26" spans="1:56" x14ac:dyDescent="0.35">
      <c r="A26" s="1" t="s">
        <v>9</v>
      </c>
      <c r="B26" s="1" t="s">
        <v>697</v>
      </c>
      <c r="K26" s="1">
        <v>2.72</v>
      </c>
    </row>
    <row r="27" spans="1:56" x14ac:dyDescent="0.35">
      <c r="A27" s="1">
        <v>4</v>
      </c>
      <c r="B27" s="1" t="s">
        <v>696</v>
      </c>
      <c r="C27" s="1">
        <v>958.50000226870179</v>
      </c>
      <c r="D27" s="1">
        <v>0</v>
      </c>
      <c r="E27">
        <f>(R27-S27*(1000-T27)/(1000-U27))*AK27</f>
        <v>-5.0073617772611723</v>
      </c>
      <c r="F27">
        <f>IF(AV27&lt;&gt;0,1/(1/AV27-1/N27),0)</f>
        <v>2.4887552143088683</v>
      </c>
      <c r="G27">
        <f>((AY27-AL27/2)*S27-E27)/(AY27+AL27/2)</f>
        <v>383.09242684790996</v>
      </c>
      <c r="H27">
        <f>AL27*1000</f>
        <v>35.693474806452784</v>
      </c>
      <c r="I27">
        <f>(AQ27-AW27)</f>
        <v>1.985624021467979</v>
      </c>
      <c r="J27">
        <f>(P27+AP27*D27)</f>
        <v>31.749462127685547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30.295001983642578</v>
      </c>
      <c r="P27" s="1">
        <v>31.749462127685547</v>
      </c>
      <c r="Q27" s="1">
        <v>30.391948699951172</v>
      </c>
      <c r="R27" s="1">
        <v>400.03289794921875</v>
      </c>
      <c r="S27" s="1">
        <v>391.90316772460938</v>
      </c>
      <c r="T27" s="1">
        <v>-0.31352025270462036</v>
      </c>
      <c r="U27" s="1">
        <v>30.995180130004883</v>
      </c>
      <c r="V27" s="1">
        <v>-0.63544654846191406</v>
      </c>
      <c r="W27" s="1">
        <v>62.821392059326172</v>
      </c>
      <c r="X27" s="1">
        <v>300.48211669921875</v>
      </c>
      <c r="Y27" s="1">
        <v>100.98069000244141</v>
      </c>
      <c r="Z27" s="1">
        <v>0.12704502046108246</v>
      </c>
      <c r="AA27" s="1">
        <v>87.825340270996094</v>
      </c>
      <c r="AB27" s="1">
        <v>-0.5122530460357666</v>
      </c>
      <c r="AC27" s="1">
        <v>1.1715999841690063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1.1047136643353628</v>
      </c>
      <c r="AL27">
        <f>(U27-T27)/(1000-U27)*AK27</f>
        <v>3.5693474806452782E-2</v>
      </c>
      <c r="AM27">
        <f>(P27+273.15)</f>
        <v>304.89946212768552</v>
      </c>
      <c r="AN27">
        <f>(O27+273.15)</f>
        <v>303.44500198364256</v>
      </c>
      <c r="AO27">
        <f>(Y27*AG27+Z27*AH27)*AI27</f>
        <v>16.156910039255536</v>
      </c>
      <c r="AP27">
        <f>((AO27+0.00000010773*(AN27^4-AM27^4))-AL27*44100)/(L27*51.4+0.00000043092*AM27^3)</f>
        <v>-12.891296025132004</v>
      </c>
      <c r="AQ27">
        <f>0.61365*EXP(17.502*J27/(240.97+J27))</f>
        <v>4.7077862631464749</v>
      </c>
      <c r="AR27">
        <f>AQ27*1000/AA27</f>
        <v>53.603962690266961</v>
      </c>
      <c r="AS27">
        <f>(AR27-U27)</f>
        <v>22.608782560262078</v>
      </c>
      <c r="AT27">
        <f>IF(D27,P27,(O27+P27)/2)</f>
        <v>31.022232055664063</v>
      </c>
      <c r="AU27">
        <f>0.61365*EXP(17.502*AT27/(240.97+AT27))</f>
        <v>4.5171001706432268</v>
      </c>
      <c r="AV27">
        <f>IF(AS27&lt;&gt;0,(1000-(AR27+U27)/2)/AS27*AL27,0)</f>
        <v>1.5119635933021727</v>
      </c>
      <c r="AW27">
        <f>U27*AA27/1000</f>
        <v>2.7221622416784959</v>
      </c>
      <c r="AX27">
        <f>(AU27-AW27)</f>
        <v>1.7949379289647309</v>
      </c>
      <c r="AY27">
        <f>1/(1.6/F27+1.37/N27)</f>
        <v>1.0014800356990288</v>
      </c>
      <c r="AZ27">
        <f>G27*AA27*0.001</f>
        <v>33.645222743159373</v>
      </c>
      <c r="BA27">
        <f>G27/S27</f>
        <v>0.97751806670036734</v>
      </c>
      <c r="BB27">
        <f>(1-AL27*AA27/AQ27/F27)*100</f>
        <v>73.244704620620453</v>
      </c>
      <c r="BC27">
        <f>(S27-E27/(N27/1.35))</f>
        <v>393.65794154746931</v>
      </c>
      <c r="BD27">
        <f>E27*BB27/100/BC27</f>
        <v>-9.3167873830345034E-3</v>
      </c>
    </row>
    <row r="28" spans="1:56" x14ac:dyDescent="0.35">
      <c r="A28" s="1" t="s">
        <v>9</v>
      </c>
      <c r="B28" s="1" t="s">
        <v>695</v>
      </c>
      <c r="K28" s="1">
        <v>2.72</v>
      </c>
    </row>
    <row r="29" spans="1:56" x14ac:dyDescent="0.35">
      <c r="A29" s="1" t="s">
        <v>9</v>
      </c>
      <c r="B29" s="1" t="s">
        <v>694</v>
      </c>
      <c r="K29" s="1">
        <v>2.72</v>
      </c>
    </row>
    <row r="30" spans="1:56" x14ac:dyDescent="0.35">
      <c r="A30" s="1">
        <v>5</v>
      </c>
      <c r="B30" s="1" t="s">
        <v>693</v>
      </c>
      <c r="C30" s="1">
        <v>1160.5000022687018</v>
      </c>
      <c r="D30" s="1">
        <v>0</v>
      </c>
      <c r="E30">
        <f>(R30-S30*(1000-T30)/(1000-U30))*AK30</f>
        <v>-4.6663354439088485</v>
      </c>
      <c r="F30">
        <f>IF(AV30&lt;&gt;0,1/(1/AV30-1/N30),0)</f>
        <v>2.3397712067386007</v>
      </c>
      <c r="G30">
        <f>((AY30-AL30/2)*S30-E30)/(AY30+AL30/2)</f>
        <v>383.20415776013164</v>
      </c>
      <c r="H30">
        <f>AL30*1000</f>
        <v>34.329536263600986</v>
      </c>
      <c r="I30">
        <f>(AQ30-AW30)</f>
        <v>1.9859383373671138</v>
      </c>
      <c r="J30">
        <f>(P30+AP30*D30)</f>
        <v>31.36497688293457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30.284605026245117</v>
      </c>
      <c r="P30" s="1">
        <v>31.36497688293457</v>
      </c>
      <c r="Q30" s="1">
        <v>30.379297256469727</v>
      </c>
      <c r="R30" s="1">
        <v>400.15182495117188</v>
      </c>
      <c r="S30" s="1">
        <v>392.18829345703125</v>
      </c>
      <c r="T30" s="1">
        <v>-0.31354606151580811</v>
      </c>
      <c r="U30" s="1">
        <v>29.835210800170898</v>
      </c>
      <c r="V30" s="1">
        <v>-0.63585090637207031</v>
      </c>
      <c r="W30" s="1">
        <v>60.503856658935547</v>
      </c>
      <c r="X30" s="1">
        <v>300.47817993164063</v>
      </c>
      <c r="Y30" s="1">
        <v>150.193603515625</v>
      </c>
      <c r="Z30" s="1">
        <v>0.11263690143823624</v>
      </c>
      <c r="AA30" s="1">
        <v>87.821647644042969</v>
      </c>
      <c r="AB30" s="1">
        <v>-0.45745721459388733</v>
      </c>
      <c r="AC30" s="1">
        <v>1.1659870147705078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1.1046991909251491</v>
      </c>
      <c r="AL30">
        <f>(U30-T30)/(1000-U30)*AK30</f>
        <v>3.4329536263600989E-2</v>
      </c>
      <c r="AM30">
        <f>(P30+273.15)</f>
        <v>304.51497688293455</v>
      </c>
      <c r="AN30">
        <f>(O30+273.15)</f>
        <v>303.43460502624509</v>
      </c>
      <c r="AO30">
        <f>(Y30*AG30+Z30*AH30)*AI30</f>
        <v>24.030976025365817</v>
      </c>
      <c r="AP30">
        <f>((AO30+0.00000010773*(AN30^4-AM30^4))-AL30*44100)/(L30*51.4+0.00000043092*AM30^3)</f>
        <v>-12.302041802929383</v>
      </c>
      <c r="AQ30">
        <f>0.61365*EXP(17.502*J30/(240.97+J30))</f>
        <v>4.6061157076454675</v>
      </c>
      <c r="AR30">
        <f>AQ30*1000/AA30</f>
        <v>52.448523014677292</v>
      </c>
      <c r="AS30">
        <f>(AR30-U30)</f>
        <v>22.613312214506394</v>
      </c>
      <c r="AT30">
        <f>IF(D30,P30,(O30+P30)/2)</f>
        <v>30.824790954589844</v>
      </c>
      <c r="AU30">
        <f>0.61365*EXP(17.502*AT30/(240.97+AT30))</f>
        <v>4.4665052785678094</v>
      </c>
      <c r="AV30">
        <f>IF(AS30&lt;&gt;0,(1000-(AR30+U30)/2)/AS30*AL30,0)</f>
        <v>1.4556538528899821</v>
      </c>
      <c r="AW30">
        <f>U30*AA30/1000</f>
        <v>2.6201773702783537</v>
      </c>
      <c r="AX30">
        <f>(AU30-AW30)</f>
        <v>1.8463279082894557</v>
      </c>
      <c r="AY30">
        <f>1/(1.6/F30+1.37/N30)</f>
        <v>0.96203980927901911</v>
      </c>
      <c r="AZ30">
        <f>G30*AA30*0.001</f>
        <v>33.653620518542539</v>
      </c>
      <c r="BA30">
        <f>G30/S30</f>
        <v>0.97709228998727382</v>
      </c>
      <c r="BB30">
        <f>(1-AL30*AA30/AQ30/F30)*100</f>
        <v>72.025567699106745</v>
      </c>
      <c r="BC30">
        <f>(S30-E30/(N30/1.35))</f>
        <v>393.82355842287393</v>
      </c>
      <c r="BD30">
        <f>E30*BB30/100/BC30</f>
        <v>-8.5341633895123815E-3</v>
      </c>
    </row>
    <row r="31" spans="1:56" x14ac:dyDescent="0.35">
      <c r="A31" s="1" t="s">
        <v>9</v>
      </c>
      <c r="B31" s="1" t="s">
        <v>692</v>
      </c>
      <c r="K31" s="1">
        <v>2.72</v>
      </c>
    </row>
    <row r="32" spans="1:56" x14ac:dyDescent="0.35">
      <c r="A32" s="1" t="s">
        <v>9</v>
      </c>
      <c r="B32" s="1" t="s">
        <v>691</v>
      </c>
      <c r="K32" s="1">
        <v>2.72</v>
      </c>
    </row>
    <row r="33" spans="1:56" x14ac:dyDescent="0.35">
      <c r="A33" s="1">
        <v>6</v>
      </c>
      <c r="B33" s="1" t="s">
        <v>690</v>
      </c>
      <c r="C33" s="1">
        <v>1363.5000022687018</v>
      </c>
      <c r="D33" s="1">
        <v>0</v>
      </c>
      <c r="E33">
        <f>(R33-S33*(1000-T33)/(1000-U33))*AK33</f>
        <v>-4.1122214238987125</v>
      </c>
      <c r="F33">
        <f>IF(AV33&lt;&gt;0,1/(1/AV33-1/N33),0)</f>
        <v>2.2684779686585612</v>
      </c>
      <c r="G33">
        <f>((AY33-AL33/2)*S33-E33)/(AY33+AL33/2)</f>
        <v>383.05068687476609</v>
      </c>
      <c r="H33">
        <f>AL33*1000</f>
        <v>32.597794534459993</v>
      </c>
      <c r="I33">
        <f>(AQ33-AW33)</f>
        <v>1.9262401108502676</v>
      </c>
      <c r="J33">
        <f>(P33+AP33*D33)</f>
        <v>30.627220153808594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30.309465408325195</v>
      </c>
      <c r="P33" s="1">
        <v>30.627220153808594</v>
      </c>
      <c r="Q33" s="1">
        <v>30.391929626464844</v>
      </c>
      <c r="R33" s="1">
        <v>399.93862915039063</v>
      </c>
      <c r="S33" s="1">
        <v>392.09182739257813</v>
      </c>
      <c r="T33" s="1">
        <v>-0.31412118673324585</v>
      </c>
      <c r="U33" s="1">
        <v>28.354984283447266</v>
      </c>
      <c r="V33" s="1">
        <v>-0.63609766960144043</v>
      </c>
      <c r="W33" s="1">
        <v>57.419048309326172</v>
      </c>
      <c r="X33" s="1">
        <v>300.50424194335938</v>
      </c>
      <c r="Y33" s="1">
        <v>300.715087890625</v>
      </c>
      <c r="Z33" s="1">
        <v>5.631721019744873E-2</v>
      </c>
      <c r="AA33" s="1">
        <v>87.819900512695313</v>
      </c>
      <c r="AB33" s="1">
        <v>-0.53523433208465576</v>
      </c>
      <c r="AC33" s="1">
        <v>1.1682666540145874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1.1047950071447035</v>
      </c>
      <c r="AL33">
        <f>(U33-T33)/(1000-U33)*AK33</f>
        <v>3.259779453445999E-2</v>
      </c>
      <c r="AM33">
        <f>(P33+273.15)</f>
        <v>303.77722015380857</v>
      </c>
      <c r="AN33">
        <f>(O33+273.15)</f>
        <v>303.45946540832517</v>
      </c>
      <c r="AO33">
        <f>(Y33*AG33+Z33*AH33)*AI33</f>
        <v>48.11441298705904</v>
      </c>
      <c r="AP33">
        <f>((AO33+0.00000010773*(AN33^4-AM33^4))-AL33*44100)/(L33*51.4+0.00000043092*AM33^3)</f>
        <v>-11.412400076348979</v>
      </c>
      <c r="AQ33">
        <f>0.61365*EXP(17.502*J33/(240.97+J33))</f>
        <v>4.4163720096616457</v>
      </c>
      <c r="AR33">
        <f>AQ33*1000/AA33</f>
        <v>50.288966212427113</v>
      </c>
      <c r="AS33">
        <f>(AR33-U33)</f>
        <v>21.933981928979847</v>
      </c>
      <c r="AT33">
        <f>IF(D33,P33,(O33+P33)/2)</f>
        <v>30.468342781066895</v>
      </c>
      <c r="AU33">
        <f>0.61365*EXP(17.502*AT33/(240.97+AT33))</f>
        <v>4.3764134631015201</v>
      </c>
      <c r="AV33">
        <f>IF(AS33&lt;&gt;0,(1000-(AR33+U33)/2)/AS33*AL33,0)</f>
        <v>1.427738244976986</v>
      </c>
      <c r="AW33">
        <f>U33*AA33/1000</f>
        <v>2.4901318988113781</v>
      </c>
      <c r="AX33">
        <f>(AU33-AW33)</f>
        <v>1.886281564290142</v>
      </c>
      <c r="AY33">
        <f>1/(1.6/F33+1.37/N33)</f>
        <v>0.94255218872202284</v>
      </c>
      <c r="AZ33">
        <f>G33*AA33*0.001</f>
        <v>33.639473212661564</v>
      </c>
      <c r="BA33">
        <f>G33/S33</f>
        <v>0.97694126761596667</v>
      </c>
      <c r="BB33">
        <f>(1-AL33*AA33/AQ33/F33)*100</f>
        <v>71.425348372709934</v>
      </c>
      <c r="BC33">
        <f>(S33-E33/(N33/1.35))</f>
        <v>393.53290930945298</v>
      </c>
      <c r="BD33">
        <f>E33*BB33/100/BC33</f>
        <v>-7.4635904860684424E-3</v>
      </c>
    </row>
    <row r="34" spans="1:56" x14ac:dyDescent="0.35">
      <c r="A34" s="1" t="s">
        <v>9</v>
      </c>
      <c r="B34" s="1" t="s">
        <v>689</v>
      </c>
      <c r="K34" s="1">
        <v>2.72</v>
      </c>
    </row>
    <row r="35" spans="1:56" x14ac:dyDescent="0.35">
      <c r="A35" s="1" t="s">
        <v>9</v>
      </c>
      <c r="B35" s="1" t="s">
        <v>688</v>
      </c>
      <c r="K35" s="1">
        <v>2.72</v>
      </c>
    </row>
    <row r="36" spans="1:56" x14ac:dyDescent="0.35">
      <c r="A36" s="1">
        <v>7</v>
      </c>
      <c r="B36" s="1" t="s">
        <v>687</v>
      </c>
      <c r="C36" s="1">
        <v>1566.5000022687018</v>
      </c>
      <c r="D36" s="1">
        <v>0</v>
      </c>
      <c r="E36">
        <f>(R36-S36*(1000-T36)/(1000-U36))*AK36</f>
        <v>-3.5962137533412535</v>
      </c>
      <c r="F36">
        <f>IF(AV36&lt;&gt;0,1/(1/AV36-1/N36),0)</f>
        <v>2.0875172201670407</v>
      </c>
      <c r="G36">
        <f>((AY36-AL36/2)*S36-E36)/(AY36+AL36/2)</f>
        <v>382.37513581817888</v>
      </c>
      <c r="H36">
        <f>AL36*1000</f>
        <v>31.643627527379127</v>
      </c>
      <c r="I36">
        <f>(AQ36-AW36)</f>
        <v>1.9729341264474476</v>
      </c>
      <c r="J36">
        <f>(P36+AP36*D36)</f>
        <v>30.52836799621582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30.356697082519531</v>
      </c>
      <c r="P36" s="1">
        <v>30.52836799621582</v>
      </c>
      <c r="Q36" s="1">
        <v>30.423540115356445</v>
      </c>
      <c r="R36" s="1">
        <v>400.06512451171875</v>
      </c>
      <c r="S36" s="1">
        <v>392.08932495117188</v>
      </c>
      <c r="T36" s="1">
        <v>-0.3148166835308075</v>
      </c>
      <c r="U36" s="1">
        <v>27.540681838989258</v>
      </c>
      <c r="V36" s="1">
        <v>-0.63576167821884155</v>
      </c>
      <c r="W36" s="1">
        <v>55.617481231689453</v>
      </c>
      <c r="X36" s="1">
        <v>300.48007202148438</v>
      </c>
      <c r="Y36" s="1">
        <v>500.94265747070313</v>
      </c>
      <c r="Z36" s="1">
        <v>0.19907627999782562</v>
      </c>
      <c r="AA36" s="1">
        <v>87.81695556640625</v>
      </c>
      <c r="AB36" s="1">
        <v>-0.55533319711685181</v>
      </c>
      <c r="AC36" s="1">
        <v>1.1567913293838501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1.1047061471378099</v>
      </c>
      <c r="AL36">
        <f>(U36-T36)/(1000-U36)*AK36</f>
        <v>3.1643627527379127E-2</v>
      </c>
      <c r="AM36">
        <f>(P36+273.15)</f>
        <v>303.6783679962158</v>
      </c>
      <c r="AN36">
        <f>(O36+273.15)</f>
        <v>303.50669708251951</v>
      </c>
      <c r="AO36">
        <f>(Y36*AG36+Z36*AH36)*AI36</f>
        <v>80.150823403801951</v>
      </c>
      <c r="AP36">
        <f>((AO36+0.00000010773*(AN36^4-AM36^4))-AL36*44100)/(L36*51.4+0.00000043092*AM36^3)</f>
        <v>-10.791926627591765</v>
      </c>
      <c r="AQ36">
        <f>0.61365*EXP(17.502*J36/(240.97+J36))</f>
        <v>4.3914729597704989</v>
      </c>
      <c r="AR36">
        <f>AQ36*1000/AA36</f>
        <v>50.007119142836984</v>
      </c>
      <c r="AS36">
        <f>(AR36-U36)</f>
        <v>22.466437303847727</v>
      </c>
      <c r="AT36">
        <f>IF(D36,P36,(O36+P36)/2)</f>
        <v>30.442532539367676</v>
      </c>
      <c r="AU36">
        <f>0.61365*EXP(17.502*AT36/(240.97+AT36))</f>
        <v>4.3699518764087957</v>
      </c>
      <c r="AV36">
        <f>IF(AS36&lt;&gt;0,(1000-(AR36+U36)/2)/AS36*AL36,0)</f>
        <v>1.353872011440447</v>
      </c>
      <c r="AW36">
        <f>U36*AA36/1000</f>
        <v>2.4185388333230513</v>
      </c>
      <c r="AX36">
        <f>(AU36-AW36)</f>
        <v>1.9514130430857444</v>
      </c>
      <c r="AY36">
        <f>1/(1.6/F36+1.37/N36)</f>
        <v>0.89119313954311186</v>
      </c>
      <c r="AZ36">
        <f>G36*AA36*0.001</f>
        <v>33.579020311843571</v>
      </c>
      <c r="BA36">
        <f>G36/S36</f>
        <v>0.97522455084896087</v>
      </c>
      <c r="BB36">
        <f>(1-AL36*AA36/AQ36/F36)*100</f>
        <v>69.687318166239109</v>
      </c>
      <c r="BC36">
        <f>(S36-E36/(N36/1.35))</f>
        <v>393.34957776222876</v>
      </c>
      <c r="BD36">
        <f>E36*BB36/100/BC36</f>
        <v>-6.3711900607246984E-3</v>
      </c>
    </row>
    <row r="37" spans="1:56" x14ac:dyDescent="0.35">
      <c r="A37" s="1" t="s">
        <v>9</v>
      </c>
      <c r="B37" s="1" t="s">
        <v>686</v>
      </c>
      <c r="K37" s="1">
        <v>2.72</v>
      </c>
    </row>
    <row r="38" spans="1:56" x14ac:dyDescent="0.35">
      <c r="A38" s="1" t="s">
        <v>9</v>
      </c>
      <c r="B38" s="1" t="s">
        <v>685</v>
      </c>
      <c r="K38" s="1">
        <v>2.72</v>
      </c>
    </row>
    <row r="39" spans="1:56" x14ac:dyDescent="0.35">
      <c r="A39" s="1">
        <v>8</v>
      </c>
      <c r="B39" s="1" t="s">
        <v>684</v>
      </c>
      <c r="C39" s="1">
        <v>1768.5000022687018</v>
      </c>
      <c r="D39" s="1">
        <v>0</v>
      </c>
      <c r="E39">
        <f>(R39-S39*(1000-T39)/(1000-U39))*AK39</f>
        <v>-3.5052670679677358</v>
      </c>
      <c r="F39">
        <f>IF(AV39&lt;&gt;0,1/(1/AV39-1/N39),0)</f>
        <v>2.1004825073176643</v>
      </c>
      <c r="G39">
        <f>((AY39-AL39/2)*S39-E39)/(AY39+AL39/2)</f>
        <v>382.05981683735774</v>
      </c>
      <c r="H39">
        <f>AL39*1000</f>
        <v>31.747536325972526</v>
      </c>
      <c r="I39">
        <f>(AQ39-AW39)</f>
        <v>1.9713976489002829</v>
      </c>
      <c r="J39">
        <f>(P39+AP39*D39)</f>
        <v>30.552188873291016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30.414535522460938</v>
      </c>
      <c r="P39" s="1">
        <v>30.552188873291016</v>
      </c>
      <c r="Q39" s="1">
        <v>30.465703964233398</v>
      </c>
      <c r="R39" s="1">
        <v>399.9578857421875</v>
      </c>
      <c r="S39" s="1">
        <v>391.87014770507813</v>
      </c>
      <c r="T39" s="1">
        <v>-0.31570783257484436</v>
      </c>
      <c r="U39" s="1">
        <v>27.62547492980957</v>
      </c>
      <c r="V39" s="1">
        <v>-0.63547348976135254</v>
      </c>
      <c r="W39" s="1">
        <v>55.60601806640625</v>
      </c>
      <c r="X39" s="1">
        <v>300.51608276367188</v>
      </c>
      <c r="Y39" s="1">
        <v>750.23809814453125</v>
      </c>
      <c r="Z39" s="1">
        <v>0.19121961295604706</v>
      </c>
      <c r="AA39" s="1">
        <v>87.819816589355469</v>
      </c>
      <c r="AB39" s="1">
        <v>-0.46600824594497681</v>
      </c>
      <c r="AC39" s="1">
        <v>1.1579729318618774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1.1048385395723228</v>
      </c>
      <c r="AL39">
        <f>(U39-T39)/(1000-U39)*AK39</f>
        <v>3.1747536325972527E-2</v>
      </c>
      <c r="AM39">
        <f>(P39+273.15)</f>
        <v>303.70218887329099</v>
      </c>
      <c r="AN39">
        <f>(O39+273.15)</f>
        <v>303.56453552246091</v>
      </c>
      <c r="AO39">
        <f>(Y39*AG39+Z39*AH39)*AI39</f>
        <v>120.03809302006448</v>
      </c>
      <c r="AP39">
        <f>((AO39+0.00000010773*(AN39^4-AM39^4))-AL39*44100)/(L39*51.4+0.00000043092*AM39^3)</f>
        <v>-10.499116489499462</v>
      </c>
      <c r="AQ39">
        <f>0.61365*EXP(17.502*J39/(240.97+J39))</f>
        <v>4.3974617904299969</v>
      </c>
      <c r="AR39">
        <f>AQ39*1000/AA39</f>
        <v>50.073684519206878</v>
      </c>
      <c r="AS39">
        <f>(AR39-U39)</f>
        <v>22.448209589397308</v>
      </c>
      <c r="AT39">
        <f>IF(D39,P39,(O39+P39)/2)</f>
        <v>30.483362197875977</v>
      </c>
      <c r="AU39">
        <f>0.61365*EXP(17.502*AT39/(240.97+AT39))</f>
        <v>4.3801774000755023</v>
      </c>
      <c r="AV39">
        <f>IF(AS39&lt;&gt;0,(1000-(AR39+U39)/2)/AS39*AL39,0)</f>
        <v>1.3593136575503251</v>
      </c>
      <c r="AW39">
        <f>U39*AA39/1000</f>
        <v>2.4260641415297139</v>
      </c>
      <c r="AX39">
        <f>(AU39-AW39)</f>
        <v>1.9541132585457883</v>
      </c>
      <c r="AY39">
        <f>1/(1.6/F39+1.37/N39)</f>
        <v>0.89496652885135441</v>
      </c>
      <c r="AZ39">
        <f>G39*AA39*0.001</f>
        <v>33.552423040819498</v>
      </c>
      <c r="BA39">
        <f>G39/S39</f>
        <v>0.97496535287218755</v>
      </c>
      <c r="BB39">
        <f>(1-AL39*AA39/AQ39/F39)*100</f>
        <v>69.815678994510435</v>
      </c>
      <c r="BC39">
        <f>(S39-E39/(N39/1.35))</f>
        <v>393.09852926938504</v>
      </c>
      <c r="BD39">
        <f>E39*BB39/100/BC39</f>
        <v>-6.2254773850745999E-3</v>
      </c>
    </row>
    <row r="40" spans="1:56" x14ac:dyDescent="0.35">
      <c r="A40" s="1" t="s">
        <v>9</v>
      </c>
      <c r="B40" s="1" t="s">
        <v>683</v>
      </c>
      <c r="K40" s="1">
        <v>2.72</v>
      </c>
    </row>
    <row r="41" spans="1:56" x14ac:dyDescent="0.35">
      <c r="A41" s="1" t="s">
        <v>9</v>
      </c>
      <c r="B41" s="1" t="s">
        <v>682</v>
      </c>
      <c r="K41" s="1">
        <v>2.72</v>
      </c>
    </row>
    <row r="42" spans="1:56" x14ac:dyDescent="0.35">
      <c r="A42" s="1">
        <v>9</v>
      </c>
      <c r="B42" s="1" t="s">
        <v>681</v>
      </c>
      <c r="C42" s="1">
        <v>1970.5000022687018</v>
      </c>
      <c r="D42" s="1">
        <v>0</v>
      </c>
      <c r="E42">
        <f>(R42-S42*(1000-T42)/(1000-U42))*AK42</f>
        <v>-3.7057383406087898</v>
      </c>
      <c r="F42">
        <f>IF(AV42&lt;&gt;0,1/(1/AV42-1/N42),0)</f>
        <v>2.1951317046882517</v>
      </c>
      <c r="G42">
        <f>((AY42-AL42/2)*S42-E42)/(AY42+AL42/2)</f>
        <v>382.52833535478828</v>
      </c>
      <c r="H42">
        <f>AL42*1000</f>
        <v>32.181881754292817</v>
      </c>
      <c r="I42">
        <f>(AQ42-AW42)</f>
        <v>1.9421454500852593</v>
      </c>
      <c r="J42">
        <f>(P42+AP42*D42)</f>
        <v>30.565395355224609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30.485296249389648</v>
      </c>
      <c r="P42" s="1">
        <v>30.565395355224609</v>
      </c>
      <c r="Q42" s="1">
        <v>30.524354934692383</v>
      </c>
      <c r="R42" s="1">
        <v>400.09072875976563</v>
      </c>
      <c r="S42" s="1">
        <v>392.02606201171875</v>
      </c>
      <c r="T42" s="1">
        <v>-0.31476536393165588</v>
      </c>
      <c r="U42" s="1">
        <v>27.997089385986328</v>
      </c>
      <c r="V42" s="1">
        <v>-0.63099968433380127</v>
      </c>
      <c r="W42" s="1">
        <v>56.124843597412109</v>
      </c>
      <c r="X42" s="1">
        <v>300.5242919921875</v>
      </c>
      <c r="Y42" s="1">
        <v>1001.08544921875</v>
      </c>
      <c r="Z42" s="1">
        <v>0.12442488968372345</v>
      </c>
      <c r="AA42" s="1">
        <v>87.81768798828125</v>
      </c>
      <c r="AB42" s="1">
        <v>-0.38593471050262451</v>
      </c>
      <c r="AC42" s="1">
        <v>1.165671706199646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1.1048687205595125</v>
      </c>
      <c r="AL42">
        <f>(U42-T42)/(1000-U42)*AK42</f>
        <v>3.2181881754292818E-2</v>
      </c>
      <c r="AM42">
        <f>(P42+273.15)</f>
        <v>303.71539535522459</v>
      </c>
      <c r="AN42">
        <f>(O42+273.15)</f>
        <v>303.63529624938963</v>
      </c>
      <c r="AO42">
        <f>(Y42*AG42+Z42*AH42)*AI42</f>
        <v>160.17366829483944</v>
      </c>
      <c r="AP42">
        <f>((AO42+0.00000010773*(AN42^4-AM42^4))-AL42*44100)/(L42*51.4+0.00000043092*AM42^3)</f>
        <v>-10.321431444807221</v>
      </c>
      <c r="AQ42">
        <f>0.61365*EXP(17.502*J42/(240.97+J42))</f>
        <v>4.4007851103638274</v>
      </c>
      <c r="AR42">
        <f>AQ42*1000/AA42</f>
        <v>50.112741648938496</v>
      </c>
      <c r="AS42">
        <f>(AR42-U42)</f>
        <v>22.115652262952167</v>
      </c>
      <c r="AT42">
        <f>IF(D42,P42,(O42+P42)/2)</f>
        <v>30.525345802307129</v>
      </c>
      <c r="AU42">
        <f>0.61365*EXP(17.502*AT42/(240.97+AT42))</f>
        <v>4.390713655162787</v>
      </c>
      <c r="AV42">
        <f>IF(AS42&lt;&gt;0,(1000-(AR42+U42)/2)/AS42*AL42,0)</f>
        <v>1.3983318562568969</v>
      </c>
      <c r="AW42">
        <f>U42*AA42/1000</f>
        <v>2.4586396602785681</v>
      </c>
      <c r="AX42">
        <f>(AU42-AW42)</f>
        <v>1.9320739948842189</v>
      </c>
      <c r="AY42">
        <f>1/(1.6/F42+1.37/N42)</f>
        <v>0.92207019530921186</v>
      </c>
      <c r="AZ42">
        <f>G42*AA42*0.001</f>
        <v>33.592754000863408</v>
      </c>
      <c r="BA42">
        <f>G42/S42</f>
        <v>0.97577271621128459</v>
      </c>
      <c r="BB42">
        <f>(1-AL42*AA42/AQ42/F42)*100</f>
        <v>70.744825769916005</v>
      </c>
      <c r="BC42">
        <f>(S42-E42/(N42/1.35))</f>
        <v>393.32469648706228</v>
      </c>
      <c r="BD42">
        <f>E42*BB42/100/BC42</f>
        <v>-6.6652772021878331E-3</v>
      </c>
    </row>
    <row r="43" spans="1:56" x14ac:dyDescent="0.35">
      <c r="A43" s="1" t="s">
        <v>9</v>
      </c>
      <c r="B43" s="1" t="s">
        <v>680</v>
      </c>
      <c r="K43" s="1">
        <v>2.72</v>
      </c>
    </row>
    <row r="44" spans="1:56" x14ac:dyDescent="0.35">
      <c r="A44" s="1" t="s">
        <v>9</v>
      </c>
      <c r="B44" s="1" t="s">
        <v>679</v>
      </c>
      <c r="K44" s="1">
        <v>2.72</v>
      </c>
    </row>
    <row r="45" spans="1:56" x14ac:dyDescent="0.35">
      <c r="A45" s="1">
        <v>10</v>
      </c>
      <c r="B45" s="1" t="s">
        <v>678</v>
      </c>
      <c r="C45" s="1">
        <v>2173.5000022687018</v>
      </c>
      <c r="D45" s="1">
        <v>0</v>
      </c>
      <c r="E45">
        <f>(R45-S45*(1000-T45)/(1000-U45))*AK45</f>
        <v>-4.2919403155618703</v>
      </c>
      <c r="F45">
        <f>IF(AV45&lt;&gt;0,1/(1/AV45-1/N45),0)</f>
        <v>2.2763872002210199</v>
      </c>
      <c r="G45">
        <f>((AY45-AL45/2)*S45-E45)/(AY45+AL45/2)</f>
        <v>383.3234417401784</v>
      </c>
      <c r="H45">
        <f>AL45*1000</f>
        <v>32.596833315707009</v>
      </c>
      <c r="I45">
        <f>(AQ45-AW45)</f>
        <v>1.9220555773522507</v>
      </c>
      <c r="J45">
        <f>(P45+AP45*D45)</f>
        <v>30.614171981811523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30.570533752441406</v>
      </c>
      <c r="P45" s="1">
        <v>30.614171981811523</v>
      </c>
      <c r="Q45" s="1">
        <v>30.594688415527344</v>
      </c>
      <c r="R45" s="1">
        <v>399.84796142578125</v>
      </c>
      <c r="S45" s="1">
        <v>392.158935546875</v>
      </c>
      <c r="T45" s="1">
        <v>-0.31581231951713562</v>
      </c>
      <c r="U45" s="1">
        <v>28.364320755004883</v>
      </c>
      <c r="V45" s="1">
        <v>-0.63005226850509644</v>
      </c>
      <c r="W45" s="1">
        <v>56.587421417236328</v>
      </c>
      <c r="X45" s="1">
        <v>300.376953125</v>
      </c>
      <c r="Y45" s="1">
        <v>1250.86767578125</v>
      </c>
      <c r="Z45" s="1">
        <v>0.31694898009300232</v>
      </c>
      <c r="AA45" s="1">
        <v>87.822402954101563</v>
      </c>
      <c r="AB45" s="1">
        <v>-0.39060238003730774</v>
      </c>
      <c r="AC45" s="1">
        <v>1.1640571355819702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1.1043270335477937</v>
      </c>
      <c r="AL45">
        <f>(U45-T45)/(1000-U45)*AK45</f>
        <v>3.2596833315707008E-2</v>
      </c>
      <c r="AM45">
        <f>(P45+273.15)</f>
        <v>303.7641719818115</v>
      </c>
      <c r="AN45">
        <f>(O45+273.15)</f>
        <v>303.72053375244138</v>
      </c>
      <c r="AO45">
        <f>(Y45*AG45+Z45*AH45)*AI45</f>
        <v>200.13882365154859</v>
      </c>
      <c r="AP45">
        <f>((AO45+0.00000010773*(AN45^4-AM45^4))-AL45*44100)/(L45*51.4+0.00000043092*AM45^3)</f>
        <v>-10.139871029471204</v>
      </c>
      <c r="AQ45">
        <f>0.61365*EXP(17.502*J45/(240.97+J45))</f>
        <v>4.413078384217676</v>
      </c>
      <c r="AR45">
        <f>AQ45*1000/AA45</f>
        <v>50.250030012547867</v>
      </c>
      <c r="AS45">
        <f>(AR45-U45)</f>
        <v>21.885709257542985</v>
      </c>
      <c r="AT45">
        <f>IF(D45,P45,(O45+P45)/2)</f>
        <v>30.592352867126465</v>
      </c>
      <c r="AU45">
        <f>0.61365*EXP(17.502*AT45/(240.97+AT45))</f>
        <v>4.4075755744875753</v>
      </c>
      <c r="AV45">
        <f>IF(AS45&lt;&gt;0,(1000-(AR45+U45)/2)/AS45*AL45,0)</f>
        <v>1.4308672158211084</v>
      </c>
      <c r="AW45">
        <f>U45*AA45/1000</f>
        <v>2.4910228068654252</v>
      </c>
      <c r="AX45">
        <f>(AU45-AW45)</f>
        <v>1.9165527676221501</v>
      </c>
      <c r="AY45">
        <f>1/(1.6/F45+1.37/N45)</f>
        <v>0.94473435926792648</v>
      </c>
      <c r="AZ45">
        <f>G45*AA45*0.001</f>
        <v>33.664385762259023</v>
      </c>
      <c r="BA45">
        <f>G45/S45</f>
        <v>0.97746960988055698</v>
      </c>
      <c r="BB45">
        <f>(1-AL45*AA45/AQ45/F45)*100</f>
        <v>71.503406239135487</v>
      </c>
      <c r="BC45">
        <f>(S45-E45/(N45/1.35))</f>
        <v>393.66299793542174</v>
      </c>
      <c r="BD45">
        <f>E45*BB45/100/BC45</f>
        <v>-7.7957124125769914E-3</v>
      </c>
    </row>
    <row r="46" spans="1:56" x14ac:dyDescent="0.35">
      <c r="A46" s="1" t="s">
        <v>9</v>
      </c>
      <c r="B46" s="1" t="s">
        <v>677</v>
      </c>
      <c r="K46" s="1">
        <v>2.72</v>
      </c>
    </row>
    <row r="47" spans="1:56" x14ac:dyDescent="0.35">
      <c r="A47" s="1" t="s">
        <v>9</v>
      </c>
      <c r="B47" s="1" t="s">
        <v>676</v>
      </c>
      <c r="K47" s="1">
        <v>2.72</v>
      </c>
    </row>
    <row r="48" spans="1:56" x14ac:dyDescent="0.35">
      <c r="A48" s="1">
        <v>11</v>
      </c>
      <c r="B48" s="1" t="s">
        <v>675</v>
      </c>
      <c r="C48" s="1">
        <v>2376.5000022687018</v>
      </c>
      <c r="D48" s="1">
        <v>0</v>
      </c>
      <c r="E48">
        <f>(R48-S48*(1000-T48)/(1000-U48))*AK48</f>
        <v>-5.1922213240200357</v>
      </c>
      <c r="F48">
        <f>IF(AV48&lt;&gt;0,1/(1/AV48-1/N48),0)</f>
        <v>2.3820591966740783</v>
      </c>
      <c r="G48">
        <f>((AY48-AL48/2)*S48-E48)/(AY48+AL48/2)</f>
        <v>384.96622709378727</v>
      </c>
      <c r="H48">
        <f>AL48*1000</f>
        <v>33.124201523537209</v>
      </c>
      <c r="I48">
        <f>(AQ48-AW48)</f>
        <v>1.8981582455591832</v>
      </c>
      <c r="J48">
        <f>(P48+AP48*D48)</f>
        <v>30.674018859863281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30.673095703125</v>
      </c>
      <c r="P48" s="1">
        <v>30.674018859863281</v>
      </c>
      <c r="Q48" s="1">
        <v>30.678762435913086</v>
      </c>
      <c r="R48" s="1">
        <v>399.9471435546875</v>
      </c>
      <c r="S48" s="1">
        <v>392.86663818359375</v>
      </c>
      <c r="T48" s="1">
        <v>-0.31596839427947998</v>
      </c>
      <c r="U48" s="1">
        <v>28.807502746582031</v>
      </c>
      <c r="V48" s="1">
        <v>-0.62670272588729858</v>
      </c>
      <c r="W48" s="1">
        <v>57.137805938720703</v>
      </c>
      <c r="X48" s="1">
        <v>300.45297241210938</v>
      </c>
      <c r="Y48" s="1">
        <v>1600.0631103515625</v>
      </c>
      <c r="Z48" s="1">
        <v>0.11001630872488022</v>
      </c>
      <c r="AA48" s="1">
        <v>87.825881958007813</v>
      </c>
      <c r="AB48" s="1">
        <v>-0.37336909770965576</v>
      </c>
      <c r="AC48" s="1">
        <v>1.1765739917755127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1.1046065162209902</v>
      </c>
      <c r="AL48">
        <f>(U48-T48)/(1000-U48)*AK48</f>
        <v>3.3124201523537213E-2</v>
      </c>
      <c r="AM48">
        <f>(P48+273.15)</f>
        <v>303.82401885986326</v>
      </c>
      <c r="AN48">
        <f>(O48+273.15)</f>
        <v>303.82309570312498</v>
      </c>
      <c r="AO48">
        <f>(Y48*AG48+Z48*AH48)*AI48</f>
        <v>256.0100919339784</v>
      </c>
      <c r="AP48">
        <f>((AO48+0.00000010773*(AN48^4-AM48^4))-AL48*44100)/(L48*51.4+0.00000043092*AM48^3)</f>
        <v>-9.8679205832007835</v>
      </c>
      <c r="AQ48">
        <f>0.61365*EXP(17.502*J48/(240.97+J48))</f>
        <v>4.4282025812854826</v>
      </c>
      <c r="AR48">
        <f>AQ48*1000/AA48</f>
        <v>50.420246088763889</v>
      </c>
      <c r="AS48">
        <f>(AR48-U48)</f>
        <v>21.612743342181858</v>
      </c>
      <c r="AT48">
        <f>IF(D48,P48,(O48+P48)/2)</f>
        <v>30.673557281494141</v>
      </c>
      <c r="AU48">
        <f>0.61365*EXP(17.502*AT48/(240.97+AT48))</f>
        <v>4.4280857609897009</v>
      </c>
      <c r="AV48">
        <f>IF(AS48&lt;&gt;0,(1000-(AR48+U48)/2)/AS48*AL48,0)</f>
        <v>1.4719104863522903</v>
      </c>
      <c r="AW48">
        <f>U48*AA48/1000</f>
        <v>2.5300443357262994</v>
      </c>
      <c r="AX48">
        <f>(AU48-AW48)</f>
        <v>1.8980414252634015</v>
      </c>
      <c r="AY48">
        <f>1/(1.6/F48+1.37/N48)</f>
        <v>0.97340820358595859</v>
      </c>
      <c r="AZ48">
        <f>G48*AA48*0.001</f>
        <v>33.809998418558592</v>
      </c>
      <c r="BA48">
        <f>G48/S48</f>
        <v>0.97989034872919278</v>
      </c>
      <c r="BB48">
        <f>(1-AL48*AA48/AQ48/F48)*100</f>
        <v>72.42040355114699</v>
      </c>
      <c r="BC48">
        <f>(S48-E48/(N48/1.35))</f>
        <v>394.68619396309828</v>
      </c>
      <c r="BD48">
        <f>E48*BB48/100/BC48</f>
        <v>-9.5271324247931128E-3</v>
      </c>
    </row>
    <row r="49" spans="1:56" x14ac:dyDescent="0.35">
      <c r="A49" s="1" t="s">
        <v>9</v>
      </c>
      <c r="B49" s="1" t="s">
        <v>674</v>
      </c>
      <c r="K49" s="1">
        <v>2.72</v>
      </c>
    </row>
    <row r="50" spans="1:56" x14ac:dyDescent="0.35">
      <c r="A50" s="1" t="s">
        <v>9</v>
      </c>
      <c r="B50" s="1" t="s">
        <v>673</v>
      </c>
      <c r="K50" s="1">
        <v>2.72</v>
      </c>
    </row>
    <row r="51" spans="1:56" x14ac:dyDescent="0.35">
      <c r="A51" s="1">
        <v>12</v>
      </c>
      <c r="B51" s="1" t="s">
        <v>672</v>
      </c>
      <c r="C51" s="1">
        <v>2579.5000022687018</v>
      </c>
      <c r="D51" s="1">
        <v>0</v>
      </c>
      <c r="E51">
        <f>(R51-S51*(1000-T51)/(1000-U51))*AK51</f>
        <v>-6.5442842591648267</v>
      </c>
      <c r="F51">
        <f>IF(AV51&lt;&gt;0,1/(1/AV51-1/N51),0)</f>
        <v>2.3980690770685658</v>
      </c>
      <c r="G51">
        <f>((AY51-AL51/2)*S51-E51)/(AY51+AL51/2)</f>
        <v>387.30711840937465</v>
      </c>
      <c r="H51">
        <f>AL51*1000</f>
        <v>33.381782758056893</v>
      </c>
      <c r="I51">
        <f>(AQ51-AW51)</f>
        <v>1.9045487321589341</v>
      </c>
      <c r="J51">
        <f>(P51+AP51*D51)</f>
        <v>30.77318000793457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30.799873352050781</v>
      </c>
      <c r="P51" s="1">
        <v>30.77318000793457</v>
      </c>
      <c r="Q51" s="1">
        <v>30.783483505249023</v>
      </c>
      <c r="R51" s="1">
        <v>399.93075561523438</v>
      </c>
      <c r="S51" s="1">
        <v>393.9510498046875</v>
      </c>
      <c r="T51" s="1">
        <v>-0.31684836745262146</v>
      </c>
      <c r="U51" s="1">
        <v>29.02094841003418</v>
      </c>
      <c r="V51" s="1">
        <v>-0.62391841411590576</v>
      </c>
      <c r="W51" s="1">
        <v>57.146278381347656</v>
      </c>
      <c r="X51" s="1">
        <v>300.51129150390625</v>
      </c>
      <c r="Y51" s="1">
        <v>2000.1695556640625</v>
      </c>
      <c r="Z51" s="1">
        <v>0.10739559680223465</v>
      </c>
      <c r="AA51" s="1">
        <v>87.826652526855469</v>
      </c>
      <c r="AB51" s="1">
        <v>-0.29913204908370972</v>
      </c>
      <c r="AC51" s="1">
        <v>1.1781198978424072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1.104820924646714</v>
      </c>
      <c r="AL51">
        <f>(U51-T51)/(1000-U51)*AK51</f>
        <v>3.3381782758056894E-2</v>
      </c>
      <c r="AM51">
        <f>(P51+273.15)</f>
        <v>303.92318000793455</v>
      </c>
      <c r="AN51">
        <f>(O51+273.15)</f>
        <v>303.94987335205076</v>
      </c>
      <c r="AO51">
        <f>(Y51*AG51+Z51*AH51)*AI51</f>
        <v>320.02712175308625</v>
      </c>
      <c r="AP51">
        <f>((AO51+0.00000010773*(AN51^4-AM51^4))-AL51*44100)/(L51*51.4+0.00000043092*AM51^3)</f>
        <v>-9.4329685014084443</v>
      </c>
      <c r="AQ51">
        <f>0.61365*EXP(17.502*J51/(240.97+J51))</f>
        <v>4.4533614841668046</v>
      </c>
      <c r="AR51">
        <f>AQ51*1000/AA51</f>
        <v>50.706264625138303</v>
      </c>
      <c r="AS51">
        <f>(AR51-U51)</f>
        <v>21.685316215104123</v>
      </c>
      <c r="AT51">
        <f>IF(D51,P51,(O51+P51)/2)</f>
        <v>30.786526679992676</v>
      </c>
      <c r="AU51">
        <f>0.61365*EXP(17.502*AT51/(240.97+AT51))</f>
        <v>4.4567572558708362</v>
      </c>
      <c r="AV51">
        <f>IF(AS51&lt;&gt;0,(1000-(AR51+U51)/2)/AS51*AL51,0)</f>
        <v>1.4780077074924163</v>
      </c>
      <c r="AW51">
        <f>U51*AA51/1000</f>
        <v>2.5488127520078705</v>
      </c>
      <c r="AX51">
        <f>(AU51-AW51)</f>
        <v>1.9079445038629657</v>
      </c>
      <c r="AY51">
        <f>1/(1.6/F51+1.37/N51)</f>
        <v>0.97767580352459604</v>
      </c>
      <c r="AZ51">
        <f>G51*AA51*0.001</f>
        <v>34.015887709717809</v>
      </c>
      <c r="BA51">
        <f>G51/S51</f>
        <v>0.98313513468587843</v>
      </c>
      <c r="BB51">
        <f>(1-AL51*AA51/AQ51/F51)*100</f>
        <v>72.547227000575319</v>
      </c>
      <c r="BC51">
        <f>(S51-E51/(N51/1.35))</f>
        <v>396.24442088873525</v>
      </c>
      <c r="BD51">
        <f>E51*BB51/100/BC51</f>
        <v>-1.198173780317369E-2</v>
      </c>
    </row>
    <row r="52" spans="1:56" x14ac:dyDescent="0.35">
      <c r="A52" s="1" t="s">
        <v>9</v>
      </c>
      <c r="B52" s="1" t="s">
        <v>671</v>
      </c>
      <c r="K52" s="1">
        <v>2.0345600000000004</v>
      </c>
    </row>
    <row r="53" spans="1:56" x14ac:dyDescent="0.35">
      <c r="A53" s="1" t="s">
        <v>9</v>
      </c>
      <c r="B53" s="1" t="s">
        <v>670</v>
      </c>
      <c r="K53" s="1">
        <v>2.0345600000000004</v>
      </c>
    </row>
    <row r="54" spans="1:56" x14ac:dyDescent="0.35">
      <c r="A54" s="1" t="s">
        <v>9</v>
      </c>
      <c r="B54" s="1" t="s">
        <v>669</v>
      </c>
      <c r="K54" s="1">
        <v>2.0345600000000004</v>
      </c>
    </row>
    <row r="55" spans="1:56" x14ac:dyDescent="0.35">
      <c r="A55" s="1" t="s">
        <v>9</v>
      </c>
      <c r="B55" s="1" t="s">
        <v>668</v>
      </c>
      <c r="K55" s="1">
        <v>2.0345600000000004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D55"/>
  <sheetViews>
    <sheetView topLeftCell="A12" zoomScale="6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758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757</v>
      </c>
    </row>
    <row r="12" spans="1:56" x14ac:dyDescent="0.35">
      <c r="A12" s="1" t="s">
        <v>9</v>
      </c>
      <c r="B12" s="1" t="s">
        <v>756</v>
      </c>
    </row>
    <row r="13" spans="1:56" x14ac:dyDescent="0.35">
      <c r="A13" s="1" t="s">
        <v>9</v>
      </c>
      <c r="B13" s="1" t="s">
        <v>755</v>
      </c>
    </row>
    <row r="14" spans="1:56" x14ac:dyDescent="0.35">
      <c r="A14" s="1" t="s">
        <v>9</v>
      </c>
      <c r="B14" s="1" t="s">
        <v>754</v>
      </c>
    </row>
    <row r="15" spans="1:56" x14ac:dyDescent="0.35">
      <c r="A15" s="1" t="s">
        <v>9</v>
      </c>
      <c r="B15" s="1" t="s">
        <v>753</v>
      </c>
    </row>
    <row r="16" spans="1:56" x14ac:dyDescent="0.35">
      <c r="A16" s="1" t="s">
        <v>9</v>
      </c>
      <c r="B16" s="1" t="s">
        <v>752</v>
      </c>
    </row>
    <row r="17" spans="1:56" x14ac:dyDescent="0.35">
      <c r="A17" s="1" t="s">
        <v>9</v>
      </c>
      <c r="B17" s="1" t="s">
        <v>751</v>
      </c>
    </row>
    <row r="18" spans="1:56" x14ac:dyDescent="0.35">
      <c r="A18" s="1">
        <v>1</v>
      </c>
      <c r="B18" s="1" t="s">
        <v>750</v>
      </c>
      <c r="C18" s="1">
        <v>436.50000063702464</v>
      </c>
      <c r="D18" s="1">
        <v>0</v>
      </c>
      <c r="E18">
        <f>(R18-S18*(1000-T18)/(1000-U18))*AK18</f>
        <v>-7.7884068006764338</v>
      </c>
      <c r="F18">
        <f>IF(AV18&lt;&gt;0,1/(1/AV18-1/N18),0)</f>
        <v>0.83347630016010943</v>
      </c>
      <c r="G18">
        <f>((AY18-AL18/2)*S18-E18)/(AY18+AL18/2)</f>
        <v>376.6322736941375</v>
      </c>
      <c r="H18">
        <f>AL18*1000</f>
        <v>38.983662634090244</v>
      </c>
      <c r="I18">
        <f>(AQ18-AW18)</f>
        <v>4.6936483355529734</v>
      </c>
      <c r="J18">
        <f>(P18+AP18*D18)</f>
        <v>40.613033294677734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30.800617218017578</v>
      </c>
      <c r="P18" s="1">
        <v>40.613033294677734</v>
      </c>
      <c r="Q18" s="1">
        <v>30.846363067626953</v>
      </c>
      <c r="R18" s="1">
        <v>399.86550903320313</v>
      </c>
      <c r="S18" s="1">
        <v>393.04638671875</v>
      </c>
      <c r="T18" s="1">
        <v>-0.31382852792739868</v>
      </c>
      <c r="U18" s="1">
        <v>33.779003143310547</v>
      </c>
      <c r="V18" s="1">
        <v>-0.61785846948623657</v>
      </c>
      <c r="W18" s="1">
        <v>66.503334045410156</v>
      </c>
      <c r="X18" s="1">
        <v>300.51416015625</v>
      </c>
      <c r="Y18" s="1">
        <v>5.2367541939020157E-2</v>
      </c>
      <c r="Z18" s="1">
        <v>1.5716550871729851E-2</v>
      </c>
      <c r="AA18" s="1">
        <v>87.814247131347656</v>
      </c>
      <c r="AB18" s="1">
        <v>1.8214566707611084</v>
      </c>
      <c r="AC18" s="1">
        <v>1.1845746040344238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1.1048314711626834</v>
      </c>
      <c r="AL18">
        <f>(U18-T18)/(1000-U18)*AK18</f>
        <v>3.8983662634090241E-2</v>
      </c>
      <c r="AM18">
        <f>(P18+273.15)</f>
        <v>313.76303329467771</v>
      </c>
      <c r="AN18">
        <f>(O18+273.15)</f>
        <v>303.95061721801756</v>
      </c>
      <c r="AO18">
        <f>(Y18*AG18+Z18*AH18)*AI18</f>
        <v>8.378806522962301E-3</v>
      </c>
      <c r="AP18">
        <f>((AO18+0.00000010773*(AN18^4-AM18^4))-AL18*44100)/(L18*51.4+0.00000043092*AM18^3)</f>
        <v>-14.951719355085331</v>
      </c>
      <c r="AQ18">
        <f>0.61365*EXP(17.502*J18/(240.97+J18))</f>
        <v>7.6599260654302155</v>
      </c>
      <c r="AR18">
        <f>AQ18*1000/AA18</f>
        <v>87.228739249713371</v>
      </c>
      <c r="AS18">
        <f>(AR18-U18)</f>
        <v>53.449736106402824</v>
      </c>
      <c r="AT18">
        <f>IF(D18,P18,(O18+P18)/2)</f>
        <v>35.706825256347656</v>
      </c>
      <c r="AU18">
        <f>0.61365*EXP(17.502*AT18/(240.97+AT18))</f>
        <v>5.8732543731407523</v>
      </c>
      <c r="AV18">
        <f>IF(AS18&lt;&gt;0,(1000-(AR18+U18)/2)/AS18*AL18,0)</f>
        <v>0.68522321716236878</v>
      </c>
      <c r="AW18">
        <f>U18*AA18/1000</f>
        <v>2.9662777298772416</v>
      </c>
      <c r="AX18">
        <f>(AU18-AW18)</f>
        <v>2.9069766432635107</v>
      </c>
      <c r="AY18">
        <f>1/(1.6/F18+1.37/N18)</f>
        <v>0.43950226281515109</v>
      </c>
      <c r="AZ18">
        <f>G18*AA18*0.001</f>
        <v>33.073679559818359</v>
      </c>
      <c r="BA18">
        <f>G18/S18</f>
        <v>0.9582387382780907</v>
      </c>
      <c r="BB18">
        <f>(1-AL18*AA18/AQ18/F18)*100</f>
        <v>46.37963211863493</v>
      </c>
      <c r="BC18">
        <f>(S18-E18/(N18/1.35))</f>
        <v>395.77574660596122</v>
      </c>
      <c r="BD18">
        <f>E18*BB18/100/BC18</f>
        <v>-9.1269726683198098E-3</v>
      </c>
    </row>
    <row r="19" spans="1:56" x14ac:dyDescent="0.35">
      <c r="A19" s="1" t="s">
        <v>9</v>
      </c>
      <c r="B19" s="1" t="s">
        <v>749</v>
      </c>
      <c r="K19" s="1">
        <v>2.72</v>
      </c>
    </row>
    <row r="20" spans="1:56" x14ac:dyDescent="0.35">
      <c r="A20" s="1" t="s">
        <v>9</v>
      </c>
      <c r="B20" s="1" t="s">
        <v>748</v>
      </c>
      <c r="K20" s="1">
        <v>2.72</v>
      </c>
    </row>
    <row r="21" spans="1:56" x14ac:dyDescent="0.35">
      <c r="A21" s="1">
        <v>2</v>
      </c>
      <c r="B21" s="1" t="s">
        <v>747</v>
      </c>
      <c r="C21" s="1">
        <v>639.00000064820051</v>
      </c>
      <c r="D21" s="1">
        <v>0</v>
      </c>
      <c r="E21">
        <f>(R21-S21*(1000-T21)/(1000-U21))*AK21</f>
        <v>-6.4602817516728441</v>
      </c>
      <c r="F21">
        <f>IF(AV21&lt;&gt;0,1/(1/AV21-1/N21),0)</f>
        <v>0.97872521537488255</v>
      </c>
      <c r="G21">
        <f>((AY21-AL21/2)*S21-E21)/(AY21+AL21/2)</f>
        <v>376.00782840285376</v>
      </c>
      <c r="H21">
        <f>AL21*1000</f>
        <v>38.127170037062733</v>
      </c>
      <c r="I21">
        <f>(AQ21-AW21)</f>
        <v>4.0491612013226188</v>
      </c>
      <c r="J21">
        <f>(P21+AP21*D21)</f>
        <v>38.800426483154297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30.765583038330078</v>
      </c>
      <c r="P21" s="1">
        <v>38.800426483154297</v>
      </c>
      <c r="Q21" s="1">
        <v>30.842596054077148</v>
      </c>
      <c r="R21" s="1">
        <v>399.99295043945313</v>
      </c>
      <c r="S21" s="1">
        <v>392.30224609375</v>
      </c>
      <c r="T21" s="1">
        <v>-0.31576019525527954</v>
      </c>
      <c r="U21" s="1">
        <v>33.052474975585938</v>
      </c>
      <c r="V21" s="1">
        <v>-0.62288540601730347</v>
      </c>
      <c r="W21" s="1">
        <v>65.201072692871094</v>
      </c>
      <c r="X21" s="1">
        <v>300.51983642578125</v>
      </c>
      <c r="Y21" s="1">
        <v>25.814676284790039</v>
      </c>
      <c r="Z21" s="1">
        <v>9.4299651682376862E-2</v>
      </c>
      <c r="AA21" s="1">
        <v>87.811279296875</v>
      </c>
      <c r="AB21" s="1">
        <v>1.8550534248352051</v>
      </c>
      <c r="AC21" s="1">
        <v>1.1920174360275269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1.1048523398006662</v>
      </c>
      <c r="AL21">
        <f>(U21-T21)/(1000-U21)*AK21</f>
        <v>3.812717003706273E-2</v>
      </c>
      <c r="AM21">
        <f>(P21+273.15)</f>
        <v>311.95042648315427</v>
      </c>
      <c r="AN21">
        <f>(O21+273.15)</f>
        <v>303.91558303833006</v>
      </c>
      <c r="AO21">
        <f>(Y21*AG21+Z21*AH21)*AI21</f>
        <v>4.1303481132459297</v>
      </c>
      <c r="AP21">
        <f>((AO21+0.00000010773*(AN21^4-AM21^4))-AL21*44100)/(L21*51.4+0.00000043092*AM21^3)</f>
        <v>-14.448340961827931</v>
      </c>
      <c r="AQ21">
        <f>0.61365*EXP(17.502*J21/(240.97+J21))</f>
        <v>6.9515413128567678</v>
      </c>
      <c r="AR21">
        <f>AQ21*1000/AA21</f>
        <v>79.164560276531091</v>
      </c>
      <c r="AS21">
        <f>(AR21-U21)</f>
        <v>46.112085300945154</v>
      </c>
      <c r="AT21">
        <f>IF(D21,P21,(O21+P21)/2)</f>
        <v>34.783004760742188</v>
      </c>
      <c r="AU21">
        <f>0.61365*EXP(17.502*AT21/(240.97+AT21))</f>
        <v>5.5808512332399518</v>
      </c>
      <c r="AV21">
        <f>IF(AS21&lt;&gt;0,(1000-(AR21+U21)/2)/AS21*AL21,0)</f>
        <v>0.7804442330060668</v>
      </c>
      <c r="AW21">
        <f>U21*AA21/1000</f>
        <v>2.9023801115341485</v>
      </c>
      <c r="AX21">
        <f>(AU21-AW21)</f>
        <v>2.6784711217058033</v>
      </c>
      <c r="AY21">
        <f>1/(1.6/F21+1.37/N21)</f>
        <v>0.5024090353754157</v>
      </c>
      <c r="AZ21">
        <f>G21*AA21*0.001</f>
        <v>33.017728437694437</v>
      </c>
      <c r="BA21">
        <f>G21/S21</f>
        <v>0.95846463319253516</v>
      </c>
      <c r="BB21">
        <f>(1-AL21*AA21/AQ21/F21)*100</f>
        <v>50.791175576713087</v>
      </c>
      <c r="BC21">
        <f>(S21-E21/(N21/1.35))</f>
        <v>394.56617944037066</v>
      </c>
      <c r="BD21">
        <f>E21*BB21/100/BC21</f>
        <v>-8.3161031487707458E-3</v>
      </c>
    </row>
    <row r="22" spans="1:56" x14ac:dyDescent="0.35">
      <c r="A22" s="1" t="s">
        <v>9</v>
      </c>
      <c r="B22" s="1" t="s">
        <v>746</v>
      </c>
      <c r="K22" s="1">
        <v>2.72</v>
      </c>
    </row>
    <row r="23" spans="1:56" x14ac:dyDescent="0.35">
      <c r="A23" s="1" t="s">
        <v>9</v>
      </c>
      <c r="B23" s="1" t="s">
        <v>745</v>
      </c>
      <c r="K23" s="1">
        <v>2.72</v>
      </c>
    </row>
    <row r="24" spans="1:56" x14ac:dyDescent="0.35">
      <c r="A24" s="1">
        <v>3</v>
      </c>
      <c r="B24" s="1" t="s">
        <v>744</v>
      </c>
      <c r="C24" s="1">
        <v>842.00000064820051</v>
      </c>
      <c r="D24" s="1">
        <v>0</v>
      </c>
      <c r="E24">
        <f>(R24-S24*(1000-T24)/(1000-U24))*AK24</f>
        <v>-5.6314466154493177</v>
      </c>
      <c r="F24">
        <f>IF(AV24&lt;&gt;0,1/(1/AV24-1/N24),0)</f>
        <v>0.69208309197977125</v>
      </c>
      <c r="G24">
        <f>((AY24-AL24/2)*S24-E24)/(AY24+AL24/2)</f>
        <v>368.55524347572157</v>
      </c>
      <c r="H24">
        <f>AL24*1000</f>
        <v>37.663991454647103</v>
      </c>
      <c r="I24">
        <f>(AQ24-AW24)</f>
        <v>5.2833537947939213</v>
      </c>
      <c r="J24">
        <f>(P24+AP24*D24)</f>
        <v>41.787418365478516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30.731697082519531</v>
      </c>
      <c r="P24" s="1">
        <v>41.787418365478516</v>
      </c>
      <c r="Q24" s="1">
        <v>30.824329376220703</v>
      </c>
      <c r="R24" s="1">
        <v>399.98324584960938</v>
      </c>
      <c r="S24" s="1">
        <v>391.72549438476563</v>
      </c>
      <c r="T24" s="1">
        <v>-0.3153069019317627</v>
      </c>
      <c r="U24" s="1">
        <v>32.664745330810547</v>
      </c>
      <c r="V24" s="1">
        <v>-0.6231691837310791</v>
      </c>
      <c r="W24" s="1">
        <v>64.558250427246094</v>
      </c>
      <c r="X24" s="1">
        <v>300.48370361328125</v>
      </c>
      <c r="Y24" s="1">
        <v>50.070426940917969</v>
      </c>
      <c r="Z24" s="1">
        <v>0.13883094489574432</v>
      </c>
      <c r="AA24" s="1">
        <v>87.807449340820313</v>
      </c>
      <c r="AB24" s="1">
        <v>1.7881268262863159</v>
      </c>
      <c r="AC24" s="1">
        <v>1.1839026212692261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1.1047194985782396</v>
      </c>
      <c r="AL24">
        <f>(U24-T24)/(1000-U24)*AK24</f>
        <v>3.7663991454647106E-2</v>
      </c>
      <c r="AM24">
        <f>(P24+273.15)</f>
        <v>314.93741836547849</v>
      </c>
      <c r="AN24">
        <f>(O24+273.15)</f>
        <v>303.88169708251951</v>
      </c>
      <c r="AO24">
        <f>(Y24*AG24+Z24*AH24)*AI24</f>
        <v>8.0112681314810743</v>
      </c>
      <c r="AP24">
        <f>((AO24+0.00000010773*(AN24^4-AM24^4))-AL24*44100)/(L24*51.4+0.00000043092*AM24^3)</f>
        <v>-14.531441615148511</v>
      </c>
      <c r="AQ24">
        <f>0.61365*EXP(17.502*J24/(240.97+J24))</f>
        <v>8.1515617656598653</v>
      </c>
      <c r="AR24">
        <f>AQ24*1000/AA24</f>
        <v>92.834512639354529</v>
      </c>
      <c r="AS24">
        <f>(AR24-U24)</f>
        <v>60.169767308543982</v>
      </c>
      <c r="AT24">
        <f>IF(D24,P24,(O24+P24)/2)</f>
        <v>36.259557723999023</v>
      </c>
      <c r="AU24">
        <f>0.61365*EXP(17.502*AT24/(240.97+AT24))</f>
        <v>6.0544919679906544</v>
      </c>
      <c r="AV24">
        <f>IF(AS24&lt;&gt;0,(1000-(AR24+U24)/2)/AS24*AL24,0)</f>
        <v>0.58668317236051659</v>
      </c>
      <c r="AW24">
        <f>U24*AA24/1000</f>
        <v>2.868207970865944</v>
      </c>
      <c r="AX24">
        <f>(AU24-AW24)</f>
        <v>3.1862839971247103</v>
      </c>
      <c r="AY24">
        <f>1/(1.6/F24+1.37/N24)</f>
        <v>0.37488402804111781</v>
      </c>
      <c r="AZ24">
        <f>G24*AA24*0.001</f>
        <v>32.361895870788118</v>
      </c>
      <c r="BA24">
        <f>G24/S24</f>
        <v>0.94085079669007843</v>
      </c>
      <c r="BB24">
        <f>(1-AL24*AA24/AQ24/F24)*100</f>
        <v>41.378268558725395</v>
      </c>
      <c r="BC24">
        <f>(S24-E24/(N24/1.35))</f>
        <v>393.69897174573805</v>
      </c>
      <c r="BD24">
        <f>E24*BB24/100/BC24</f>
        <v>-5.9187228606397699E-3</v>
      </c>
    </row>
    <row r="25" spans="1:56" x14ac:dyDescent="0.35">
      <c r="A25" s="1" t="s">
        <v>9</v>
      </c>
      <c r="B25" s="1" t="s">
        <v>743</v>
      </c>
      <c r="K25" s="1">
        <v>2.72</v>
      </c>
    </row>
    <row r="26" spans="1:56" x14ac:dyDescent="0.35">
      <c r="A26" s="1" t="s">
        <v>9</v>
      </c>
      <c r="B26" s="1" t="s">
        <v>742</v>
      </c>
      <c r="K26" s="1">
        <v>2.72</v>
      </c>
    </row>
    <row r="27" spans="1:56" x14ac:dyDescent="0.35">
      <c r="A27" s="1">
        <v>4</v>
      </c>
      <c r="B27" s="1" t="s">
        <v>741</v>
      </c>
      <c r="C27" s="1">
        <v>1045.0000006482005</v>
      </c>
      <c r="D27" s="1">
        <v>0</v>
      </c>
      <c r="E27">
        <f>(R27-S27*(1000-T27)/(1000-U27))*AK27</f>
        <v>-4.7427462136443426</v>
      </c>
      <c r="F27">
        <f>IF(AV27&lt;&gt;0,1/(1/AV27-1/N27),0)</f>
        <v>2.7683584114733435</v>
      </c>
      <c r="G27">
        <f>((AY27-AL27/2)*S27-E27)/(AY27+AL27/2)</f>
        <v>381.91229956896547</v>
      </c>
      <c r="H27">
        <f>AL27*1000</f>
        <v>37.480318113001445</v>
      </c>
      <c r="I27">
        <f>(AQ27-AW27)</f>
        <v>1.9538866232372007</v>
      </c>
      <c r="J27">
        <f>(P27+AP27*D27)</f>
        <v>32.122051239013672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30.717845916748047</v>
      </c>
      <c r="P27" s="1">
        <v>32.122051239013672</v>
      </c>
      <c r="Q27" s="1">
        <v>30.814357757568359</v>
      </c>
      <c r="R27" s="1">
        <v>399.97979736328125</v>
      </c>
      <c r="S27" s="1">
        <v>391.00723266601563</v>
      </c>
      <c r="T27" s="1">
        <v>-0.31654292345046997</v>
      </c>
      <c r="U27" s="1">
        <v>32.507476806640625</v>
      </c>
      <c r="V27" s="1">
        <v>-0.62608200311660767</v>
      </c>
      <c r="W27" s="1">
        <v>64.295692443847656</v>
      </c>
      <c r="X27" s="1">
        <v>300.48861694335938</v>
      </c>
      <c r="Y27" s="1">
        <v>101.38601684570313</v>
      </c>
      <c r="Z27" s="1">
        <v>5.3698468953371048E-2</v>
      </c>
      <c r="AA27" s="1">
        <v>87.80389404296875</v>
      </c>
      <c r="AB27" s="1">
        <v>1.742590069770813</v>
      </c>
      <c r="AC27" s="1">
        <v>1.1832915544509888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1.1047375622917621</v>
      </c>
      <c r="AL27">
        <f>(U27-T27)/(1000-U27)*AK27</f>
        <v>3.7480318113001447E-2</v>
      </c>
      <c r="AM27">
        <f>(P27+273.15)</f>
        <v>305.27205123901365</v>
      </c>
      <c r="AN27">
        <f>(O27+273.15)</f>
        <v>303.86784591674802</v>
      </c>
      <c r="AO27">
        <f>(Y27*AG27+Z27*AH27)*AI27</f>
        <v>16.221762332727849</v>
      </c>
      <c r="AP27">
        <f>((AO27+0.00000010773*(AN27^4-AM27^4))-AL27*44100)/(L27*51.4+0.00000043092*AM27^3)</f>
        <v>-13.526106011459726</v>
      </c>
      <c r="AQ27">
        <f>0.61365*EXP(17.502*J27/(240.97+J27))</f>
        <v>4.8081696723717382</v>
      </c>
      <c r="AR27">
        <f>AQ27*1000/AA27</f>
        <v>54.760323841887413</v>
      </c>
      <c r="AS27">
        <f>(AR27-U27)</f>
        <v>22.252847035246788</v>
      </c>
      <c r="AT27">
        <f>IF(D27,P27,(O27+P27)/2)</f>
        <v>31.419948577880859</v>
      </c>
      <c r="AU27">
        <f>0.61365*EXP(17.502*AT27/(240.97+AT27))</f>
        <v>4.6205338384262475</v>
      </c>
      <c r="AV27">
        <f>IF(AS27&lt;&gt;0,(1000-(AR27+U27)/2)/AS27*AL27,0)</f>
        <v>1.6108008827617195</v>
      </c>
      <c r="AW27">
        <f>U27*AA27/1000</f>
        <v>2.8542830491345375</v>
      </c>
      <c r="AX27">
        <f>(AU27-AW27)</f>
        <v>1.7662507892917101</v>
      </c>
      <c r="AY27">
        <f>1/(1.6/F27+1.37/N27)</f>
        <v>1.0711336360984218</v>
      </c>
      <c r="AZ27">
        <f>G27*AA27*0.001</f>
        <v>33.533387085059985</v>
      </c>
      <c r="BA27">
        <f>G27/S27</f>
        <v>0.97673973180741969</v>
      </c>
      <c r="BB27">
        <f>(1-AL27*AA27/AQ27/F27)*100</f>
        <v>75.2762158016141</v>
      </c>
      <c r="BC27">
        <f>(S27-E27/(N27/1.35))</f>
        <v>392.66927492986088</v>
      </c>
      <c r="BD27">
        <f>E27*BB27/100/BC27</f>
        <v>-9.0920275729327281E-3</v>
      </c>
    </row>
    <row r="28" spans="1:56" x14ac:dyDescent="0.35">
      <c r="A28" s="1" t="s">
        <v>9</v>
      </c>
      <c r="B28" s="1" t="s">
        <v>740</v>
      </c>
      <c r="K28" s="1">
        <v>2.72</v>
      </c>
    </row>
    <row r="29" spans="1:56" x14ac:dyDescent="0.35">
      <c r="A29" s="1" t="s">
        <v>9</v>
      </c>
      <c r="B29" s="1" t="s">
        <v>739</v>
      </c>
      <c r="K29" s="1">
        <v>2.72</v>
      </c>
    </row>
    <row r="30" spans="1:56" x14ac:dyDescent="0.35">
      <c r="A30" s="1">
        <v>5</v>
      </c>
      <c r="B30" s="1" t="s">
        <v>738</v>
      </c>
      <c r="C30" s="1">
        <v>1247.0000006482005</v>
      </c>
      <c r="D30" s="1">
        <v>0</v>
      </c>
      <c r="E30">
        <f>(R30-S30*(1000-T30)/(1000-U30))*AK30</f>
        <v>-4.4366703523051267</v>
      </c>
      <c r="F30">
        <f>IF(AV30&lt;&gt;0,1/(1/AV30-1/N30),0)</f>
        <v>2.9065237353662337</v>
      </c>
      <c r="G30">
        <f>((AY30-AL30/2)*S30-E30)/(AY30+AL30/2)</f>
        <v>381.6306377384218</v>
      </c>
      <c r="H30">
        <f>AL30*1000</f>
        <v>37.39066621838429</v>
      </c>
      <c r="I30">
        <f>(AQ30-AW30)</f>
        <v>1.8959716095532158</v>
      </c>
      <c r="J30">
        <f>(P30+AP30*D30)</f>
        <v>31.884422302246094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30.714975357055664</v>
      </c>
      <c r="P30" s="1">
        <v>31.884422302246094</v>
      </c>
      <c r="Q30" s="1">
        <v>30.814872741699219</v>
      </c>
      <c r="R30" s="1">
        <v>399.90243530273438</v>
      </c>
      <c r="S30" s="1">
        <v>390.69378662109375</v>
      </c>
      <c r="T30" s="1">
        <v>-0.31521803140640259</v>
      </c>
      <c r="U30" s="1">
        <v>32.437515258789063</v>
      </c>
      <c r="V30" s="1">
        <v>-0.62352496385574341</v>
      </c>
      <c r="W30" s="1">
        <v>64.163841247558594</v>
      </c>
      <c r="X30" s="1">
        <v>300.44403076171875</v>
      </c>
      <c r="Y30" s="1">
        <v>150.84580993652344</v>
      </c>
      <c r="Z30" s="1">
        <v>0.10870737582445145</v>
      </c>
      <c r="AA30" s="1">
        <v>87.798431396484375</v>
      </c>
      <c r="AB30" s="1">
        <v>1.8882352113723755</v>
      </c>
      <c r="AC30" s="1">
        <v>1.1787962913513184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1.1045736425063186</v>
      </c>
      <c r="AL30">
        <f>(U30-T30)/(1000-U30)*AK30</f>
        <v>3.7390666218384293E-2</v>
      </c>
      <c r="AM30">
        <f>(P30+273.15)</f>
        <v>305.03442230224607</v>
      </c>
      <c r="AN30">
        <f>(O30+273.15)</f>
        <v>303.86497535705564</v>
      </c>
      <c r="AO30">
        <f>(Y30*AG30+Z30*AH30)*AI30</f>
        <v>24.135329050377095</v>
      </c>
      <c r="AP30">
        <f>((AO30+0.00000010773*(AN30^4-AM30^4))-AL30*44100)/(L30*51.4+0.00000043092*AM30^3)</f>
        <v>-13.408666264591162</v>
      </c>
      <c r="AQ30">
        <f>0.61365*EXP(17.502*J30/(240.97+J30))</f>
        <v>4.7439345676744225</v>
      </c>
      <c r="AR30">
        <f>AQ30*1000/AA30</f>
        <v>54.032110736142137</v>
      </c>
      <c r="AS30">
        <f>(AR30-U30)</f>
        <v>21.594595477353074</v>
      </c>
      <c r="AT30">
        <f>IF(D30,P30,(O30+P30)/2)</f>
        <v>31.299698829650879</v>
      </c>
      <c r="AU30">
        <f>0.61365*EXP(17.502*AT30/(240.97+AT30))</f>
        <v>4.5890452972880462</v>
      </c>
      <c r="AV30">
        <f>IF(AS30&lt;&gt;0,(1000-(AR30+U30)/2)/AS30*AL30,0)</f>
        <v>1.6566222689422081</v>
      </c>
      <c r="AW30">
        <f>U30*AA30/1000</f>
        <v>2.8479629581212067</v>
      </c>
      <c r="AX30">
        <f>(AU30-AW30)</f>
        <v>1.7410823391668395</v>
      </c>
      <c r="AY30">
        <f>1/(1.6/F30+1.37/N30)</f>
        <v>1.1036111354834492</v>
      </c>
      <c r="AZ30">
        <f>G30*AA30*0.001</f>
        <v>33.506571366273405</v>
      </c>
      <c r="BA30">
        <f>G30/S30</f>
        <v>0.97680242380854232</v>
      </c>
      <c r="BB30">
        <f>(1-AL30*AA30/AQ30/F30)*100</f>
        <v>76.191206067801161</v>
      </c>
      <c r="BC30">
        <f>(S30-E30/(N30/1.35))</f>
        <v>392.24856802918725</v>
      </c>
      <c r="BD30">
        <f>E30*BB30/100/BC30</f>
        <v>-8.6178839801967257E-3</v>
      </c>
    </row>
    <row r="31" spans="1:56" x14ac:dyDescent="0.35">
      <c r="A31" s="1" t="s">
        <v>9</v>
      </c>
      <c r="B31" s="1" t="s">
        <v>737</v>
      </c>
      <c r="K31" s="1">
        <v>2.72</v>
      </c>
    </row>
    <row r="32" spans="1:56" x14ac:dyDescent="0.35">
      <c r="A32" s="1" t="s">
        <v>9</v>
      </c>
      <c r="B32" s="1" t="s">
        <v>736</v>
      </c>
      <c r="K32" s="1">
        <v>2.72</v>
      </c>
    </row>
    <row r="33" spans="1:56" x14ac:dyDescent="0.35">
      <c r="A33" s="1">
        <v>6</v>
      </c>
      <c r="B33" s="1" t="s">
        <v>735</v>
      </c>
      <c r="C33" s="1">
        <v>1450.0000006482005</v>
      </c>
      <c r="D33" s="1">
        <v>0</v>
      </c>
      <c r="E33">
        <f>(R33-S33*(1000-T33)/(1000-U33))*AK33</f>
        <v>-3.8345297096199227</v>
      </c>
      <c r="F33">
        <f>IF(AV33&lt;&gt;0,1/(1/AV33-1/N33),0)</f>
        <v>2.3072801027821348</v>
      </c>
      <c r="G33">
        <f>((AY33-AL33/2)*S33-E33)/(AY33+AL33/2)</f>
        <v>378.96999367239687</v>
      </c>
      <c r="H33">
        <f>AL33*1000</f>
        <v>37.648090158474631</v>
      </c>
      <c r="I33">
        <f>(AQ33-AW33)</f>
        <v>2.1872834860958492</v>
      </c>
      <c r="J33">
        <f>(P33+AP33*D33)</f>
        <v>33.006320953369141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30.738178253173828</v>
      </c>
      <c r="P33" s="1">
        <v>33.006320953369141</v>
      </c>
      <c r="Q33" s="1">
        <v>30.829978942871094</v>
      </c>
      <c r="R33" s="1">
        <v>399.95965576171875</v>
      </c>
      <c r="S33" s="1">
        <v>390.13558959960938</v>
      </c>
      <c r="T33" s="1">
        <v>-0.31441488862037659</v>
      </c>
      <c r="U33" s="1">
        <v>32.65069580078125</v>
      </c>
      <c r="V33" s="1">
        <v>-0.62109905481338501</v>
      </c>
      <c r="W33" s="1">
        <v>64.498588562011719</v>
      </c>
      <c r="X33" s="1">
        <v>300.49734497070313</v>
      </c>
      <c r="Y33" s="1">
        <v>299.861083984375</v>
      </c>
      <c r="Z33" s="1">
        <v>7.4653595685958862E-2</v>
      </c>
      <c r="AA33" s="1">
        <v>87.796539306640625</v>
      </c>
      <c r="AB33" s="1">
        <v>1.8528439998626709</v>
      </c>
      <c r="AC33" s="1">
        <v>1.1803343296051025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1.1047696506275846</v>
      </c>
      <c r="AL33">
        <f>(U33-T33)/(1000-U33)*AK33</f>
        <v>3.7648090158474631E-2</v>
      </c>
      <c r="AM33">
        <f>(P33+273.15)</f>
        <v>306.15632095336912</v>
      </c>
      <c r="AN33">
        <f>(O33+273.15)</f>
        <v>303.88817825317381</v>
      </c>
      <c r="AO33">
        <f>(Y33*AG33+Z33*AH33)*AI33</f>
        <v>47.977772365113196</v>
      </c>
      <c r="AP33">
        <f>((AO33+0.00000010773*(AN33^4-AM33^4))-AL33*44100)/(L33*51.4+0.00000043092*AM33^3)</f>
        <v>-13.402214374222462</v>
      </c>
      <c r="AQ33">
        <f>0.61365*EXP(17.502*J33/(240.97+J33))</f>
        <v>5.0539015833583063</v>
      </c>
      <c r="AR33">
        <f>AQ33*1000/AA33</f>
        <v>57.563790364297951</v>
      </c>
      <c r="AS33">
        <f>(AR33-U33)</f>
        <v>24.913094563516701</v>
      </c>
      <c r="AT33">
        <f>IF(D33,P33,(O33+P33)/2)</f>
        <v>31.872249603271484</v>
      </c>
      <c r="AU33">
        <f>0.61365*EXP(17.502*AT33/(240.97+AT33))</f>
        <v>4.7406642956768987</v>
      </c>
      <c r="AV33">
        <f>IF(AS33&lt;&gt;0,(1000-(AR33+U33)/2)/AS33*AL33,0)</f>
        <v>1.4430117668621054</v>
      </c>
      <c r="AW33">
        <f>U33*AA33/1000</f>
        <v>2.8666180972624571</v>
      </c>
      <c r="AX33">
        <f>(AU33-AW33)</f>
        <v>1.8740461984144416</v>
      </c>
      <c r="AY33">
        <f>1/(1.6/F33+1.37/N33)</f>
        <v>0.95320917306761843</v>
      </c>
      <c r="AZ33">
        <f>G33*AA33*0.001</f>
        <v>33.27225394549594</v>
      </c>
      <c r="BA33">
        <f>G33/S33</f>
        <v>0.97138021696848631</v>
      </c>
      <c r="BB33">
        <f>(1-AL33*AA33/AQ33/F33)*100</f>
        <v>71.653904491801214</v>
      </c>
      <c r="BC33">
        <f>(S33-E33/(N33/1.35))</f>
        <v>391.47935756700002</v>
      </c>
      <c r="BD33">
        <f>E33*BB33/100/BC33</f>
        <v>-7.0184805475230283E-3</v>
      </c>
    </row>
    <row r="34" spans="1:56" x14ac:dyDescent="0.35">
      <c r="A34" s="1" t="s">
        <v>9</v>
      </c>
      <c r="B34" s="1" t="s">
        <v>734</v>
      </c>
      <c r="K34" s="1">
        <v>2.72</v>
      </c>
    </row>
    <row r="35" spans="1:56" x14ac:dyDescent="0.35">
      <c r="A35" s="1" t="s">
        <v>9</v>
      </c>
      <c r="B35" s="1" t="s">
        <v>733</v>
      </c>
      <c r="K35" s="1">
        <v>2.72</v>
      </c>
    </row>
    <row r="36" spans="1:56" x14ac:dyDescent="0.35">
      <c r="A36" s="1">
        <v>7</v>
      </c>
      <c r="B36" s="1" t="s">
        <v>732</v>
      </c>
      <c r="C36" s="1">
        <v>1653.5000006370246</v>
      </c>
      <c r="D36" s="1">
        <v>0</v>
      </c>
      <c r="E36">
        <f>(R36-S36*(1000-T36)/(1000-U36))*AK36</f>
        <v>-4.2246396361237188</v>
      </c>
      <c r="F36">
        <f>IF(AV36&lt;&gt;0,1/(1/AV36-1/N36),0)</f>
        <v>1.8878127869280066</v>
      </c>
      <c r="G36">
        <f>((AY36-AL36/2)*S36-E36)/(AY36+AL36/2)</f>
        <v>377.74584457183579</v>
      </c>
      <c r="H36">
        <f>AL36*1000</f>
        <v>38.138493792222803</v>
      </c>
      <c r="I36">
        <f>(AQ36-AW36)</f>
        <v>2.5175519116507443</v>
      </c>
      <c r="J36">
        <f>(P36+AP36*D36)</f>
        <v>34.257900238037109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30.779312133789063</v>
      </c>
      <c r="P36" s="1">
        <v>34.257900238037109</v>
      </c>
      <c r="Q36" s="1">
        <v>30.864118576049805</v>
      </c>
      <c r="R36" s="1">
        <v>399.93246459960938</v>
      </c>
      <c r="S36" s="1">
        <v>390.28424072265625</v>
      </c>
      <c r="T36" s="1">
        <v>-0.31280034780502319</v>
      </c>
      <c r="U36" s="1">
        <v>33.063854217529297</v>
      </c>
      <c r="V36" s="1">
        <v>-0.61644083261489868</v>
      </c>
      <c r="W36" s="1">
        <v>65.15948486328125</v>
      </c>
      <c r="X36" s="1">
        <v>300.52972412109375</v>
      </c>
      <c r="Y36" s="1">
        <v>499.61727905273438</v>
      </c>
      <c r="Z36" s="1">
        <v>4.5840788632631302E-2</v>
      </c>
      <c r="AA36" s="1">
        <v>87.793869018554688</v>
      </c>
      <c r="AB36" s="1">
        <v>1.896337628364563</v>
      </c>
      <c r="AC36" s="1">
        <v>1.1877230405807495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1.1048886916216678</v>
      </c>
      <c r="AL36">
        <f>(U36-T36)/(1000-U36)*AK36</f>
        <v>3.8138493792222804E-2</v>
      </c>
      <c r="AM36">
        <f>(P36+273.15)</f>
        <v>307.40790023803709</v>
      </c>
      <c r="AN36">
        <f>(O36+273.15)</f>
        <v>303.92931213378904</v>
      </c>
      <c r="AO36">
        <f>(Y36*AG36+Z36*AH36)*AI36</f>
        <v>79.938762861666874</v>
      </c>
      <c r="AP36">
        <f>((AO36+0.00000010773*(AN36^4-AM36^4))-AL36*44100)/(L36*51.4+0.00000043092*AM36^3)</f>
        <v>-13.424246957231253</v>
      </c>
      <c r="AQ36">
        <f>0.61365*EXP(17.502*J36/(240.97+J36))</f>
        <v>5.4203555980730984</v>
      </c>
      <c r="AR36">
        <f>AQ36*1000/AA36</f>
        <v>61.739568590234242</v>
      </c>
      <c r="AS36">
        <f>(AR36-U36)</f>
        <v>28.675714372704945</v>
      </c>
      <c r="AT36">
        <f>IF(D36,P36,(O36+P36)/2)</f>
        <v>32.518606185913086</v>
      </c>
      <c r="AU36">
        <f>0.61365*EXP(17.502*AT36/(240.97+AT36))</f>
        <v>4.917051924431914</v>
      </c>
      <c r="AV36">
        <f>IF(AS36&lt;&gt;0,(1000-(AR36+U36)/2)/AS36*AL36,0)</f>
        <v>1.2669488698313496</v>
      </c>
      <c r="AW36">
        <f>U36*AA36/1000</f>
        <v>2.9028036864223541</v>
      </c>
      <c r="AX36">
        <f>(AU36-AW36)</f>
        <v>2.0142482380095599</v>
      </c>
      <c r="AY36">
        <f>1/(1.6/F36+1.37/N36)</f>
        <v>0.8311362600643738</v>
      </c>
      <c r="AZ36">
        <f>G36*AA36*0.001</f>
        <v>33.163769200643067</v>
      </c>
      <c r="BA36">
        <f>G36/S36</f>
        <v>0.96787368066001289</v>
      </c>
      <c r="BB36">
        <f>(1-AL36*AA36/AQ36/F36)*100</f>
        <v>67.277910851981474</v>
      </c>
      <c r="BC36">
        <f>(S36-E36/(N36/1.35))</f>
        <v>391.76471834225839</v>
      </c>
      <c r="BD36">
        <f>E36*BB36/100/BC36</f>
        <v>-7.2549904448662196E-3</v>
      </c>
    </row>
    <row r="37" spans="1:56" x14ac:dyDescent="0.35">
      <c r="A37" s="1" t="s">
        <v>9</v>
      </c>
      <c r="B37" s="1" t="s">
        <v>731</v>
      </c>
      <c r="K37" s="1">
        <v>2.72</v>
      </c>
    </row>
    <row r="38" spans="1:56" x14ac:dyDescent="0.35">
      <c r="A38" s="1" t="s">
        <v>9</v>
      </c>
      <c r="B38" s="1" t="s">
        <v>730</v>
      </c>
      <c r="K38" s="1">
        <v>2.72</v>
      </c>
    </row>
    <row r="39" spans="1:56" x14ac:dyDescent="0.35">
      <c r="A39" s="1">
        <v>8</v>
      </c>
      <c r="B39" s="1" t="s">
        <v>729</v>
      </c>
      <c r="C39" s="1">
        <v>1856.5000006370246</v>
      </c>
      <c r="D39" s="1">
        <v>0</v>
      </c>
      <c r="E39">
        <f>(R39-S39*(1000-T39)/(1000-U39))*AK39</f>
        <v>-4.7400256069008213</v>
      </c>
      <c r="F39">
        <f>IF(AV39&lt;&gt;0,1/(1/AV39-1/N39),0)</f>
        <v>1.4454328309811242</v>
      </c>
      <c r="G39">
        <f>((AY39-AL39/2)*S39-E39)/(AY39+AL39/2)</f>
        <v>375.81134233794694</v>
      </c>
      <c r="H39">
        <f>AL39*1000</f>
        <v>38.798700355282904</v>
      </c>
      <c r="I39">
        <f>(AQ39-AW39)</f>
        <v>3.0751135523708699</v>
      </c>
      <c r="J39">
        <f>(P39+AP39*D39)</f>
        <v>36.176059722900391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30.835334777832031</v>
      </c>
      <c r="P39" s="1">
        <v>36.176059722900391</v>
      </c>
      <c r="Q39" s="1">
        <v>30.907478332519531</v>
      </c>
      <c r="R39" s="1">
        <v>400.05130004882813</v>
      </c>
      <c r="S39" s="1">
        <v>390.62469482421875</v>
      </c>
      <c r="T39" s="1">
        <v>-0.31325438618659973</v>
      </c>
      <c r="U39" s="1">
        <v>33.620471954345703</v>
      </c>
      <c r="V39" s="1">
        <v>-0.61536842584609985</v>
      </c>
      <c r="W39" s="1">
        <v>66.0452880859375</v>
      </c>
      <c r="X39" s="1">
        <v>300.53997802734375</v>
      </c>
      <c r="Y39" s="1">
        <v>749.9937744140625</v>
      </c>
      <c r="Z39" s="1">
        <v>6.8104714155197144E-2</v>
      </c>
      <c r="AA39" s="1">
        <v>87.79449462890625</v>
      </c>
      <c r="AB39" s="1">
        <v>1.920843243598938</v>
      </c>
      <c r="AC39" s="1">
        <v>1.1944098472595215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1.1049263898064106</v>
      </c>
      <c r="AL39">
        <f>(U39-T39)/(1000-U39)*AK39</f>
        <v>3.8798700355282906E-2</v>
      </c>
      <c r="AM39">
        <f>(P39+273.15)</f>
        <v>309.32605972290037</v>
      </c>
      <c r="AN39">
        <f>(O39+273.15)</f>
        <v>303.98533477783201</v>
      </c>
      <c r="AO39">
        <f>(Y39*AG39+Z39*AH39)*AI39</f>
        <v>119.99900122406325</v>
      </c>
      <c r="AP39">
        <f>((AO39+0.00000010773*(AN39^4-AM39^4))-AL39*44100)/(L39*51.4+0.00000043092*AM39^3)</f>
        <v>-13.50121966320018</v>
      </c>
      <c r="AQ39">
        <f>0.61365*EXP(17.502*J39/(240.97+J39))</f>
        <v>6.026805896787967</v>
      </c>
      <c r="AR39">
        <f>AQ39*1000/AA39</f>
        <v>68.646740575959157</v>
      </c>
      <c r="AS39">
        <f>(AR39-U39)</f>
        <v>35.026268621613454</v>
      </c>
      <c r="AT39">
        <f>IF(D39,P39,(O39+P39)/2)</f>
        <v>33.505697250366211</v>
      </c>
      <c r="AU39">
        <f>0.61365*EXP(17.502*AT39/(240.97+AT39))</f>
        <v>5.1974453053595617</v>
      </c>
      <c r="AV39">
        <f>IF(AS39&lt;&gt;0,(1000-(AR39+U39)/2)/AS39*AL39,0)</f>
        <v>1.0510620838726497</v>
      </c>
      <c r="AW39">
        <f>U39*AA39/1000</f>
        <v>2.951692344417097</v>
      </c>
      <c r="AX39">
        <f>(AU39-AW39)</f>
        <v>2.2457529609424647</v>
      </c>
      <c r="AY39">
        <f>1/(1.6/F39+1.37/N39)</f>
        <v>0.68373013307813268</v>
      </c>
      <c r="AZ39">
        <f>G39*AA39*0.001</f>
        <v>32.994166876370933</v>
      </c>
      <c r="BA39">
        <f>G39/S39</f>
        <v>0.96207778800841603</v>
      </c>
      <c r="BB39">
        <f>(1-AL39*AA39/AQ39/F39)*100</f>
        <v>60.897966625082553</v>
      </c>
      <c r="BC39">
        <f>(S39-E39/(N39/1.35))</f>
        <v>392.28578368191756</v>
      </c>
      <c r="BD39">
        <f>E39*BB39/100/BC39</f>
        <v>-7.3583579425641216E-3</v>
      </c>
    </row>
    <row r="40" spans="1:56" x14ac:dyDescent="0.35">
      <c r="A40" s="1" t="s">
        <v>9</v>
      </c>
      <c r="B40" s="1" t="s">
        <v>728</v>
      </c>
      <c r="K40" s="1">
        <v>2.72</v>
      </c>
    </row>
    <row r="41" spans="1:56" x14ac:dyDescent="0.35">
      <c r="A41" s="1" t="s">
        <v>9</v>
      </c>
      <c r="B41" s="1" t="s">
        <v>727</v>
      </c>
      <c r="K41" s="1">
        <v>2.72</v>
      </c>
    </row>
    <row r="42" spans="1:56" x14ac:dyDescent="0.35">
      <c r="A42" s="1">
        <v>9</v>
      </c>
      <c r="B42" s="1" t="s">
        <v>726</v>
      </c>
      <c r="C42" s="1">
        <v>2059.5000006370246</v>
      </c>
      <c r="D42" s="1">
        <v>0</v>
      </c>
      <c r="E42">
        <f>(R42-S42*(1000-T42)/(1000-U42))*AK42</f>
        <v>-5.1182343035644964</v>
      </c>
      <c r="F42">
        <f>IF(AV42&lt;&gt;0,1/(1/AV42-1/N42),0)</f>
        <v>2.0624076636327771</v>
      </c>
      <c r="G42">
        <f>((AY42-AL42/2)*S42-E42)/(AY42+AL42/2)</f>
        <v>379.47247387201969</v>
      </c>
      <c r="H42">
        <f>AL42*1000</f>
        <v>39.432572081076998</v>
      </c>
      <c r="I42">
        <f>(AQ42-AW42)</f>
        <v>2.4532028267573445</v>
      </c>
      <c r="J42">
        <f>(P42+AP42*D42)</f>
        <v>34.368499755859375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30.910921096801758</v>
      </c>
      <c r="P42" s="1">
        <v>34.368499755859375</v>
      </c>
      <c r="Q42" s="1">
        <v>30.970991134643555</v>
      </c>
      <c r="R42" s="1">
        <v>400.18829345703125</v>
      </c>
      <c r="S42" s="1">
        <v>390.86587524414063</v>
      </c>
      <c r="T42" s="1">
        <v>-0.31077542901039124</v>
      </c>
      <c r="U42" s="1">
        <v>34.177463531494141</v>
      </c>
      <c r="V42" s="1">
        <v>-0.6078760027885437</v>
      </c>
      <c r="W42" s="1">
        <v>66.851036071777344</v>
      </c>
      <c r="X42" s="1">
        <v>300.36569213867188</v>
      </c>
      <c r="Y42" s="1">
        <v>999.955810546875</v>
      </c>
      <c r="Z42" s="1">
        <v>2.4884786456823349E-2</v>
      </c>
      <c r="AA42" s="1">
        <v>87.795257568359375</v>
      </c>
      <c r="AB42" s="1">
        <v>2.0104641914367676</v>
      </c>
      <c r="AC42" s="1">
        <v>1.1942989826202393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1.1042856328627639</v>
      </c>
      <c r="AL42">
        <f>(U42-T42)/(1000-U42)*AK42</f>
        <v>3.9432572081076998E-2</v>
      </c>
      <c r="AM42">
        <f>(P42+273.15)</f>
        <v>307.51849975585935</v>
      </c>
      <c r="AN42">
        <f>(O42+273.15)</f>
        <v>304.06092109680174</v>
      </c>
      <c r="AO42">
        <f>(Y42*AG42+Z42*AH42)*AI42</f>
        <v>159.99292611137935</v>
      </c>
      <c r="AP42">
        <f>((AO42+0.00000010773*(AN42^4-AM42^4))-AL42*44100)/(L42*51.4+0.00000043092*AM42^3)</f>
        <v>-13.23348978675266</v>
      </c>
      <c r="AQ42">
        <f>0.61365*EXP(17.502*J42/(240.97+J42))</f>
        <v>5.4538220405380819</v>
      </c>
      <c r="AR42">
        <f>AQ42*1000/AA42</f>
        <v>62.119779491410597</v>
      </c>
      <c r="AS42">
        <f>(AR42-U42)</f>
        <v>27.942315959916456</v>
      </c>
      <c r="AT42">
        <f>IF(D42,P42,(O42+P42)/2)</f>
        <v>32.639710426330566</v>
      </c>
      <c r="AU42">
        <f>0.61365*EXP(17.502*AT42/(240.97+AT42))</f>
        <v>4.9507284326766312</v>
      </c>
      <c r="AV42">
        <f>IF(AS42&lt;&gt;0,(1000-(AR42+U42)/2)/AS42*AL42,0)</f>
        <v>1.3432654668483814</v>
      </c>
      <c r="AW42">
        <f>U42*AA42/1000</f>
        <v>3.0006192137807375</v>
      </c>
      <c r="AX42">
        <f>(AU42-AW42)</f>
        <v>1.9501092188958937</v>
      </c>
      <c r="AY42">
        <f>1/(1.6/F42+1.37/N42)</f>
        <v>0.88384290228260154</v>
      </c>
      <c r="AZ42">
        <f>G42*AA42*0.001</f>
        <v>33.315883583696497</v>
      </c>
      <c r="BA42">
        <f>G42/S42</f>
        <v>0.97085086702694512</v>
      </c>
      <c r="BB42">
        <f>(1-AL42*AA42/AQ42/F42)*100</f>
        <v>69.221270655737712</v>
      </c>
      <c r="BC42">
        <f>(S42-E42/(N42/1.35))</f>
        <v>392.65950310141744</v>
      </c>
      <c r="BD42">
        <f>E42*BB42/100/BC42</f>
        <v>-9.022847510582516E-3</v>
      </c>
    </row>
    <row r="43" spans="1:56" x14ac:dyDescent="0.35">
      <c r="A43" s="1" t="s">
        <v>9</v>
      </c>
      <c r="B43" s="1" t="s">
        <v>725</v>
      </c>
      <c r="K43" s="1">
        <v>2.72</v>
      </c>
    </row>
    <row r="44" spans="1:56" x14ac:dyDescent="0.35">
      <c r="A44" s="1" t="s">
        <v>9</v>
      </c>
      <c r="B44" s="1" t="s">
        <v>724</v>
      </c>
      <c r="K44" s="1">
        <v>2.72</v>
      </c>
    </row>
    <row r="45" spans="1:56" x14ac:dyDescent="0.35">
      <c r="A45" s="1">
        <v>10</v>
      </c>
      <c r="B45" s="1" t="s">
        <v>723</v>
      </c>
      <c r="C45" s="1">
        <v>2262.5000006370246</v>
      </c>
      <c r="D45" s="1">
        <v>0</v>
      </c>
      <c r="E45">
        <f>(R45-S45*(1000-T45)/(1000-U45))*AK45</f>
        <v>-5.562751562798435</v>
      </c>
      <c r="F45">
        <f>IF(AV45&lt;&gt;0,1/(1/AV45-1/N45),0)</f>
        <v>1.0674850824859865</v>
      </c>
      <c r="G45">
        <f>((AY45-AL45/2)*S45-E45)/(AY45+AL45/2)</f>
        <v>372.92988301865807</v>
      </c>
      <c r="H45">
        <f>AL45*1000</f>
        <v>40.142066661474423</v>
      </c>
      <c r="I45">
        <f>(AQ45-AW45)</f>
        <v>3.9744439211379134</v>
      </c>
      <c r="J45">
        <f>(P45+AP45*D45)</f>
        <v>38.999942779541016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31.002080917358398</v>
      </c>
      <c r="P45" s="1">
        <v>38.999942779541016</v>
      </c>
      <c r="Q45" s="1">
        <v>31.047330856323242</v>
      </c>
      <c r="R45" s="1">
        <v>400.2236328125</v>
      </c>
      <c r="S45" s="1">
        <v>391.05023193359375</v>
      </c>
      <c r="T45" s="1">
        <v>-0.30731397867202759</v>
      </c>
      <c r="U45" s="1">
        <v>34.763675689697266</v>
      </c>
      <c r="V45" s="1">
        <v>-0.59800630807876587</v>
      </c>
      <c r="W45" s="1">
        <v>67.6470947265625</v>
      </c>
      <c r="X45" s="1">
        <v>300.50677490234375</v>
      </c>
      <c r="Y45" s="1">
        <v>1250.87744140625</v>
      </c>
      <c r="Z45" s="1">
        <v>2.4884656071662903E-2</v>
      </c>
      <c r="AA45" s="1">
        <v>87.797927856445313</v>
      </c>
      <c r="AB45" s="1">
        <v>2.0619382858276367</v>
      </c>
      <c r="AC45" s="1">
        <v>1.2006845474243164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1.1048043194939108</v>
      </c>
      <c r="AL45">
        <f>(U45-T45)/(1000-U45)*AK45</f>
        <v>4.0142066661474421E-2</v>
      </c>
      <c r="AM45">
        <f>(P45+273.15)</f>
        <v>312.14994277954099</v>
      </c>
      <c r="AN45">
        <f>(O45+273.15)</f>
        <v>304.15208091735838</v>
      </c>
      <c r="AO45">
        <f>(Y45*AG45+Z45*AH45)*AI45</f>
        <v>200.14038615151367</v>
      </c>
      <c r="AP45">
        <f>((AO45+0.00000010773*(AN45^4-AM45^4))-AL45*44100)/(L45*51.4+0.00000043092*AM45^3)</f>
        <v>-13.572974392501621</v>
      </c>
      <c r="AQ45">
        <f>0.61365*EXP(17.502*J45/(240.97+J45))</f>
        <v>7.0266226113668155</v>
      </c>
      <c r="AR45">
        <f>AQ45*1000/AA45</f>
        <v>80.031759096362151</v>
      </c>
      <c r="AS45">
        <f>(AR45-U45)</f>
        <v>45.268083406664886</v>
      </c>
      <c r="AT45">
        <f>IF(D45,P45,(O45+P45)/2)</f>
        <v>35.001011848449707</v>
      </c>
      <c r="AU45">
        <f>0.61365*EXP(17.502*AT45/(240.97+AT45))</f>
        <v>5.6486878536877265</v>
      </c>
      <c r="AV45">
        <f>IF(AS45&lt;&gt;0,(1000-(AR45+U45)/2)/AS45*AL45,0)</f>
        <v>0.8358649365326567</v>
      </c>
      <c r="AW45">
        <f>U45*AA45/1000</f>
        <v>3.0521786902289021</v>
      </c>
      <c r="AX45">
        <f>(AU45-AW45)</f>
        <v>2.5965091634588244</v>
      </c>
      <c r="AY45">
        <f>1/(1.6/F45+1.37/N45)</f>
        <v>0.53923458286031289</v>
      </c>
      <c r="AZ45">
        <f>G45*AA45*0.001</f>
        <v>32.742470964784729</v>
      </c>
      <c r="BA45">
        <f>G45/S45</f>
        <v>0.95366234965432062</v>
      </c>
      <c r="BB45">
        <f>(1-AL45*AA45/AQ45/F45)*100</f>
        <v>53.013234450935919</v>
      </c>
      <c r="BC45">
        <f>(S45-E45/(N45/1.35))</f>
        <v>392.99963588315438</v>
      </c>
      <c r="BD45">
        <f>E45*BB45/100/BC45</f>
        <v>-7.5038098223231516E-3</v>
      </c>
    </row>
    <row r="46" spans="1:56" x14ac:dyDescent="0.35">
      <c r="A46" s="1" t="s">
        <v>9</v>
      </c>
      <c r="B46" s="1" t="s">
        <v>722</v>
      </c>
      <c r="K46" s="1">
        <v>2.72</v>
      </c>
    </row>
    <row r="47" spans="1:56" x14ac:dyDescent="0.35">
      <c r="A47" s="1" t="s">
        <v>9</v>
      </c>
      <c r="B47" s="1" t="s">
        <v>721</v>
      </c>
      <c r="K47" s="1">
        <v>2.72</v>
      </c>
    </row>
    <row r="48" spans="1:56" x14ac:dyDescent="0.35">
      <c r="A48" s="1">
        <v>11</v>
      </c>
      <c r="B48" s="1" t="s">
        <v>720</v>
      </c>
      <c r="C48" s="1">
        <v>2465.5000006370246</v>
      </c>
      <c r="D48" s="1">
        <v>0</v>
      </c>
      <c r="E48">
        <f>(R48-S48*(1000-T48)/(1000-U48))*AK48</f>
        <v>-5.673450713959471</v>
      </c>
      <c r="F48">
        <f>IF(AV48&lt;&gt;0,1/(1/AV48-1/N48),0)</f>
        <v>1.0120742820285655</v>
      </c>
      <c r="G48">
        <f>((AY48-AL48/2)*S48-E48)/(AY48+AL48/2)</f>
        <v>371.49136755757479</v>
      </c>
      <c r="H48">
        <f>AL48*1000</f>
        <v>41.027438808954408</v>
      </c>
      <c r="I48">
        <f>(AQ48-AW48)</f>
        <v>4.2262520272083632</v>
      </c>
      <c r="J48">
        <f>(P48+AP48*D48)</f>
        <v>39.823551177978516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31.105741500854492</v>
      </c>
      <c r="P48" s="1">
        <v>39.823551177978516</v>
      </c>
      <c r="Q48" s="1">
        <v>31.133277893066406</v>
      </c>
      <c r="R48" s="1">
        <v>400.16348266601563</v>
      </c>
      <c r="S48" s="1">
        <v>390.7864990234375</v>
      </c>
      <c r="T48" s="1">
        <v>-0.30481734871864319</v>
      </c>
      <c r="U48" s="1">
        <v>35.512622833251953</v>
      </c>
      <c r="V48" s="1">
        <v>-0.58962893486022949</v>
      </c>
      <c r="W48" s="1">
        <v>68.694480895996094</v>
      </c>
      <c r="X48" s="1">
        <v>300.50057983398438</v>
      </c>
      <c r="Y48" s="1">
        <v>1600.269775390625</v>
      </c>
      <c r="Z48" s="1">
        <v>1.9645744934678078E-2</v>
      </c>
      <c r="AA48" s="1">
        <v>87.794181823730469</v>
      </c>
      <c r="AB48" s="1">
        <v>2.2012648582458496</v>
      </c>
      <c r="AC48" s="1">
        <v>1.2143300771713257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1.1047815435072952</v>
      </c>
      <c r="AL48">
        <f>(U48-T48)/(1000-U48)*AK48</f>
        <v>4.102743880895441E-2</v>
      </c>
      <c r="AM48">
        <f>(P48+273.15)</f>
        <v>312.97355117797849</v>
      </c>
      <c r="AN48">
        <f>(O48+273.15)</f>
        <v>304.25574150085447</v>
      </c>
      <c r="AO48">
        <f>(Y48*AG48+Z48*AH48)*AI48</f>
        <v>256.04315833948931</v>
      </c>
      <c r="AP48">
        <f>((AO48+0.00000010773*(AN48^4-AM48^4))-AL48*44100)/(L48*51.4+0.00000043092*AM48^3)</f>
        <v>-13.502449328749377</v>
      </c>
      <c r="AQ48">
        <f>0.61365*EXP(17.502*J48/(240.97+J48))</f>
        <v>7.3440536932684477</v>
      </c>
      <c r="AR48">
        <f>AQ48*1000/AA48</f>
        <v>83.650801689951791</v>
      </c>
      <c r="AS48">
        <f>(AR48-U48)</f>
        <v>48.138178856699838</v>
      </c>
      <c r="AT48">
        <f>IF(D48,P48,(O48+P48)/2)</f>
        <v>35.464646339416504</v>
      </c>
      <c r="AU48">
        <f>0.61365*EXP(17.502*AT48/(240.97+AT48))</f>
        <v>5.7953424513228455</v>
      </c>
      <c r="AV48">
        <f>IF(AS48&lt;&gt;0,(1000-(AR48+U48)/2)/AS48*AL48,0)</f>
        <v>0.8015042253647463</v>
      </c>
      <c r="AW48">
        <f>U48*AA48/1000</f>
        <v>3.1178016660600845</v>
      </c>
      <c r="AX48">
        <f>(AU48-AW48)</f>
        <v>2.6775407852627611</v>
      </c>
      <c r="AY48">
        <f>1/(1.6/F48+1.37/N48)</f>
        <v>0.51638433078079293</v>
      </c>
      <c r="AZ48">
        <f>G48*AA48*0.001</f>
        <v>32.61478066929601</v>
      </c>
      <c r="BA48">
        <f>G48/S48</f>
        <v>0.95062487697481723</v>
      </c>
      <c r="BB48">
        <f>(1-AL48*AA48/AQ48/F48)*100</f>
        <v>51.539051528065606</v>
      </c>
      <c r="BC48">
        <f>(S48-E48/(N48/1.35))</f>
        <v>392.7746962500392</v>
      </c>
      <c r="BD48">
        <f>E48*BB48/100/BC48</f>
        <v>-7.4445800984734023E-3</v>
      </c>
    </row>
    <row r="49" spans="1:56" x14ac:dyDescent="0.35">
      <c r="A49" s="1" t="s">
        <v>9</v>
      </c>
      <c r="B49" s="1" t="s">
        <v>719</v>
      </c>
      <c r="K49" s="1">
        <v>2.72</v>
      </c>
    </row>
    <row r="50" spans="1:56" x14ac:dyDescent="0.35">
      <c r="A50" s="1" t="s">
        <v>9</v>
      </c>
      <c r="B50" s="1" t="s">
        <v>714</v>
      </c>
      <c r="K50" s="1">
        <v>2.72</v>
      </c>
    </row>
    <row r="51" spans="1:56" x14ac:dyDescent="0.35">
      <c r="A51" s="1">
        <v>12</v>
      </c>
      <c r="B51" s="1" t="s">
        <v>718</v>
      </c>
      <c r="C51" s="1">
        <v>2668.5000006370246</v>
      </c>
      <c r="D51" s="1">
        <v>0</v>
      </c>
      <c r="E51">
        <f>(R51-S51*(1000-T51)/(1000-U51))*AK51</f>
        <v>-5.4532003156756366</v>
      </c>
      <c r="F51">
        <f>IF(AV51&lt;&gt;0,1/(1/AV51-1/N51),0)</f>
        <v>1.1153243662856827</v>
      </c>
      <c r="G51">
        <f>((AY51-AL51/2)*S51-E51)/(AY51+AL51/2)</f>
        <v>371.54825995792714</v>
      </c>
      <c r="H51">
        <f>AL51*1000</f>
        <v>41.821230932638159</v>
      </c>
      <c r="I51">
        <f>(AQ51-AW51)</f>
        <v>3.9947669676827302</v>
      </c>
      <c r="J51">
        <f>(P51+AP51*D51)</f>
        <v>39.378913879394531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31.198640823364258</v>
      </c>
      <c r="P51" s="1">
        <v>39.378913879394531</v>
      </c>
      <c r="Q51" s="1">
        <v>31.203874588012695</v>
      </c>
      <c r="R51" s="1">
        <v>400.14321899414063</v>
      </c>
      <c r="S51" s="1">
        <v>390.30520629882813</v>
      </c>
      <c r="T51" s="1">
        <v>-0.30008101463317871</v>
      </c>
      <c r="U51" s="1">
        <v>36.18170166015625</v>
      </c>
      <c r="V51" s="1">
        <v>-0.57737928628921509</v>
      </c>
      <c r="W51" s="1">
        <v>69.616416931152344</v>
      </c>
      <c r="X51" s="1">
        <v>300.52792358398438</v>
      </c>
      <c r="Y51" s="1">
        <v>2001.2762451171875</v>
      </c>
      <c r="Z51" s="1">
        <v>2.6194208767265081E-3</v>
      </c>
      <c r="AA51" s="1">
        <v>87.790428161621094</v>
      </c>
      <c r="AB51" s="1">
        <v>2.1558043956756592</v>
      </c>
      <c r="AC51" s="1">
        <v>1.2192497253417969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1.1048820719999424</v>
      </c>
      <c r="AL51">
        <f>(U51-T51)/(1000-U51)*AK51</f>
        <v>4.1821230932638162E-2</v>
      </c>
      <c r="AM51">
        <f>(P51+273.15)</f>
        <v>312.52891387939451</v>
      </c>
      <c r="AN51">
        <f>(O51+273.15)</f>
        <v>304.34864082336424</v>
      </c>
      <c r="AO51">
        <f>(Y51*AG51+Z51*AH51)*AI51</f>
        <v>320.20419206162842</v>
      </c>
      <c r="AP51">
        <f>((AO51+0.00000010773*(AN51^4-AM51^4))-AL51*44100)/(L51*51.4+0.00000043092*AM51^3)</f>
        <v>-13.21513786504711</v>
      </c>
      <c r="AQ51">
        <f>0.61365*EXP(17.502*J51/(240.97+J51))</f>
        <v>7.1711740480438841</v>
      </c>
      <c r="AR51">
        <f>AQ51*1000/AA51</f>
        <v>81.685147210375163</v>
      </c>
      <c r="AS51">
        <f>(AR51-U51)</f>
        <v>45.503445550218913</v>
      </c>
      <c r="AT51">
        <f>IF(D51,P51,(O51+P51)/2)</f>
        <v>35.288777351379395</v>
      </c>
      <c r="AU51">
        <f>0.61365*EXP(17.502*AT51/(240.97+AT51))</f>
        <v>5.7393276074798658</v>
      </c>
      <c r="AV51">
        <f>IF(AS51&lt;&gt;0,(1000-(AR51+U51)/2)/AS51*AL51,0)</f>
        <v>0.86491390055824902</v>
      </c>
      <c r="AW51">
        <f>U51*AA51/1000</f>
        <v>3.1764070803611539</v>
      </c>
      <c r="AX51">
        <f>(AU51-AW51)</f>
        <v>2.5629205271187119</v>
      </c>
      <c r="AY51">
        <f>1/(1.6/F51+1.37/N51)</f>
        <v>0.55859969786523278</v>
      </c>
      <c r="AZ51">
        <f>G51*AA51*0.001</f>
        <v>32.618380824411723</v>
      </c>
      <c r="BA51">
        <f>G51/S51</f>
        <v>0.95194287435013059</v>
      </c>
      <c r="BB51">
        <f>(1-AL51*AA51/AQ51/F51)*100</f>
        <v>54.095789223885582</v>
      </c>
      <c r="BC51">
        <f>(S51-E51/(N51/1.35))</f>
        <v>392.21621924145461</v>
      </c>
      <c r="BD51">
        <f>E51*BB51/100/BC51</f>
        <v>-7.5212385516064476E-3</v>
      </c>
    </row>
    <row r="52" spans="1:56" x14ac:dyDescent="0.35">
      <c r="A52" s="1" t="s">
        <v>9</v>
      </c>
      <c r="B52" s="1" t="s">
        <v>717</v>
      </c>
      <c r="K52" s="1">
        <v>2.2331200000000004</v>
      </c>
    </row>
    <row r="53" spans="1:56" x14ac:dyDescent="0.35">
      <c r="A53" s="1" t="s">
        <v>9</v>
      </c>
      <c r="B53" s="1" t="s">
        <v>716</v>
      </c>
      <c r="K53" s="1">
        <v>2.2331200000000004</v>
      </c>
    </row>
    <row r="54" spans="1:56" x14ac:dyDescent="0.35">
      <c r="A54" s="1" t="s">
        <v>9</v>
      </c>
      <c r="B54" s="1" t="s">
        <v>715</v>
      </c>
      <c r="K54" s="1">
        <v>2.2331200000000004</v>
      </c>
    </row>
    <row r="55" spans="1:56" x14ac:dyDescent="0.35">
      <c r="A55" s="1" t="s">
        <v>9</v>
      </c>
      <c r="B55" s="1" t="s">
        <v>714</v>
      </c>
      <c r="K55" s="1">
        <v>2.2331200000000004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D55"/>
  <sheetViews>
    <sheetView topLeftCell="A6"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804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803</v>
      </c>
    </row>
    <row r="12" spans="1:56" x14ac:dyDescent="0.35">
      <c r="A12" s="1" t="s">
        <v>9</v>
      </c>
      <c r="B12" s="1" t="s">
        <v>802</v>
      </c>
    </row>
    <row r="13" spans="1:56" x14ac:dyDescent="0.35">
      <c r="A13" s="1" t="s">
        <v>9</v>
      </c>
      <c r="B13" s="1" t="s">
        <v>801</v>
      </c>
    </row>
    <row r="14" spans="1:56" x14ac:dyDescent="0.35">
      <c r="A14" s="1" t="s">
        <v>9</v>
      </c>
      <c r="B14" s="1" t="s">
        <v>800</v>
      </c>
    </row>
    <row r="15" spans="1:56" x14ac:dyDescent="0.35">
      <c r="A15" s="1" t="s">
        <v>9</v>
      </c>
      <c r="B15" s="1" t="s">
        <v>799</v>
      </c>
    </row>
    <row r="16" spans="1:56" x14ac:dyDescent="0.35">
      <c r="A16" s="1" t="s">
        <v>9</v>
      </c>
      <c r="B16" s="1" t="s">
        <v>798</v>
      </c>
    </row>
    <row r="17" spans="1:56" x14ac:dyDescent="0.35">
      <c r="A17" s="1" t="s">
        <v>9</v>
      </c>
      <c r="B17" s="1" t="s">
        <v>797</v>
      </c>
    </row>
    <row r="18" spans="1:56" x14ac:dyDescent="0.35">
      <c r="A18" s="1">
        <v>1</v>
      </c>
      <c r="B18" s="1" t="s">
        <v>796</v>
      </c>
      <c r="C18" s="1">
        <v>499.00000064820051</v>
      </c>
      <c r="D18" s="1">
        <v>0</v>
      </c>
      <c r="E18">
        <f>(R18-S18*(1000-T18)/(1000-U18))*AK18</f>
        <v>-5.7829659899062351</v>
      </c>
      <c r="F18">
        <f>IF(AV18&lt;&gt;0,1/(1/AV18-1/N18),0)</f>
        <v>-126.50205026971275</v>
      </c>
      <c r="G18">
        <f>((AY18-AL18/2)*S18-E18)/(AY18+AL18/2)</f>
        <v>387.59669886736032</v>
      </c>
      <c r="H18">
        <f>AL18*1000</f>
        <v>38.994885522299988</v>
      </c>
      <c r="I18">
        <f>(AQ18-AW18)</f>
        <v>0.8284254746242401</v>
      </c>
      <c r="J18">
        <f>(P18+AP18*D18)</f>
        <v>28.018617630004883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31.058549880981445</v>
      </c>
      <c r="P18" s="1">
        <v>28.018617630004883</v>
      </c>
      <c r="Q18" s="1">
        <v>31.143291473388672</v>
      </c>
      <c r="R18" s="1">
        <v>399.37808227539063</v>
      </c>
      <c r="S18" s="1">
        <v>390.8187255859375</v>
      </c>
      <c r="T18" s="1">
        <v>-0.26486897468566895</v>
      </c>
      <c r="U18" s="1">
        <v>33.834663391113281</v>
      </c>
      <c r="V18" s="1">
        <v>-0.51374208927154541</v>
      </c>
      <c r="W18" s="1">
        <v>65.625991821289063</v>
      </c>
      <c r="X18" s="1">
        <v>300.5242919921875</v>
      </c>
      <c r="Y18" s="1">
        <v>3.4038502722978592E-2</v>
      </c>
      <c r="Z18" s="1">
        <v>5.2387882024049759E-2</v>
      </c>
      <c r="AA18" s="1">
        <v>87.795608520507813</v>
      </c>
      <c r="AB18" s="1">
        <v>2.2980132102966309</v>
      </c>
      <c r="AC18" s="1">
        <v>1.2052962779998779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1.1048687205595125</v>
      </c>
      <c r="AL18">
        <f>(U18-T18)/(1000-U18)*AK18</f>
        <v>3.8994885522299988E-2</v>
      </c>
      <c r="AM18">
        <f>(P18+273.15)</f>
        <v>301.16861763000486</v>
      </c>
      <c r="AN18">
        <f>(O18+273.15)</f>
        <v>304.20854988098142</v>
      </c>
      <c r="AO18">
        <f>(Y18*AG18+Z18*AH18)*AI18</f>
        <v>5.4461603139454029E-3</v>
      </c>
      <c r="AP18">
        <f>((AO18+0.00000010773*(AN18^4-AM18^4))-AL18*44100)/(L18*51.4+0.00000043092*AM18^3)</f>
        <v>-13.823213101275019</v>
      </c>
      <c r="AQ18">
        <f>0.61365*EXP(17.502*J18/(240.97+J18))</f>
        <v>3.7989603361335789</v>
      </c>
      <c r="AR18">
        <f>AQ18*1000/AA18</f>
        <v>43.270505212640508</v>
      </c>
      <c r="AS18">
        <f>(AR18-U18)</f>
        <v>9.4358418215272266</v>
      </c>
      <c r="AT18">
        <f>IF(D18,P18,(O18+P18)/2)</f>
        <v>29.538583755493164</v>
      </c>
      <c r="AU18">
        <f>0.61365*EXP(17.502*AT18/(240.97+AT18))</f>
        <v>4.1488291272225926</v>
      </c>
      <c r="AV18">
        <f>IF(AS18&lt;&gt;0,(1000-(AR18+U18)/2)/AS18*AL18,0)</f>
        <v>3.9733107676015846</v>
      </c>
      <c r="AW18">
        <f>U18*AA18/1000</f>
        <v>2.9705348615093388</v>
      </c>
      <c r="AX18">
        <f>(AU18-AW18)</f>
        <v>1.1782942657132538</v>
      </c>
      <c r="AY18">
        <f>1/(1.6/F18+1.37/N18)</f>
        <v>2.9156009596706869</v>
      </c>
      <c r="AZ18">
        <f>G18*AA18*0.001</f>
        <v>34.029288037599926</v>
      </c>
      <c r="BA18">
        <f>G18/S18</f>
        <v>0.99175570025784576</v>
      </c>
      <c r="BB18">
        <f>(1-AL18*AA18/AQ18/F18)*100</f>
        <v>100.7123905001683</v>
      </c>
      <c r="BC18">
        <f>(S18-E18/(N18/1.35))</f>
        <v>392.84530121377787</v>
      </c>
      <c r="BD18">
        <f>E18*BB18/100/BC18</f>
        <v>-1.4825589798964931E-2</v>
      </c>
    </row>
    <row r="19" spans="1:56" x14ac:dyDescent="0.35">
      <c r="A19" s="1" t="s">
        <v>9</v>
      </c>
      <c r="B19" s="1" t="s">
        <v>795</v>
      </c>
      <c r="K19" s="1">
        <v>2.72</v>
      </c>
    </row>
    <row r="20" spans="1:56" x14ac:dyDescent="0.35">
      <c r="A20" s="1" t="s">
        <v>9</v>
      </c>
      <c r="B20" s="1" t="s">
        <v>794</v>
      </c>
      <c r="K20" s="1">
        <v>2.72</v>
      </c>
    </row>
    <row r="21" spans="1:56" x14ac:dyDescent="0.35">
      <c r="A21" s="1">
        <v>2</v>
      </c>
      <c r="B21" s="1" t="s">
        <v>793</v>
      </c>
      <c r="C21" s="1">
        <v>701.00000064820051</v>
      </c>
      <c r="D21" s="1">
        <v>0</v>
      </c>
      <c r="E21">
        <f>(R21-S21*(1000-T21)/(1000-U21))*AK21</f>
        <v>-5.1286823348971318</v>
      </c>
      <c r="F21">
        <f>IF(AV21&lt;&gt;0,1/(1/AV21-1/N21),0)</f>
        <v>6.2436703510314757</v>
      </c>
      <c r="G21">
        <f>((AY21-AL21/2)*S21-E21)/(AY21+AL21/2)</f>
        <v>385.57356353627426</v>
      </c>
      <c r="H21">
        <f>AL21*1000</f>
        <v>37.804107959193693</v>
      </c>
      <c r="I21">
        <f>(AQ21-AW21)</f>
        <v>1.3368321379586385</v>
      </c>
      <c r="J21">
        <f>(P21+AP21*D21)</f>
        <v>29.837244033813477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31.015850067138672</v>
      </c>
      <c r="P21" s="1">
        <v>29.837244033813477</v>
      </c>
      <c r="Q21" s="1">
        <v>31.134756088256836</v>
      </c>
      <c r="R21" s="1">
        <v>400.17291259765625</v>
      </c>
      <c r="S21" s="1">
        <v>391.42208862304688</v>
      </c>
      <c r="T21" s="1">
        <v>-0.24413129687309265</v>
      </c>
      <c r="U21" s="1">
        <v>32.847316741943359</v>
      </c>
      <c r="V21" s="1">
        <v>-0.47468951344490051</v>
      </c>
      <c r="W21" s="1">
        <v>63.868404388427734</v>
      </c>
      <c r="X21" s="1">
        <v>300.529541015625</v>
      </c>
      <c r="Y21" s="1">
        <v>24.894994735717773</v>
      </c>
      <c r="Z21" s="1">
        <v>0.12442328035831451</v>
      </c>
      <c r="AA21" s="1">
        <v>87.798660278320313</v>
      </c>
      <c r="AB21" s="1">
        <v>2.143057107925415</v>
      </c>
      <c r="AC21" s="1">
        <v>1.1965627670288086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1.1048880184397976</v>
      </c>
      <c r="AL21">
        <f>(U21-T21)/(1000-U21)*AK21</f>
        <v>3.7804107959193693E-2</v>
      </c>
      <c r="AM21">
        <f>(P21+273.15)</f>
        <v>302.98724403381345</v>
      </c>
      <c r="AN21">
        <f>(O21+273.15)</f>
        <v>304.16585006713865</v>
      </c>
      <c r="AO21">
        <f>(Y21*AG21+Z21*AH21)*AI21</f>
        <v>3.9831990686834047</v>
      </c>
      <c r="AP21">
        <f>((AO21+0.00000010773*(AN21^4-AM21^4))-AL21*44100)/(L21*51.4+0.00000043092*AM21^3)</f>
        <v>-13.517154239581066</v>
      </c>
      <c r="AQ21">
        <f>0.61365*EXP(17.502*J21/(240.97+J21))</f>
        <v>4.2207825416389069</v>
      </c>
      <c r="AR21">
        <f>AQ21*1000/AA21</f>
        <v>48.073427638406962</v>
      </c>
      <c r="AS21">
        <f>(AR21-U21)</f>
        <v>15.226110896463602</v>
      </c>
      <c r="AT21">
        <f>IF(D21,P21,(O21+P21)/2)</f>
        <v>30.426547050476074</v>
      </c>
      <c r="AU21">
        <f>0.61365*EXP(17.502*AT21/(240.97+AT21))</f>
        <v>4.3659540835377548</v>
      </c>
      <c r="AV21">
        <f>IF(AS21&lt;&gt;0,(1000-(AR21+U21)/2)/AS21*AL21,0)</f>
        <v>2.3823903508592097</v>
      </c>
      <c r="AW21">
        <f>U21*AA21/1000</f>
        <v>2.8839504036802683</v>
      </c>
      <c r="AX21">
        <f>(AU21-AW21)</f>
        <v>1.4820036798574865</v>
      </c>
      <c r="AY21">
        <f>1/(1.6/F21+1.37/N21)</f>
        <v>1.6342806574853632</v>
      </c>
      <c r="AZ21">
        <f>G21*AA21*0.001</f>
        <v>33.852842317222695</v>
      </c>
      <c r="BA21">
        <f>G21/S21</f>
        <v>0.98505826508834315</v>
      </c>
      <c r="BB21">
        <f>(1-AL21*AA21/AQ21/F21)*100</f>
        <v>87.405122702146954</v>
      </c>
      <c r="BC21">
        <f>(S21-E21/(N21/1.35))</f>
        <v>393.21937787582465</v>
      </c>
      <c r="BD21">
        <f>E21*BB21/100/BC21</f>
        <v>-1.1400076751140638E-2</v>
      </c>
    </row>
    <row r="22" spans="1:56" x14ac:dyDescent="0.35">
      <c r="A22" s="1" t="s">
        <v>9</v>
      </c>
      <c r="B22" s="1" t="s">
        <v>792</v>
      </c>
      <c r="K22" s="1">
        <v>2.72</v>
      </c>
    </row>
    <row r="23" spans="1:56" x14ac:dyDescent="0.35">
      <c r="A23" s="1" t="s">
        <v>9</v>
      </c>
      <c r="B23" s="1" t="s">
        <v>791</v>
      </c>
      <c r="K23" s="1">
        <v>2.72</v>
      </c>
    </row>
    <row r="24" spans="1:56" x14ac:dyDescent="0.35">
      <c r="A24" s="1">
        <v>3</v>
      </c>
      <c r="B24" s="1" t="s">
        <v>790</v>
      </c>
      <c r="C24" s="1">
        <v>904.00000064820051</v>
      </c>
      <c r="D24" s="1">
        <v>0</v>
      </c>
      <c r="E24">
        <f>(R24-S24*(1000-T24)/(1000-U24))*AK24</f>
        <v>-5.5499787731053365</v>
      </c>
      <c r="F24">
        <f>IF(AV24&lt;&gt;0,1/(1/AV24-1/N24),0)</f>
        <v>3.9009773784677884</v>
      </c>
      <c r="G24">
        <f>((AY24-AL24/2)*S24-E24)/(AY24+AL24/2)</f>
        <v>385.49918349298031</v>
      </c>
      <c r="H24">
        <f>AL24*1000</f>
        <v>36.59615528766534</v>
      </c>
      <c r="I24">
        <f>(AQ24-AW24)</f>
        <v>1.5903661898404944</v>
      </c>
      <c r="J24">
        <f>(P24+AP24*D24)</f>
        <v>30.511693954467773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30.963106155395508</v>
      </c>
      <c r="P24" s="1">
        <v>30.511693954467773</v>
      </c>
      <c r="Q24" s="1">
        <v>31.097383499145508</v>
      </c>
      <c r="R24" s="1">
        <v>400.111572265625</v>
      </c>
      <c r="S24" s="1">
        <v>392.145751953125</v>
      </c>
      <c r="T24" s="1">
        <v>-0.22098110616207123</v>
      </c>
      <c r="U24" s="1">
        <v>31.847282409667969</v>
      </c>
      <c r="V24" s="1">
        <v>-0.43108919262886047</v>
      </c>
      <c r="W24" s="1">
        <v>62.127571105957031</v>
      </c>
      <c r="X24" s="1">
        <v>300.51959228515625</v>
      </c>
      <c r="Y24" s="1">
        <v>49.961593627929688</v>
      </c>
      <c r="Z24" s="1">
        <v>0.14144989848136902</v>
      </c>
      <c r="AA24" s="1">
        <v>87.822845458984375</v>
      </c>
      <c r="AB24" s="1">
        <v>2.1684935092926025</v>
      </c>
      <c r="AC24" s="1">
        <v>1.1887805461883545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1.1048514422248388</v>
      </c>
      <c r="AL24">
        <f>(U24-T24)/(1000-U24)*AK24</f>
        <v>3.6596155287665341E-2</v>
      </c>
      <c r="AM24">
        <f>(P24+273.15)</f>
        <v>303.66169395446775</v>
      </c>
      <c r="AN24">
        <f>(O24+273.15)</f>
        <v>304.11310615539549</v>
      </c>
      <c r="AO24">
        <f>(Y24*AG24+Z24*AH24)*AI24</f>
        <v>7.9938548017921676</v>
      </c>
      <c r="AP24">
        <f>((AO24+0.00000010773*(AN24^4-AM24^4))-AL24*44100)/(L24*51.4+0.00000043092*AM24^3)</f>
        <v>-13.110707382939454</v>
      </c>
      <c r="AQ24">
        <f>0.61365*EXP(17.502*J24/(240.97+J24))</f>
        <v>4.3872851511933959</v>
      </c>
      <c r="AR24">
        <f>AQ24*1000/AA24</f>
        <v>49.956080656056351</v>
      </c>
      <c r="AS24">
        <f>(AR24-U24)</f>
        <v>18.108798246388382</v>
      </c>
      <c r="AT24">
        <f>IF(D24,P24,(O24+P24)/2)</f>
        <v>30.737400054931641</v>
      </c>
      <c r="AU24">
        <f>0.61365*EXP(17.502*AT24/(240.97+AT24))</f>
        <v>4.4442691679814867</v>
      </c>
      <c r="AV24">
        <f>IF(AS24&lt;&gt;0,(1000-(AR24+U24)/2)/AS24*AL24,0)</f>
        <v>1.9382462889696332</v>
      </c>
      <c r="AW24">
        <f>U24*AA24/1000</f>
        <v>2.7969189613529015</v>
      </c>
      <c r="AX24">
        <f>(AU24-AW24)</f>
        <v>1.6473502066285852</v>
      </c>
      <c r="AY24">
        <f>1/(1.6/F24+1.37/N24)</f>
        <v>1.3058510849720044</v>
      </c>
      <c r="AZ24">
        <f>G24*AA24*0.001</f>
        <v>33.85563521646867</v>
      </c>
      <c r="BA24">
        <f>G24/S24</f>
        <v>0.98305077021224707</v>
      </c>
      <c r="BB24">
        <f>(1-AL24*AA24/AQ24/F24)*100</f>
        <v>81.220947686830158</v>
      </c>
      <c r="BC24">
        <f>(S24-E24/(N24/1.35))</f>
        <v>394.09067982166829</v>
      </c>
      <c r="BD24">
        <f>E24*BB24/100/BC24</f>
        <v>-1.1438345504577483E-2</v>
      </c>
    </row>
    <row r="25" spans="1:56" x14ac:dyDescent="0.35">
      <c r="A25" s="1" t="s">
        <v>9</v>
      </c>
      <c r="B25" s="1" t="s">
        <v>789</v>
      </c>
      <c r="K25" s="1">
        <v>2.72</v>
      </c>
    </row>
    <row r="26" spans="1:56" x14ac:dyDescent="0.35">
      <c r="A26" s="1" t="s">
        <v>9</v>
      </c>
      <c r="B26" s="1" t="s">
        <v>788</v>
      </c>
      <c r="K26" s="1">
        <v>2.72</v>
      </c>
    </row>
    <row r="27" spans="1:56" x14ac:dyDescent="0.35">
      <c r="A27" s="1">
        <v>4</v>
      </c>
      <c r="B27" s="1" t="s">
        <v>787</v>
      </c>
      <c r="C27" s="1">
        <v>1107.0000006482005</v>
      </c>
      <c r="D27" s="1">
        <v>0</v>
      </c>
      <c r="E27">
        <f>(R27-S27*(1000-T27)/(1000-U27))*AK27</f>
        <v>-4.8184804315036178</v>
      </c>
      <c r="F27">
        <f>IF(AV27&lt;&gt;0,1/(1/AV27-1/N27),0)</f>
        <v>5.2242379790562996</v>
      </c>
      <c r="G27">
        <f>((AY27-AL27/2)*S27-E27)/(AY27+AL27/2)</f>
        <v>386.18237741369575</v>
      </c>
      <c r="H27">
        <f>AL27*1000</f>
        <v>35.48638714288397</v>
      </c>
      <c r="I27">
        <f>(AQ27-AW27)</f>
        <v>1.3510579318802698</v>
      </c>
      <c r="J27">
        <f>(P27+AP27*D27)</f>
        <v>29.199607849121094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30.930873870849609</v>
      </c>
      <c r="P27" s="1">
        <v>29.199607849121094</v>
      </c>
      <c r="Q27" s="1">
        <v>31.068445205688477</v>
      </c>
      <c r="R27" s="1">
        <v>400.36996459960938</v>
      </c>
      <c r="S27" s="1">
        <v>392.13369750976563</v>
      </c>
      <c r="T27" s="1">
        <v>-0.1887471079826355</v>
      </c>
      <c r="U27" s="1">
        <v>30.946006774902344</v>
      </c>
      <c r="V27" s="1">
        <v>-0.36883538961410522</v>
      </c>
      <c r="W27" s="1">
        <v>60.472362518310547</v>
      </c>
      <c r="X27" s="1">
        <v>300.42303466796875</v>
      </c>
      <c r="Y27" s="1">
        <v>100.84409332275391</v>
      </c>
      <c r="Z27" s="1">
        <v>6.4175441861152649E-2</v>
      </c>
      <c r="AA27" s="1">
        <v>87.811088562011719</v>
      </c>
      <c r="AB27" s="1">
        <v>2.1438901424407959</v>
      </c>
      <c r="AC27" s="1">
        <v>1.181210994720459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1.1044964509851789</v>
      </c>
      <c r="AL27">
        <f>(U27-T27)/(1000-U27)*AK27</f>
        <v>3.548638714288397E-2</v>
      </c>
      <c r="AM27">
        <f>(P27+273.15)</f>
        <v>302.34960784912107</v>
      </c>
      <c r="AN27">
        <f>(O27+273.15)</f>
        <v>304.08087387084959</v>
      </c>
      <c r="AO27">
        <f>(Y27*AG27+Z27*AH27)*AI27</f>
        <v>16.135054570994043</v>
      </c>
      <c r="AP27">
        <f>((AO27+0.00000010773*(AN27^4-AM27^4))-AL27*44100)/(L27*51.4+0.00000043092*AM27^3)</f>
        <v>-12.533429222593593</v>
      </c>
      <c r="AQ27">
        <f>0.61365*EXP(17.502*J27/(240.97+J27))</f>
        <v>4.0684604734318341</v>
      </c>
      <c r="AR27">
        <f>AQ27*1000/AA27</f>
        <v>46.331967181555996</v>
      </c>
      <c r="AS27">
        <f>(AR27-U27)</f>
        <v>15.385960406653652</v>
      </c>
      <c r="AT27">
        <f>IF(D27,P27,(O27+P27)/2)</f>
        <v>30.065240859985352</v>
      </c>
      <c r="AU27">
        <f>0.61365*EXP(17.502*AT27/(240.97+AT27))</f>
        <v>4.2764413975802329</v>
      </c>
      <c r="AV27">
        <f>IF(AS27&lt;&gt;0,(1000-(AR27+U27)/2)/AS27*AL27,0)</f>
        <v>2.2172960407081614</v>
      </c>
      <c r="AW27">
        <f>U27*AA27/1000</f>
        <v>2.7174025415515644</v>
      </c>
      <c r="AX27">
        <f>(AU27-AW27)</f>
        <v>1.5590388560286685</v>
      </c>
      <c r="AY27">
        <f>1/(1.6/F27+1.37/N27)</f>
        <v>1.5108130970078337</v>
      </c>
      <c r="AZ27">
        <f>G27*AA27*0.001</f>
        <v>33.911094944162272</v>
      </c>
      <c r="BA27">
        <f>G27/S27</f>
        <v>0.98482323724315568</v>
      </c>
      <c r="BB27">
        <f>(1-AL27*AA27/AQ27/F27)*100</f>
        <v>85.339185657139424</v>
      </c>
      <c r="BC27">
        <f>(S27-E27/(N27/1.35))</f>
        <v>393.82227998158976</v>
      </c>
      <c r="BD27">
        <f>E27*BB27/100/BC27</f>
        <v>-1.0441389861147605E-2</v>
      </c>
    </row>
    <row r="28" spans="1:56" x14ac:dyDescent="0.35">
      <c r="A28" s="1" t="s">
        <v>9</v>
      </c>
      <c r="B28" s="1" t="s">
        <v>786</v>
      </c>
      <c r="K28" s="1">
        <v>2.72</v>
      </c>
    </row>
    <row r="29" spans="1:56" x14ac:dyDescent="0.35">
      <c r="A29" s="1" t="s">
        <v>9</v>
      </c>
      <c r="B29" s="1" t="s">
        <v>785</v>
      </c>
      <c r="K29" s="1">
        <v>2.72</v>
      </c>
    </row>
    <row r="30" spans="1:56" x14ac:dyDescent="0.35">
      <c r="A30" s="1">
        <v>5</v>
      </c>
      <c r="B30" s="1" t="s">
        <v>784</v>
      </c>
      <c r="C30" s="1">
        <v>1310.0000006482005</v>
      </c>
      <c r="D30" s="1">
        <v>0</v>
      </c>
      <c r="E30">
        <f>(R30-S30*(1000-T30)/(1000-U30))*AK30</f>
        <v>-5.11801450804521</v>
      </c>
      <c r="F30">
        <f>IF(AV30&lt;&gt;0,1/(1/AV30-1/N30),0)</f>
        <v>4.1968838329588047</v>
      </c>
      <c r="G30">
        <f>((AY30-AL30/2)*S30-E30)/(AY30+AL30/2)</f>
        <v>386.23924390165041</v>
      </c>
      <c r="H30">
        <f>AL30*1000</f>
        <v>34.292679727585885</v>
      </c>
      <c r="I30">
        <f>(AQ30-AW30)</f>
        <v>1.4420733877729415</v>
      </c>
      <c r="J30">
        <f>(P30+AP30*D30)</f>
        <v>29.219659805297852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30.923898696899414</v>
      </c>
      <c r="P30" s="1">
        <v>29.219659805297852</v>
      </c>
      <c r="Q30" s="1">
        <v>31.056449890136719</v>
      </c>
      <c r="R30" s="1">
        <v>399.84915161132813</v>
      </c>
      <c r="S30" s="1">
        <v>392.30450439453125</v>
      </c>
      <c r="T30" s="1">
        <v>-0.14953169226646423</v>
      </c>
      <c r="U30" s="1">
        <v>29.960817337036133</v>
      </c>
      <c r="V30" s="1">
        <v>-0.29234334826469421</v>
      </c>
      <c r="W30" s="1">
        <v>58.575180053710938</v>
      </c>
      <c r="X30" s="1">
        <v>300.49954223632813</v>
      </c>
      <c r="Y30" s="1">
        <v>149.8404541015625</v>
      </c>
      <c r="Z30" s="1">
        <v>1.0477784089744091E-2</v>
      </c>
      <c r="AA30" s="1">
        <v>87.818138122558594</v>
      </c>
      <c r="AB30" s="1">
        <v>2.1620588302612305</v>
      </c>
      <c r="AC30" s="1">
        <v>1.1763800382614136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1.1047777288100298</v>
      </c>
      <c r="AL30">
        <f>(U30-T30)/(1000-U30)*AK30</f>
        <v>3.4292679727585887E-2</v>
      </c>
      <c r="AM30">
        <f>(P30+273.15)</f>
        <v>302.36965980529783</v>
      </c>
      <c r="AN30">
        <f>(O30+273.15)</f>
        <v>304.07389869689939</v>
      </c>
      <c r="AO30">
        <f>(Y30*AG30+Z30*AH30)*AI30</f>
        <v>23.974472120378778</v>
      </c>
      <c r="AP30">
        <f>((AO30+0.00000010773*(AN30^4-AM30^4))-AL30*44100)/(L30*51.4+0.00000043092*AM30^3)</f>
        <v>-12.039749708214423</v>
      </c>
      <c r="AQ30">
        <f>0.61365*EXP(17.502*J30/(240.97+J30))</f>
        <v>4.073176582941529</v>
      </c>
      <c r="AR30">
        <f>AQ30*1000/AA30</f>
        <v>46.381951041332968</v>
      </c>
      <c r="AS30">
        <f>(AR30-U30)</f>
        <v>16.421133704296835</v>
      </c>
      <c r="AT30">
        <f>IF(D30,P30,(O30+P30)/2)</f>
        <v>30.071779251098633</v>
      </c>
      <c r="AU30">
        <f>0.61365*EXP(17.502*AT30/(240.97+AT30))</f>
        <v>4.2780469466691748</v>
      </c>
      <c r="AV30">
        <f>IF(AS30&lt;&gt;0,(1000-(AR30+U30)/2)/AS30*AL30,0)</f>
        <v>2.0086116627987063</v>
      </c>
      <c r="AW30">
        <f>U30*AA30/1000</f>
        <v>2.6311031951685875</v>
      </c>
      <c r="AX30">
        <f>(AU30-AW30)</f>
        <v>1.6469437515005874</v>
      </c>
      <c r="AY30">
        <f>1/(1.6/F30+1.37/N30)</f>
        <v>1.3570993708734809</v>
      </c>
      <c r="AZ30">
        <f>G30*AA30*0.001</f>
        <v>33.918811269307739</v>
      </c>
      <c r="BA30">
        <f>G30/S30</f>
        <v>0.98453940644336535</v>
      </c>
      <c r="BB30">
        <f>(1-AL30*AA30/AQ30/F30)*100</f>
        <v>82.383263360569231</v>
      </c>
      <c r="BC30">
        <f>(S30-E30/(N30/1.35))</f>
        <v>394.09805522693136</v>
      </c>
      <c r="BD30">
        <f>E30*BB30/100/BC30</f>
        <v>-1.0698828159827195E-2</v>
      </c>
    </row>
    <row r="31" spans="1:56" x14ac:dyDescent="0.35">
      <c r="A31" s="1" t="s">
        <v>9</v>
      </c>
      <c r="B31" s="1" t="s">
        <v>783</v>
      </c>
      <c r="K31" s="1">
        <v>2.72</v>
      </c>
    </row>
    <row r="32" spans="1:56" x14ac:dyDescent="0.35">
      <c r="A32" s="1" t="s">
        <v>9</v>
      </c>
      <c r="B32" s="1" t="s">
        <v>782</v>
      </c>
      <c r="K32" s="1">
        <v>2.72</v>
      </c>
    </row>
    <row r="33" spans="1:56" x14ac:dyDescent="0.35">
      <c r="A33" s="1">
        <v>6</v>
      </c>
      <c r="B33" s="1" t="s">
        <v>781</v>
      </c>
      <c r="C33" s="1">
        <v>1512.0000006482005</v>
      </c>
      <c r="D33" s="1">
        <v>0</v>
      </c>
      <c r="E33">
        <f>(R33-S33*(1000-T33)/(1000-U33))*AK33</f>
        <v>-3.9333016589010761</v>
      </c>
      <c r="F33">
        <f>IF(AV33&lt;&gt;0,1/(1/AV33-1/N33),0)</f>
        <v>2.5482803600677721</v>
      </c>
      <c r="G33">
        <f>((AY33-AL33/2)*S33-E33)/(AY33+AL33/2)</f>
        <v>382.84677122993656</v>
      </c>
      <c r="H33">
        <f>AL33*1000</f>
        <v>33.192097301155222</v>
      </c>
      <c r="I33">
        <f>(AQ33-AW33)</f>
        <v>1.8257628097592336</v>
      </c>
      <c r="J33">
        <f>(P33+AP33*D33)</f>
        <v>30.474618911743164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30.933656692504883</v>
      </c>
      <c r="P33" s="1">
        <v>30.474618911743164</v>
      </c>
      <c r="Q33" s="1">
        <v>31.059123992919922</v>
      </c>
      <c r="R33" s="1">
        <v>399.82403564453125</v>
      </c>
      <c r="S33" s="1">
        <v>391.61941528320313</v>
      </c>
      <c r="T33" s="1">
        <v>-0.10869462788105011</v>
      </c>
      <c r="U33" s="1">
        <v>29.058900833129883</v>
      </c>
      <c r="V33" s="1">
        <v>-0.21241322159767151</v>
      </c>
      <c r="W33" s="1">
        <v>56.787487030029297</v>
      </c>
      <c r="X33" s="1">
        <v>300.53555297851563</v>
      </c>
      <c r="Y33" s="1">
        <v>300.0814208984375</v>
      </c>
      <c r="Z33" s="1">
        <v>9.0372227132320404E-2</v>
      </c>
      <c r="AA33" s="1">
        <v>87.829307556152344</v>
      </c>
      <c r="AB33" s="1">
        <v>2.1792478561401367</v>
      </c>
      <c r="AC33" s="1">
        <v>1.1766736507415771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1.1049101212445425</v>
      </c>
      <c r="AL33">
        <f>(U33-T33)/(1000-U33)*AK33</f>
        <v>3.3192097301155223E-2</v>
      </c>
      <c r="AM33">
        <f>(P33+273.15)</f>
        <v>303.62461891174314</v>
      </c>
      <c r="AN33">
        <f>(O33+273.15)</f>
        <v>304.08365669250486</v>
      </c>
      <c r="AO33">
        <f>(Y33*AG33+Z33*AH33)*AI33</f>
        <v>48.01302627057521</v>
      </c>
      <c r="AP33">
        <f>((AO33+0.00000010773*(AN33^4-AM33^4))-AL33*44100)/(L33*51.4+0.00000043092*AM33^3)</f>
        <v>-11.552782799357489</v>
      </c>
      <c r="AQ33">
        <f>0.61365*EXP(17.502*J33/(240.97+J33))</f>
        <v>4.3779859482759296</v>
      </c>
      <c r="AR33">
        <f>AQ33*1000/AA33</f>
        <v>49.846526974802003</v>
      </c>
      <c r="AS33">
        <f>(AR33-U33)</f>
        <v>20.787626141672121</v>
      </c>
      <c r="AT33">
        <f>IF(D33,P33,(O33+P33)/2)</f>
        <v>30.704137802124023</v>
      </c>
      <c r="AU33">
        <f>0.61365*EXP(17.502*AT33/(240.97+AT33))</f>
        <v>4.4358311528702856</v>
      </c>
      <c r="AV33">
        <f>IF(AS33&lt;&gt;0,(1000-(AR33+U33)/2)/AS33*AL33,0)</f>
        <v>1.5337287078944728</v>
      </c>
      <c r="AW33">
        <f>U33*AA33/1000</f>
        <v>2.552223138516696</v>
      </c>
      <c r="AX33">
        <f>(AU33-AW33)</f>
        <v>1.8836080143535896</v>
      </c>
      <c r="AY33">
        <f>1/(1.6/F33+1.37/N33)</f>
        <v>1.0167717733146755</v>
      </c>
      <c r="AZ33">
        <f>G33*AA33*0.001</f>
        <v>33.625166817233996</v>
      </c>
      <c r="BA33">
        <f>G33/S33</f>
        <v>0.97759905737328534</v>
      </c>
      <c r="BB33">
        <f>(1-AL33*AA33/AQ33/F33)*100</f>
        <v>73.869207376317277</v>
      </c>
      <c r="BC33">
        <f>(S33-E33/(N33/1.35))</f>
        <v>392.99779677339103</v>
      </c>
      <c r="BD33">
        <f>E33*BB33/100/BC33</f>
        <v>-7.3931680610034604E-3</v>
      </c>
    </row>
    <row r="34" spans="1:56" x14ac:dyDescent="0.35">
      <c r="A34" s="1" t="s">
        <v>9</v>
      </c>
      <c r="B34" s="1" t="s">
        <v>780</v>
      </c>
      <c r="K34" s="1">
        <v>2.72</v>
      </c>
    </row>
    <row r="35" spans="1:56" x14ac:dyDescent="0.35">
      <c r="A35" s="1" t="s">
        <v>9</v>
      </c>
      <c r="B35" s="1" t="s">
        <v>779</v>
      </c>
      <c r="K35" s="1">
        <v>2.72</v>
      </c>
    </row>
    <row r="36" spans="1:56" x14ac:dyDescent="0.35">
      <c r="A36" s="1">
        <v>7</v>
      </c>
      <c r="B36" s="1" t="s">
        <v>778</v>
      </c>
      <c r="C36" s="1">
        <v>1715.0000006482005</v>
      </c>
      <c r="D36" s="1">
        <v>0</v>
      </c>
      <c r="E36">
        <f>(R36-S36*(1000-T36)/(1000-U36))*AK36</f>
        <v>-3.1572796009538466</v>
      </c>
      <c r="F36">
        <f>IF(AV36&lt;&gt;0,1/(1/AV36-1/N36),0)</f>
        <v>2.0767380318414772</v>
      </c>
      <c r="G36">
        <f>((AY36-AL36/2)*S36-E36)/(AY36+AL36/2)</f>
        <v>381.36406830746574</v>
      </c>
      <c r="H36">
        <f>AL36*1000</f>
        <v>32.071822653904924</v>
      </c>
      <c r="I36">
        <f>(AQ36-AW36)</f>
        <v>2.0050082564566059</v>
      </c>
      <c r="J36">
        <f>(P36+AP36*D36)</f>
        <v>30.871353149414063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30.97607421875</v>
      </c>
      <c r="P36" s="1">
        <v>30.871353149414063</v>
      </c>
      <c r="Q36" s="1">
        <v>31.084074020385742</v>
      </c>
      <c r="R36" s="1">
        <v>400.28427124023438</v>
      </c>
      <c r="S36" s="1">
        <v>391.7696533203125</v>
      </c>
      <c r="T36" s="1">
        <v>-4.9656245857477188E-2</v>
      </c>
      <c r="U36" s="1">
        <v>28.1607666015625</v>
      </c>
      <c r="V36" s="1">
        <v>-9.6806429326534271E-2</v>
      </c>
      <c r="W36" s="1">
        <v>54.900314331054688</v>
      </c>
      <c r="X36" s="1">
        <v>300.52276611328125</v>
      </c>
      <c r="Y36" s="1">
        <v>500.2607421875</v>
      </c>
      <c r="Z36" s="1">
        <v>6.0246787965297699E-2</v>
      </c>
      <c r="AA36" s="1">
        <v>87.830848693847656</v>
      </c>
      <c r="AB36" s="1">
        <v>2.2096402645111084</v>
      </c>
      <c r="AC36" s="1">
        <v>1.1728489398956299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1.1048631107105924</v>
      </c>
      <c r="AL36">
        <f>(U36-T36)/(1000-U36)*AK36</f>
        <v>3.2071822653904923E-2</v>
      </c>
      <c r="AM36">
        <f>(P36+273.15)</f>
        <v>304.02135314941404</v>
      </c>
      <c r="AN36">
        <f>(O36+273.15)</f>
        <v>304.12607421874998</v>
      </c>
      <c r="AO36">
        <f>(Y36*AG36+Z36*AH36)*AI36</f>
        <v>80.04171696092817</v>
      </c>
      <c r="AP36">
        <f>((AO36+0.00000010773*(AN36^4-AM36^4))-AL36*44100)/(L36*51.4+0.00000043092*AM36^3)</f>
        <v>-10.916498952238507</v>
      </c>
      <c r="AQ36">
        <f>0.61365*EXP(17.502*J36/(240.97+J36))</f>
        <v>4.4783922869412001</v>
      </c>
      <c r="AR36">
        <f>AQ36*1000/AA36</f>
        <v>50.988830844064253</v>
      </c>
      <c r="AS36">
        <f>(AR36-U36)</f>
        <v>22.828064242501753</v>
      </c>
      <c r="AT36">
        <f>IF(D36,P36,(O36+P36)/2)</f>
        <v>30.923713684082031</v>
      </c>
      <c r="AU36">
        <f>0.61365*EXP(17.502*AT36/(240.97+AT36))</f>
        <v>4.4917924816822508</v>
      </c>
      <c r="AV36">
        <f>IF(AS36&lt;&gt;0,(1000-(AR36+U36)/2)/AS36*AL36,0)</f>
        <v>1.3493297723577449</v>
      </c>
      <c r="AW36">
        <f>U36*AA36/1000</f>
        <v>2.4733840304845942</v>
      </c>
      <c r="AX36">
        <f>(AU36-AW36)</f>
        <v>2.0184084511976566</v>
      </c>
      <c r="AY36">
        <f>1/(1.6/F36+1.37/N36)</f>
        <v>0.88804465981849801</v>
      </c>
      <c r="AZ36">
        <f>G36*AA36*0.001</f>
        <v>33.495529780783201</v>
      </c>
      <c r="BA36">
        <f>G36/S36</f>
        <v>0.97343953283604867</v>
      </c>
      <c r="BB36">
        <f>(1-AL36*AA36/AQ36/F36)*100</f>
        <v>69.712259786735771</v>
      </c>
      <c r="BC36">
        <f>(S36-E36/(N36/1.35))</f>
        <v>392.8760865763162</v>
      </c>
      <c r="BD36">
        <f>E36*BB36/100/BC36</f>
        <v>-5.6023032014777853E-3</v>
      </c>
    </row>
    <row r="37" spans="1:56" x14ac:dyDescent="0.35">
      <c r="A37" s="1" t="s">
        <v>9</v>
      </c>
      <c r="B37" s="1" t="s">
        <v>777</v>
      </c>
      <c r="K37" s="1">
        <v>2.72</v>
      </c>
    </row>
    <row r="38" spans="1:56" x14ac:dyDescent="0.35">
      <c r="A38" s="1" t="s">
        <v>9</v>
      </c>
      <c r="B38" s="1" t="s">
        <v>776</v>
      </c>
      <c r="K38" s="1">
        <v>2.72</v>
      </c>
    </row>
    <row r="39" spans="1:56" x14ac:dyDescent="0.35">
      <c r="A39" s="1">
        <v>8</v>
      </c>
      <c r="B39" s="1" t="s">
        <v>775</v>
      </c>
      <c r="C39" s="1">
        <v>1918.0000006482005</v>
      </c>
      <c r="D39" s="1">
        <v>0</v>
      </c>
      <c r="E39">
        <f>(R39-S39*(1000-T39)/(1000-U39))*AK39</f>
        <v>-2.7555762956041581</v>
      </c>
      <c r="F39">
        <f>IF(AV39&lt;&gt;0,1/(1/AV39-1/N39),0)</f>
        <v>1.913490004750718</v>
      </c>
      <c r="G39">
        <f>((AY39-AL39/2)*S39-E39)/(AY39+AL39/2)</f>
        <v>380.18561659547885</v>
      </c>
      <c r="H39">
        <f>AL39*1000</f>
        <v>31.439587213891055</v>
      </c>
      <c r="I39">
        <f>(AQ39-AW39)</f>
        <v>2.0747446937181757</v>
      </c>
      <c r="J39">
        <f>(P39+AP39*D39)</f>
        <v>30.984462738037109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31.040927886962891</v>
      </c>
      <c r="P39" s="1">
        <v>30.984462738037109</v>
      </c>
      <c r="Q39" s="1">
        <v>31.13226318359375</v>
      </c>
      <c r="R39" s="1">
        <v>399.9984130859375</v>
      </c>
      <c r="S39" s="1">
        <v>391.35623168945313</v>
      </c>
      <c r="T39" s="1">
        <v>2.7366362512111664E-2</v>
      </c>
      <c r="U39" s="1">
        <v>27.694719314575195</v>
      </c>
      <c r="V39" s="1">
        <v>5.3158793598413467E-2</v>
      </c>
      <c r="W39" s="1">
        <v>53.796619415283203</v>
      </c>
      <c r="X39" s="1">
        <v>300.52511596679688</v>
      </c>
      <c r="Y39" s="1">
        <v>750.947265625</v>
      </c>
      <c r="Z39" s="1">
        <v>0.18336087465286255</v>
      </c>
      <c r="AA39" s="1">
        <v>87.837631225585938</v>
      </c>
      <c r="AB39" s="1">
        <v>2.214045524597168</v>
      </c>
      <c r="AC39" s="1">
        <v>1.170936107635498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1.1048717498779295</v>
      </c>
      <c r="AL39">
        <f>(U39-T39)/(1000-U39)*AK39</f>
        <v>3.1439587213891056E-2</v>
      </c>
      <c r="AM39">
        <f>(P39+273.15)</f>
        <v>304.13446273803709</v>
      </c>
      <c r="AN39">
        <f>(O39+273.15)</f>
        <v>304.19092788696287</v>
      </c>
      <c r="AO39">
        <f>(Y39*AG39+Z39*AH39)*AI39</f>
        <v>120.1515598144033</v>
      </c>
      <c r="AP39">
        <f>((AO39+0.00000010773*(AN39^4-AM39^4))-AL39*44100)/(L39*51.4+0.00000043092*AM39^3)</f>
        <v>-10.363347556249586</v>
      </c>
      <c r="AQ39">
        <f>0.61365*EXP(17.502*J39/(240.97+J39))</f>
        <v>4.5073832357679438</v>
      </c>
      <c r="AR39">
        <f>AQ39*1000/AA39</f>
        <v>51.314945233347814</v>
      </c>
      <c r="AS39">
        <f>(AR39-U39)</f>
        <v>23.620225918772618</v>
      </c>
      <c r="AT39">
        <f>IF(D39,P39,(O39+P39)/2)</f>
        <v>31.0126953125</v>
      </c>
      <c r="AU39">
        <f>0.61365*EXP(17.502*AT39/(240.97+AT39))</f>
        <v>4.5146449267740838</v>
      </c>
      <c r="AV39">
        <f>IF(AS39&lt;&gt;0,(1000-(AR39+U39)/2)/AS39*AL39,0)</f>
        <v>1.2784624371540672</v>
      </c>
      <c r="AW39">
        <f>U39*AA39/1000</f>
        <v>2.432638542049768</v>
      </c>
      <c r="AX39">
        <f>(AU39-AW39)</f>
        <v>2.0820063847243158</v>
      </c>
      <c r="AY39">
        <f>1/(1.6/F39+1.37/N39)</f>
        <v>0.83906770036434319</v>
      </c>
      <c r="AZ39">
        <f>G39*AA39*0.001</f>
        <v>33.394603987785672</v>
      </c>
      <c r="BA39">
        <f>G39/S39</f>
        <v>0.97145665715925456</v>
      </c>
      <c r="BB39">
        <f>(1-AL39*AA39/AQ39/F39)*100</f>
        <v>67.981073471558744</v>
      </c>
      <c r="BC39">
        <f>(S39-E39/(N39/1.35))</f>
        <v>392.32189252354294</v>
      </c>
      <c r="BD39">
        <f>E39*BB39/100/BC39</f>
        <v>-4.7748300101991019E-3</v>
      </c>
    </row>
    <row r="40" spans="1:56" x14ac:dyDescent="0.35">
      <c r="A40" s="1" t="s">
        <v>9</v>
      </c>
      <c r="B40" s="1" t="s">
        <v>774</v>
      </c>
      <c r="K40" s="1">
        <v>2.72</v>
      </c>
    </row>
    <row r="41" spans="1:56" x14ac:dyDescent="0.35">
      <c r="A41" s="1" t="s">
        <v>9</v>
      </c>
      <c r="B41" s="1" t="s">
        <v>773</v>
      </c>
      <c r="K41" s="1">
        <v>2.72</v>
      </c>
    </row>
    <row r="42" spans="1:56" x14ac:dyDescent="0.35">
      <c r="A42" s="1">
        <v>9</v>
      </c>
      <c r="B42" s="1" t="s">
        <v>772</v>
      </c>
      <c r="C42" s="1">
        <v>2120.0000006482005</v>
      </c>
      <c r="D42" s="1">
        <v>0</v>
      </c>
      <c r="E42">
        <f>(R42-S42*(1000-T42)/(1000-U42))*AK42</f>
        <v>-3.0986342788589707</v>
      </c>
      <c r="F42">
        <f>IF(AV42&lt;&gt;0,1/(1/AV42-1/N42),0)</f>
        <v>1.7663189818989873</v>
      </c>
      <c r="G42">
        <f>((AY42-AL42/2)*S42-E42)/(AY42+AL42/2)</f>
        <v>380.50277945331482</v>
      </c>
      <c r="H42">
        <f>AL42*1000</f>
        <v>30.919455270941139</v>
      </c>
      <c r="I42">
        <f>(AQ42-AW42)</f>
        <v>2.153854865376136</v>
      </c>
      <c r="J42">
        <f>(P42+AP42*D42)</f>
        <v>31.174007415771484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31.122932434082031</v>
      </c>
      <c r="P42" s="1">
        <v>31.174007415771484</v>
      </c>
      <c r="Q42" s="1">
        <v>31.196094512939453</v>
      </c>
      <c r="R42" s="1">
        <v>399.81039428710938</v>
      </c>
      <c r="S42" s="1">
        <v>391.65249633789063</v>
      </c>
      <c r="T42" s="1">
        <v>0.12382770329713821</v>
      </c>
      <c r="U42" s="1">
        <v>27.35029411315918</v>
      </c>
      <c r="V42" s="1">
        <v>0.23942145705223083</v>
      </c>
      <c r="W42" s="1">
        <v>52.881923675537109</v>
      </c>
      <c r="X42" s="1">
        <v>300.44564819335938</v>
      </c>
      <c r="Y42" s="1">
        <v>1000.6461181640625</v>
      </c>
      <c r="Z42" s="1">
        <v>0.15192534029483795</v>
      </c>
      <c r="AA42" s="1">
        <v>87.840988159179688</v>
      </c>
      <c r="AB42" s="1">
        <v>2.2694578170776367</v>
      </c>
      <c r="AC42" s="1">
        <v>1.1769720315933228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1.104579588946174</v>
      </c>
      <c r="AL42">
        <f>(U42-T42)/(1000-U42)*AK42</f>
        <v>3.091945527094114E-2</v>
      </c>
      <c r="AM42">
        <f>(P42+273.15)</f>
        <v>304.32400741577146</v>
      </c>
      <c r="AN42">
        <f>(O42+273.15)</f>
        <v>304.27293243408201</v>
      </c>
      <c r="AO42">
        <f>(Y42*AG42+Z42*AH42)*AI42</f>
        <v>160.10337532766061</v>
      </c>
      <c r="AP42">
        <f>((AO42+0.00000010773*(AN42^4-AM42^4))-AL42*44100)/(L42*51.4+0.00000043092*AM42^3)</f>
        <v>-9.8572506701755742</v>
      </c>
      <c r="AQ42">
        <f>0.61365*EXP(17.502*J42/(240.97+J42))</f>
        <v>4.5563317267202335</v>
      </c>
      <c r="AR42">
        <f>AQ42*1000/AA42</f>
        <v>51.870223937639999</v>
      </c>
      <c r="AS42">
        <f>(AR42-U42)</f>
        <v>24.519929824480819</v>
      </c>
      <c r="AT42">
        <f>IF(D42,P42,(O42+P42)/2)</f>
        <v>31.148469924926758</v>
      </c>
      <c r="AU42">
        <f>0.61365*EXP(17.502*AT42/(240.97+AT42))</f>
        <v>4.5497099939727628</v>
      </c>
      <c r="AV42">
        <f>IF(AS42&lt;&gt;0,(1000-(AR42+U42)/2)/AS42*AL42,0)</f>
        <v>1.2110445605389761</v>
      </c>
      <c r="AW42">
        <f>U42*AA42/1000</f>
        <v>2.4024768613440974</v>
      </c>
      <c r="AX42">
        <f>(AU42-AW42)</f>
        <v>2.1472331326286653</v>
      </c>
      <c r="AY42">
        <f>1/(1.6/F42+1.37/N42)</f>
        <v>0.79272649419393548</v>
      </c>
      <c r="AZ42">
        <f>G42*AA42*0.001</f>
        <v>33.423740144493593</v>
      </c>
      <c r="BA42">
        <f>G42/S42</f>
        <v>0.97153160776752301</v>
      </c>
      <c r="BB42">
        <f>(1-AL42*AA42/AQ42/F42)*100</f>
        <v>66.252269293923987</v>
      </c>
      <c r="BC42">
        <f>(S42-E42/(N42/1.35))</f>
        <v>392.73837799793961</v>
      </c>
      <c r="BD42">
        <f>E42*BB42/100/BC42</f>
        <v>-5.2271833919787054E-3</v>
      </c>
    </row>
    <row r="43" spans="1:56" x14ac:dyDescent="0.35">
      <c r="A43" s="1" t="s">
        <v>9</v>
      </c>
      <c r="B43" s="1" t="s">
        <v>771</v>
      </c>
      <c r="K43" s="1">
        <v>2.72</v>
      </c>
    </row>
    <row r="44" spans="1:56" x14ac:dyDescent="0.35">
      <c r="A44" s="1" t="s">
        <v>9</v>
      </c>
      <c r="B44" s="1" t="s">
        <v>770</v>
      </c>
      <c r="K44" s="1">
        <v>2.72</v>
      </c>
    </row>
    <row r="45" spans="1:56" x14ac:dyDescent="0.35">
      <c r="A45" s="1">
        <v>10</v>
      </c>
      <c r="B45" s="1" t="s">
        <v>769</v>
      </c>
      <c r="C45" s="1">
        <v>2323.0000006482005</v>
      </c>
      <c r="D45" s="1">
        <v>0</v>
      </c>
      <c r="E45">
        <f>(R45-S45*(1000-T45)/(1000-U45))*AK45</f>
        <v>-2.33797411357149</v>
      </c>
      <c r="F45">
        <f>IF(AV45&lt;&gt;0,1/(1/AV45-1/N45),0)</f>
        <v>1.630769542070531</v>
      </c>
      <c r="G45">
        <f>((AY45-AL45/2)*S45-E45)/(AY45+AL45/2)</f>
        <v>378.6036524578268</v>
      </c>
      <c r="H45">
        <f>AL45*1000</f>
        <v>30.243799629212102</v>
      </c>
      <c r="I45">
        <f>(AQ45-AW45)</f>
        <v>2.227074976269769</v>
      </c>
      <c r="J45">
        <f>(P45+AP45*D45)</f>
        <v>31.292486190795898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31.225994110107422</v>
      </c>
      <c r="P45" s="1">
        <v>31.292486190795898</v>
      </c>
      <c r="Q45" s="1">
        <v>31.277006149291992</v>
      </c>
      <c r="R45" s="1">
        <v>399.62185668945313</v>
      </c>
      <c r="S45" s="1">
        <v>391.0361328125</v>
      </c>
      <c r="T45" s="1">
        <v>0.23574531078338623</v>
      </c>
      <c r="U45" s="1">
        <v>26.86693000793457</v>
      </c>
      <c r="V45" s="1">
        <v>0.45316082239151001</v>
      </c>
      <c r="W45" s="1">
        <v>51.644889831542969</v>
      </c>
      <c r="X45" s="1">
        <v>300.5986328125</v>
      </c>
      <c r="Y45" s="1">
        <v>1251.5638427734375</v>
      </c>
      <c r="Z45" s="1">
        <v>0.20169937610626221</v>
      </c>
      <c r="AA45" s="1">
        <v>87.843589782714844</v>
      </c>
      <c r="AB45" s="1">
        <v>2.3562390804290771</v>
      </c>
      <c r="AC45" s="1">
        <v>1.1755729913711548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1.105142032398897</v>
      </c>
      <c r="AL45">
        <f>(U45-T45)/(1000-U45)*AK45</f>
        <v>3.0243799629212101E-2</v>
      </c>
      <c r="AM45">
        <f>(P45+273.15)</f>
        <v>304.44248619079588</v>
      </c>
      <c r="AN45">
        <f>(O45+273.15)</f>
        <v>304.3759941101074</v>
      </c>
      <c r="AO45">
        <f>(Y45*AG45+Z45*AH45)*AI45</f>
        <v>200.2502103678089</v>
      </c>
      <c r="AP45">
        <f>((AO45+0.00000010773*(AN45^4-AM45^4))-AL45*44100)/(L45*51.4+0.00000043092*AM45^3)</f>
        <v>-9.2851111816576797</v>
      </c>
      <c r="AQ45">
        <f>0.61365*EXP(17.502*J45/(240.97+J45))</f>
        <v>4.5871625546076853</v>
      </c>
      <c r="AR45">
        <f>AQ45*1000/AA45</f>
        <v>52.219661855284407</v>
      </c>
      <c r="AS45">
        <f>(AR45-U45)</f>
        <v>25.352731847349837</v>
      </c>
      <c r="AT45">
        <f>IF(D45,P45,(O45+P45)/2)</f>
        <v>31.25924015045166</v>
      </c>
      <c r="AU45">
        <f>0.61365*EXP(17.502*AT45/(240.97+AT45))</f>
        <v>4.5784929076902188</v>
      </c>
      <c r="AV45">
        <f>IF(AS45&lt;&gt;0,(1000-(AR45+U45)/2)/AS45*AL45,0)</f>
        <v>1.1457487218843552</v>
      </c>
      <c r="AW45">
        <f>U45*AA45/1000</f>
        <v>2.3600875783379163</v>
      </c>
      <c r="AX45">
        <f>(AU45-AW45)</f>
        <v>2.2184053293523025</v>
      </c>
      <c r="AY45">
        <f>1/(1.6/F45+1.37/N45)</f>
        <v>0.74807611573063504</v>
      </c>
      <c r="AZ45">
        <f>G45*AA45*0.001</f>
        <v>33.257903936742878</v>
      </c>
      <c r="BA45">
        <f>G45/S45</f>
        <v>0.96820631314744887</v>
      </c>
      <c r="BB45">
        <f>(1-AL45*AA45/AQ45/F45)*100</f>
        <v>64.48517284756818</v>
      </c>
      <c r="BC45">
        <f>(S45-E45/(N45/1.35))</f>
        <v>391.85544964150358</v>
      </c>
      <c r="BD45">
        <f>E45*BB45/100/BC45</f>
        <v>-3.8474561209937861E-3</v>
      </c>
    </row>
    <row r="46" spans="1:56" x14ac:dyDescent="0.35">
      <c r="A46" s="1" t="s">
        <v>9</v>
      </c>
      <c r="B46" s="1" t="s">
        <v>768</v>
      </c>
      <c r="K46" s="1">
        <v>2.72</v>
      </c>
    </row>
    <row r="47" spans="1:56" x14ac:dyDescent="0.35">
      <c r="A47" s="1" t="s">
        <v>9</v>
      </c>
      <c r="B47" s="1" t="s">
        <v>767</v>
      </c>
      <c r="K47" s="1">
        <v>2.72</v>
      </c>
    </row>
    <row r="48" spans="1:56" x14ac:dyDescent="0.35">
      <c r="A48" s="1">
        <v>11</v>
      </c>
      <c r="B48" s="1" t="s">
        <v>766</v>
      </c>
      <c r="C48" s="1">
        <v>2526.0000006482005</v>
      </c>
      <c r="D48" s="1">
        <v>0</v>
      </c>
      <c r="E48">
        <f>(R48-S48*(1000-T48)/(1000-U48))*AK48</f>
        <v>-2.0974834685827006</v>
      </c>
      <c r="F48">
        <f>IF(AV48&lt;&gt;0,1/(1/AV48-1/N48),0)</f>
        <v>1.4874261560756687</v>
      </c>
      <c r="G48">
        <f>((AY48-AL48/2)*S48-E48)/(AY48+AL48/2)</f>
        <v>378.31183842432552</v>
      </c>
      <c r="H48">
        <f>AL48*1000</f>
        <v>29.266343463354239</v>
      </c>
      <c r="I48">
        <f>(AQ48-AW48)</f>
        <v>2.3019503068186618</v>
      </c>
      <c r="J48">
        <f>(P48+AP48*D48)</f>
        <v>31.340091705322266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31.318571090698242</v>
      </c>
      <c r="P48" s="1">
        <v>31.340091705322266</v>
      </c>
      <c r="Q48" s="1">
        <v>31.351657867431641</v>
      </c>
      <c r="R48" s="1">
        <v>399.90078735351563</v>
      </c>
      <c r="S48" s="1">
        <v>391.43170166015625</v>
      </c>
      <c r="T48" s="1">
        <v>0.36056283116340637</v>
      </c>
      <c r="U48" s="1">
        <v>26.153392791748047</v>
      </c>
      <c r="V48" s="1">
        <v>0.68952250480651855</v>
      </c>
      <c r="W48" s="1">
        <v>50.014453887939453</v>
      </c>
      <c r="X48" s="1">
        <v>300.55844116210938</v>
      </c>
      <c r="Y48" s="1">
        <v>1601.1878662109375</v>
      </c>
      <c r="Z48" s="1">
        <v>7.8582577407360077E-3</v>
      </c>
      <c r="AA48" s="1">
        <v>87.852897644042969</v>
      </c>
      <c r="AB48" s="1">
        <v>2.2483701705932617</v>
      </c>
      <c r="AC48" s="1">
        <v>1.1780753135681152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1.104994268978343</v>
      </c>
      <c r="AL48">
        <f>(U48-T48)/(1000-U48)*AK48</f>
        <v>2.9266343463354241E-2</v>
      </c>
      <c r="AM48">
        <f>(P48+273.15)</f>
        <v>304.49009170532224</v>
      </c>
      <c r="AN48">
        <f>(O48+273.15)</f>
        <v>304.46857109069822</v>
      </c>
      <c r="AO48">
        <f>(Y48*AG48+Z48*AH48)*AI48</f>
        <v>256.19005286745596</v>
      </c>
      <c r="AP48">
        <f>((AO48+0.00000010773*(AN48^4-AM48^4))-AL48*44100)/(L48*51.4+0.00000043092*AM48^3)</f>
        <v>-8.4694849999054931</v>
      </c>
      <c r="AQ48">
        <f>0.61365*EXP(17.502*J48/(240.97+J48))</f>
        <v>4.5996016467965539</v>
      </c>
      <c r="AR48">
        <f>AQ48*1000/AA48</f>
        <v>52.355719277842603</v>
      </c>
      <c r="AS48">
        <f>(AR48-U48)</f>
        <v>26.202326486094556</v>
      </c>
      <c r="AT48">
        <f>IF(D48,P48,(O48+P48)/2)</f>
        <v>31.329331398010254</v>
      </c>
      <c r="AU48">
        <f>0.61365*EXP(17.502*AT48/(240.97+AT48))</f>
        <v>4.5967874637012285</v>
      </c>
      <c r="AV48">
        <f>IF(AS48&lt;&gt;0,(1000-(AR48+U48)/2)/AS48*AL48,0)</f>
        <v>1.0730919698623043</v>
      </c>
      <c r="AW48">
        <f>U48*AA48/1000</f>
        <v>2.2976513399778922</v>
      </c>
      <c r="AX48">
        <f>(AU48-AW48)</f>
        <v>2.2991361237233363</v>
      </c>
      <c r="AY48">
        <f>1/(1.6/F48+1.37/N48)</f>
        <v>0.69865865047961651</v>
      </c>
      <c r="AZ48">
        <f>G48*AA48*0.001</f>
        <v>33.235791218621991</v>
      </c>
      <c r="BA48">
        <f>G48/S48</f>
        <v>0.96648236926087938</v>
      </c>
      <c r="BB48">
        <f>(1-AL48*AA48/AQ48/F48)*100</f>
        <v>62.41894909177541</v>
      </c>
      <c r="BC48">
        <f>(S48-E48/(N48/1.35))</f>
        <v>392.16674123753694</v>
      </c>
      <c r="BD48">
        <f>E48*BB48/100/BC48</f>
        <v>-3.338445107128646E-3</v>
      </c>
    </row>
    <row r="49" spans="1:56" x14ac:dyDescent="0.35">
      <c r="A49" s="1" t="s">
        <v>9</v>
      </c>
      <c r="B49" s="1" t="s">
        <v>765</v>
      </c>
      <c r="K49" s="1">
        <v>2.72</v>
      </c>
    </row>
    <row r="50" spans="1:56" x14ac:dyDescent="0.35">
      <c r="A50" s="1" t="s">
        <v>9</v>
      </c>
      <c r="B50" s="1" t="s">
        <v>764</v>
      </c>
      <c r="K50" s="1">
        <v>2.72</v>
      </c>
    </row>
    <row r="51" spans="1:56" x14ac:dyDescent="0.35">
      <c r="A51" s="1">
        <v>12</v>
      </c>
      <c r="B51" s="1" t="s">
        <v>763</v>
      </c>
      <c r="C51" s="1">
        <v>2729.0000006482005</v>
      </c>
      <c r="D51" s="1">
        <v>0</v>
      </c>
      <c r="E51">
        <f>(R51-S51*(1000-T51)/(1000-U51))*AK51</f>
        <v>-2.2322639535000284</v>
      </c>
      <c r="F51">
        <f>IF(AV51&lt;&gt;0,1/(1/AV51-1/N51),0)</f>
        <v>1.1326843516933982</v>
      </c>
      <c r="G51">
        <f>((AY51-AL51/2)*S51-E51)/(AY51+AL51/2)</f>
        <v>379.025715978829</v>
      </c>
      <c r="H51">
        <f>AL51*1000</f>
        <v>26.28225388817733</v>
      </c>
      <c r="I51">
        <f>(AQ51-AW51)</f>
        <v>2.5371676225287634</v>
      </c>
      <c r="J51">
        <f>(P51+AP51*D51)</f>
        <v>31.425289154052734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31.41448974609375</v>
      </c>
      <c r="P51" s="1">
        <v>31.425289154052734</v>
      </c>
      <c r="Q51" s="1">
        <v>31.425796508789063</v>
      </c>
      <c r="R51" s="1">
        <v>400.34750366210938</v>
      </c>
      <c r="S51" s="1">
        <v>393.01797485351563</v>
      </c>
      <c r="T51" s="1">
        <v>0.50420081615447998</v>
      </c>
      <c r="U51" s="1">
        <v>23.730344772338867</v>
      </c>
      <c r="V51" s="1">
        <v>0.95895910263061523</v>
      </c>
      <c r="W51" s="1">
        <v>45.133663177490234</v>
      </c>
      <c r="X51" s="1">
        <v>300.4859619140625</v>
      </c>
      <c r="Y51" s="1">
        <v>2000.189453125</v>
      </c>
      <c r="Z51" s="1">
        <v>6.5484315156936646E-2</v>
      </c>
      <c r="AA51" s="1">
        <v>87.852455139160156</v>
      </c>
      <c r="AB51" s="1">
        <v>2.3690915107727051</v>
      </c>
      <c r="AC51" s="1">
        <v>1.1703341007232666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1.1047278011546413</v>
      </c>
      <c r="AL51">
        <f>(U51-T51)/(1000-U51)*AK51</f>
        <v>2.6282253888177329E-2</v>
      </c>
      <c r="AM51">
        <f>(P51+273.15)</f>
        <v>304.57528915405271</v>
      </c>
      <c r="AN51">
        <f>(O51+273.15)</f>
        <v>304.56448974609373</v>
      </c>
      <c r="AO51">
        <f>(Y51*AG51+Z51*AH51)*AI51</f>
        <v>320.03030534676509</v>
      </c>
      <c r="AP51">
        <f>((AO51+0.00000010773*(AN51^4-AM51^4))-AL51*44100)/(L51*51.4+0.00000043092*AM51^3)</f>
        <v>-6.8681183926851421</v>
      </c>
      <c r="AQ51">
        <f>0.61365*EXP(17.502*J51/(240.97+J51))</f>
        <v>4.6219366720774673</v>
      </c>
      <c r="AR51">
        <f>AQ51*1000/AA51</f>
        <v>52.610216353728774</v>
      </c>
      <c r="AS51">
        <f>(AR51-U51)</f>
        <v>28.879871581389907</v>
      </c>
      <c r="AT51">
        <f>IF(D51,P51,(O51+P51)/2)</f>
        <v>31.419889450073242</v>
      </c>
      <c r="AU51">
        <f>0.61365*EXP(17.502*AT51/(240.97+AT51))</f>
        <v>4.6205183091291886</v>
      </c>
      <c r="AV51">
        <f>IF(AS51&lt;&gt;0,(1000-(AR51+U51)/2)/AS51*AL51,0)</f>
        <v>0.87531735770343422</v>
      </c>
      <c r="AW51">
        <f>U51*AA51/1000</f>
        <v>2.0847690495487039</v>
      </c>
      <c r="AX51">
        <f>(AU51-AW51)</f>
        <v>2.5357492595804847</v>
      </c>
      <c r="AY51">
        <f>1/(1.6/F51+1.37/N51)</f>
        <v>0.56554558238101293</v>
      </c>
      <c r="AZ51">
        <f>G51*AA51*0.001</f>
        <v>33.298339709618133</v>
      </c>
      <c r="BA51">
        <f>G51/S51</f>
        <v>0.96439791620242876</v>
      </c>
      <c r="BB51">
        <f>(1-AL51*AA51/AQ51/F51)*100</f>
        <v>55.895427402470219</v>
      </c>
      <c r="BC51">
        <f>(S51-E51/(N51/1.35))</f>
        <v>393.80024674149934</v>
      </c>
      <c r="BD51">
        <f>E51*BB51/100/BC51</f>
        <v>-3.1684425997304273E-3</v>
      </c>
    </row>
    <row r="52" spans="1:56" x14ac:dyDescent="0.35">
      <c r="A52" s="1" t="s">
        <v>9</v>
      </c>
      <c r="B52" s="1" t="s">
        <v>762</v>
      </c>
      <c r="K52" s="1">
        <v>1.50688</v>
      </c>
    </row>
    <row r="53" spans="1:56" x14ac:dyDescent="0.35">
      <c r="A53" s="1" t="s">
        <v>9</v>
      </c>
      <c r="B53" s="1" t="s">
        <v>761</v>
      </c>
      <c r="K53" s="1">
        <v>1.50688</v>
      </c>
    </row>
    <row r="54" spans="1:56" x14ac:dyDescent="0.35">
      <c r="A54" s="1" t="s">
        <v>9</v>
      </c>
      <c r="B54" s="1" t="s">
        <v>760</v>
      </c>
      <c r="K54" s="1">
        <v>1.50688</v>
      </c>
    </row>
    <row r="55" spans="1:56" x14ac:dyDescent="0.35">
      <c r="A55" s="1" t="s">
        <v>9</v>
      </c>
      <c r="B55" s="1" t="s">
        <v>759</v>
      </c>
      <c r="K55" s="1">
        <v>1.50688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H55"/>
  <sheetViews>
    <sheetView topLeftCell="A15" zoomScale="68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5519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5518</v>
      </c>
    </row>
    <row r="12" spans="1:60" x14ac:dyDescent="0.35">
      <c r="A12" s="1" t="s">
        <v>9</v>
      </c>
      <c r="B12" s="1" t="s">
        <v>5517</v>
      </c>
    </row>
    <row r="13" spans="1:60" x14ac:dyDescent="0.35">
      <c r="A13" s="1" t="s">
        <v>9</v>
      </c>
      <c r="B13" s="1" t="s">
        <v>5516</v>
      </c>
    </row>
    <row r="14" spans="1:60" x14ac:dyDescent="0.35">
      <c r="A14" s="1" t="s">
        <v>9</v>
      </c>
      <c r="B14" s="1" t="s">
        <v>5515</v>
      </c>
    </row>
    <row r="15" spans="1:60" x14ac:dyDescent="0.35">
      <c r="A15" s="1" t="s">
        <v>9</v>
      </c>
      <c r="B15" s="1" t="s">
        <v>5514</v>
      </c>
    </row>
    <row r="16" spans="1:60" x14ac:dyDescent="0.35">
      <c r="A16" s="1" t="s">
        <v>9</v>
      </c>
      <c r="B16" s="1" t="s">
        <v>5513</v>
      </c>
    </row>
    <row r="17" spans="1:60" x14ac:dyDescent="0.35">
      <c r="A17" s="1" t="s">
        <v>9</v>
      </c>
      <c r="B17" s="1" t="s">
        <v>5512</v>
      </c>
    </row>
    <row r="18" spans="1:60" x14ac:dyDescent="0.35">
      <c r="A18" s="1">
        <v>1</v>
      </c>
      <c r="B18" s="1" t="s">
        <v>5511</v>
      </c>
      <c r="C18" s="1">
        <v>436.50000027939677</v>
      </c>
      <c r="D18" s="1">
        <v>0</v>
      </c>
      <c r="E18">
        <f>(R18-S18*(1000-T18)/(1000-U18))*AO18</f>
        <v>-3.5088140948562216</v>
      </c>
      <c r="F18">
        <f>IF(AZ18&lt;&gt;0,1/(1/AZ18-1/N18),0)</f>
        <v>-777.22714561138673</v>
      </c>
      <c r="G18">
        <f>((BC18-AP18/2)*S18-E18)/(BC18+AP18/2)</f>
        <v>386.68117728624929</v>
      </c>
      <c r="H18">
        <f>AP18*1000</f>
        <v>37.299271248916661</v>
      </c>
      <c r="I18">
        <f>(AU18-BA18)</f>
        <v>0.73892256070104345</v>
      </c>
      <c r="J18">
        <f>(P18+AT18*D18)</f>
        <v>27.271965026855469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30.063913345336914</v>
      </c>
      <c r="P18" s="1">
        <v>27.271965026855469</v>
      </c>
      <c r="Q18" s="1">
        <v>30.177009582519531</v>
      </c>
      <c r="R18" s="1">
        <v>400.17465209960938</v>
      </c>
      <c r="S18" s="1">
        <v>390.17266845703125</v>
      </c>
      <c r="T18" s="1">
        <v>5.7918749749660492E-2</v>
      </c>
      <c r="U18" s="1">
        <v>32.731277465820313</v>
      </c>
      <c r="V18" s="1">
        <v>0.11991579085588455</v>
      </c>
      <c r="W18" s="1">
        <v>67.767295837402344</v>
      </c>
      <c r="X18" s="1">
        <v>300.34652709960938</v>
      </c>
      <c r="Y18" s="1">
        <v>0.19296225905418396</v>
      </c>
      <c r="Z18" s="1">
        <v>0.13834501802921295</v>
      </c>
      <c r="AA18" s="1">
        <v>88.533294677734375</v>
      </c>
      <c r="AB18" s="1">
        <v>26.340084075927734</v>
      </c>
      <c r="AC18" s="1">
        <v>0.29868146777153015</v>
      </c>
      <c r="AD18" s="1">
        <v>0.12153578549623489</v>
      </c>
      <c r="AE18" s="1">
        <v>6.3006035052239895E-3</v>
      </c>
      <c r="AF18" s="1">
        <v>0.10121405124664307</v>
      </c>
      <c r="AG18" s="1">
        <v>2.1047173067927361E-2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1.1042151731603282</v>
      </c>
      <c r="AP18">
        <f>(U18-T18)/(1000-U18)*AO18</f>
        <v>3.729927124891666E-2</v>
      </c>
      <c r="AQ18">
        <f>(P18+273.15)</f>
        <v>300.42196502685545</v>
      </c>
      <c r="AR18">
        <f>(O18+273.15)</f>
        <v>303.21391334533689</v>
      </c>
      <c r="AS18">
        <f>(Y18*AK18+Z18*AL18)*AM18</f>
        <v>3.0873960758582619E-2</v>
      </c>
      <c r="AT18">
        <f>((AS18+0.00000010773*(AR18^4-AQ18^4))-AP18*44100)/(L18*0.92*2*29.3+0.00000043092*AQ18^3)</f>
        <v>-12.684747619657871</v>
      </c>
      <c r="AU18">
        <f>0.61365*EXP(17.502*J18/(240.97+J18))</f>
        <v>3.6367303937612001</v>
      </c>
      <c r="AV18">
        <f>AU18*1000/AA18</f>
        <v>41.077544973324223</v>
      </c>
      <c r="AW18">
        <f>(AV18-U18)</f>
        <v>8.3462675075039101</v>
      </c>
      <c r="AX18">
        <f>IF(D18,P18,(O18+P18)/2)</f>
        <v>28.667939186096191</v>
      </c>
      <c r="AY18">
        <f>0.61365*EXP(17.502*AX18/(240.97+AX18))</f>
        <v>3.9451393149810388</v>
      </c>
      <c r="AZ18">
        <f>IF(AW18&lt;&gt;0,(1000-(AV18+U18)/2)/AW18*AP18,0)</f>
        <v>4.3040513106318548</v>
      </c>
      <c r="BA18">
        <f>U18*AA18/1000</f>
        <v>2.8978078330601567</v>
      </c>
      <c r="BB18">
        <f>(AY18-BA18)</f>
        <v>1.0473314819208821</v>
      </c>
      <c r="BC18">
        <f>1/(1.6/F18+1.37/N18)</f>
        <v>3.1445667551999641</v>
      </c>
      <c r="BD18">
        <f>G18*AA18*0.001</f>
        <v>34.23415861501676</v>
      </c>
      <c r="BE18">
        <f>G18/S18</f>
        <v>0.9910514204272961</v>
      </c>
      <c r="BF18">
        <f>(1-AP18*AA18/AU18/F18)*100</f>
        <v>100.11682825943448</v>
      </c>
      <c r="BG18">
        <f>(S18-E18/(N18/1.35))</f>
        <v>391.27933057915038</v>
      </c>
      <c r="BH18">
        <f>E18*BF18/100/BG18</f>
        <v>-8.9780192991293726E-3</v>
      </c>
    </row>
    <row r="19" spans="1:60" x14ac:dyDescent="0.35">
      <c r="A19" s="1" t="s">
        <v>9</v>
      </c>
      <c r="B19" s="1" t="s">
        <v>5510</v>
      </c>
      <c r="K19" s="1">
        <v>2.72</v>
      </c>
    </row>
    <row r="20" spans="1:60" x14ac:dyDescent="0.35">
      <c r="A20" s="1" t="s">
        <v>9</v>
      </c>
      <c r="B20" s="1" t="s">
        <v>5509</v>
      </c>
      <c r="K20" s="1">
        <v>2.72</v>
      </c>
    </row>
    <row r="21" spans="1:60" x14ac:dyDescent="0.35">
      <c r="A21" s="1">
        <v>2</v>
      </c>
      <c r="B21" s="1" t="s">
        <v>5508</v>
      </c>
      <c r="C21" s="1">
        <v>642.50000030174851</v>
      </c>
      <c r="D21" s="1">
        <v>0</v>
      </c>
      <c r="E21">
        <f>(R21-S21*(1000-T21)/(1000-U21))*AO21</f>
        <v>-2.9005832239900688</v>
      </c>
      <c r="F21">
        <f>IF(AZ21&lt;&gt;0,1/(1/AZ21-1/N21),0)</f>
        <v>44.697454628008948</v>
      </c>
      <c r="G21">
        <f>((BC21-AP21/2)*S21-E21)/(BC21+AP21/2)</f>
        <v>385.94480846024447</v>
      </c>
      <c r="H21">
        <f>AP21*1000</f>
        <v>36.117368592894238</v>
      </c>
      <c r="I21">
        <f>(AU21-BA21)</f>
        <v>0.7889404739940904</v>
      </c>
      <c r="J21">
        <f>(P21+AT21*D21)</f>
        <v>27.09571647644043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30.073532104492188</v>
      </c>
      <c r="P21" s="1">
        <v>27.09571647644043</v>
      </c>
      <c r="Q21" s="1">
        <v>30.239004135131836</v>
      </c>
      <c r="R21" s="1">
        <v>400.02505493164063</v>
      </c>
      <c r="S21" s="1">
        <v>389.89849853515625</v>
      </c>
      <c r="T21" s="1">
        <v>7.2704620659351349E-2</v>
      </c>
      <c r="U21" s="1">
        <v>31.744087219238281</v>
      </c>
      <c r="V21" s="1">
        <v>0.15044453740119934</v>
      </c>
      <c r="W21" s="1">
        <v>65.686668395996094</v>
      </c>
      <c r="X21" s="1">
        <v>300.33651733398438</v>
      </c>
      <c r="Y21" s="1">
        <v>26.297439575195313</v>
      </c>
      <c r="Z21" s="1">
        <v>0</v>
      </c>
      <c r="AA21" s="1">
        <v>88.532691955566406</v>
      </c>
      <c r="AB21" s="1">
        <v>26.367256164550781</v>
      </c>
      <c r="AC21" s="1">
        <v>0.31416827440261841</v>
      </c>
      <c r="AD21" s="1">
        <v>4.1878320276737213E-2</v>
      </c>
      <c r="AE21" s="1">
        <v>2.2251829504966736E-2</v>
      </c>
      <c r="AF21" s="1">
        <v>3.4275054931640625E-2</v>
      </c>
      <c r="AG21" s="1">
        <v>4.6285367570817471E-3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1.1041783725514129</v>
      </c>
      <c r="AP21">
        <f>(U21-T21)/(1000-U21)*AO21</f>
        <v>3.6117368592894238E-2</v>
      </c>
      <c r="AQ21">
        <f>(P21+273.15)</f>
        <v>300.24571647644041</v>
      </c>
      <c r="AR21">
        <f>(O21+273.15)</f>
        <v>303.22353210449216</v>
      </c>
      <c r="AS21">
        <f>(Y21*AK21+Z21*AL21)*AM21</f>
        <v>4.2075902379842773</v>
      </c>
      <c r="AT21">
        <f>((AS21+0.00000010773*(AR21^4-AQ21^4))-AP21*44100)/(L21*0.92*2*29.3+0.00000043092*AQ21^3)</f>
        <v>-12.226554210941808</v>
      </c>
      <c r="AU21">
        <f>0.61365*EXP(17.502*J21/(240.97+J21))</f>
        <v>3.5993299691855456</v>
      </c>
      <c r="AV21">
        <f>AU21*1000/AA21</f>
        <v>40.655377010246227</v>
      </c>
      <c r="AW21">
        <f>(AV21-U21)</f>
        <v>8.9112897910079454</v>
      </c>
      <c r="AX21">
        <f>IF(D21,P21,(O21+P21)/2)</f>
        <v>28.584624290466309</v>
      </c>
      <c r="AY21">
        <f>0.61365*EXP(17.502*AX21/(240.97+AX21))</f>
        <v>3.9261128323428593</v>
      </c>
      <c r="AZ21">
        <f>IF(AW21&lt;&gt;0,(1000-(AV21+U21)/2)/AW21*AP21,0)</f>
        <v>3.9062728675109946</v>
      </c>
      <c r="BA21">
        <f>U21*AA21/1000</f>
        <v>2.8103894951914552</v>
      </c>
      <c r="BB21">
        <f>(AY21-BA21)</f>
        <v>1.1157233371514041</v>
      </c>
      <c r="BC21">
        <f>1/(1.6/F21+1.37/N21)</f>
        <v>2.8100650051077172</v>
      </c>
      <c r="BD21">
        <f>G21*AA21*0.001</f>
        <v>34.168732839260905</v>
      </c>
      <c r="BE21">
        <f>G21/S21</f>
        <v>0.98985969402353247</v>
      </c>
      <c r="BF21">
        <f>(1-AP21*AA21/AU21/F21)*100</f>
        <v>98.012462569139416</v>
      </c>
      <c r="BG21">
        <f>(S21-E21/(N21/1.35))</f>
        <v>390.81332773364522</v>
      </c>
      <c r="BH21">
        <f>E21*BF21/100/BG21</f>
        <v>-7.2744014724021259E-3</v>
      </c>
    </row>
    <row r="22" spans="1:60" x14ac:dyDescent="0.35">
      <c r="A22" s="1" t="s">
        <v>9</v>
      </c>
      <c r="B22" s="1" t="s">
        <v>5507</v>
      </c>
      <c r="K22" s="1">
        <v>2.72</v>
      </c>
    </row>
    <row r="23" spans="1:60" x14ac:dyDescent="0.35">
      <c r="A23" s="1" t="s">
        <v>9</v>
      </c>
      <c r="B23" s="1" t="s">
        <v>5506</v>
      </c>
      <c r="K23" s="1">
        <v>2.72</v>
      </c>
    </row>
    <row r="24" spans="1:60" x14ac:dyDescent="0.35">
      <c r="A24" s="1">
        <v>3</v>
      </c>
      <c r="B24" s="1" t="s">
        <v>5505</v>
      </c>
      <c r="C24" s="1">
        <v>850.00000029057264</v>
      </c>
      <c r="D24" s="1">
        <v>0</v>
      </c>
      <c r="E24">
        <f>(R24-S24*(1000-T24)/(1000-U24))*AO24</f>
        <v>-2.22968870595487</v>
      </c>
      <c r="F24">
        <f>IF(AZ24&lt;&gt;0,1/(1/AZ24-1/N24),0)</f>
        <v>18.401366504939695</v>
      </c>
      <c r="G24">
        <f>((BC24-AP24/2)*S24-E24)/(BC24+AP24/2)</f>
        <v>385.0016470516461</v>
      </c>
      <c r="H24">
        <f>AP24*1000</f>
        <v>34.685506479108945</v>
      </c>
      <c r="I24">
        <f>(AU24-BA24)</f>
        <v>0.85304905891319205</v>
      </c>
      <c r="J24">
        <f>(P24+AT24*D24)</f>
        <v>26.889795303344727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30.054861068725586</v>
      </c>
      <c r="P24" s="1">
        <v>26.889795303344727</v>
      </c>
      <c r="Q24" s="1">
        <v>30.243354797363281</v>
      </c>
      <c r="R24" s="1">
        <v>399.77978515625</v>
      </c>
      <c r="S24" s="1">
        <v>389.56161499023438</v>
      </c>
      <c r="T24" s="1">
        <v>7.6331049203872681E-2</v>
      </c>
      <c r="U24" s="1">
        <v>30.530841827392578</v>
      </c>
      <c r="V24" s="1">
        <v>0.1581198126077652</v>
      </c>
      <c r="W24" s="1">
        <v>63.244659423828125</v>
      </c>
      <c r="X24" s="1">
        <v>300.33041381835938</v>
      </c>
      <c r="Y24" s="1">
        <v>50.653888702392578</v>
      </c>
      <c r="Z24" s="1">
        <v>9.1468440368771553E-3</v>
      </c>
      <c r="AA24" s="1">
        <v>88.533737182617188</v>
      </c>
      <c r="AB24" s="1">
        <v>26.236398696899414</v>
      </c>
      <c r="AC24" s="1">
        <v>0.32254564762115479</v>
      </c>
      <c r="AD24" s="1">
        <v>5.6617699563503265E-2</v>
      </c>
      <c r="AE24" s="1">
        <v>1.5038670040667057E-2</v>
      </c>
      <c r="AF24" s="1">
        <v>3.0569408088922501E-2</v>
      </c>
      <c r="AG24" s="1">
        <v>9.1600175946950912E-3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1.1041559331557327</v>
      </c>
      <c r="AP24">
        <f>(U24-T24)/(1000-U24)*AO24</f>
        <v>3.4685506479108945E-2</v>
      </c>
      <c r="AQ24">
        <f>(P24+273.15)</f>
        <v>300.0397953033447</v>
      </c>
      <c r="AR24">
        <f>(O24+273.15)</f>
        <v>303.20486106872556</v>
      </c>
      <c r="AS24">
        <f>(Y24*AK24+Z24*AL24)*AM24</f>
        <v>8.1046220112303899</v>
      </c>
      <c r="AT24">
        <f>((AS24+0.00000010773*(AR24^4-AQ24^4))-AP24*44100)/(L24*0.92*2*29.3+0.00000043092*AQ24^3)</f>
        <v>-11.68393381721582</v>
      </c>
      <c r="AU24">
        <f>0.61365*EXP(17.502*J24/(240.97+J24))</f>
        <v>3.5560585852236226</v>
      </c>
      <c r="AV24">
        <f>AU24*1000/AA24</f>
        <v>40.166141161403758</v>
      </c>
      <c r="AW24">
        <f>(AV24-U24)</f>
        <v>9.6352993340111794</v>
      </c>
      <c r="AX24">
        <f>IF(D24,P24,(O24+P24)/2)</f>
        <v>28.472328186035156</v>
      </c>
      <c r="AY24">
        <f>0.61365*EXP(17.502*AX24/(240.97+AX24))</f>
        <v>3.9005946165871586</v>
      </c>
      <c r="AZ24">
        <f>IF(AW24&lt;&gt;0,(1000-(AV24+U24)/2)/AW24*AP24,0)</f>
        <v>3.4725881354039982</v>
      </c>
      <c r="BA24">
        <f>U24*AA24/1000</f>
        <v>2.7030095263104306</v>
      </c>
      <c r="BB24">
        <f>(AY24-BA24)</f>
        <v>1.197585090276728</v>
      </c>
      <c r="BC24">
        <f>1/(1.6/F24+1.37/N24)</f>
        <v>2.4568968393953807</v>
      </c>
      <c r="BD24">
        <f>G24*AA24*0.001</f>
        <v>34.08563463494518</v>
      </c>
      <c r="BE24">
        <f>G24/S24</f>
        <v>0.98829461691521481</v>
      </c>
      <c r="BF24">
        <f>(1-AP24*AA24/AU24/F24)*100</f>
        <v>95.307137227555998</v>
      </c>
      <c r="BG24">
        <f>(S24-E24/(N24/1.35))</f>
        <v>390.26484746943993</v>
      </c>
      <c r="BH24">
        <f>E24*BF24/100/BG24</f>
        <v>-5.4451547161139847E-3</v>
      </c>
    </row>
    <row r="25" spans="1:60" x14ac:dyDescent="0.35">
      <c r="A25" s="1" t="s">
        <v>9</v>
      </c>
      <c r="B25" s="1" t="s">
        <v>5504</v>
      </c>
      <c r="K25" s="1">
        <v>2.72</v>
      </c>
    </row>
    <row r="26" spans="1:60" x14ac:dyDescent="0.35">
      <c r="A26" s="1" t="s">
        <v>9</v>
      </c>
      <c r="B26" s="1" t="s">
        <v>5503</v>
      </c>
      <c r="K26" s="1">
        <v>2.72</v>
      </c>
    </row>
    <row r="27" spans="1:60" x14ac:dyDescent="0.35">
      <c r="A27" s="1">
        <v>4</v>
      </c>
      <c r="B27" s="1" t="s">
        <v>5502</v>
      </c>
      <c r="C27" s="1">
        <v>1056.5000003017485</v>
      </c>
      <c r="D27" s="1">
        <v>0</v>
      </c>
      <c r="E27">
        <f>(R27-S27*(1000-T27)/(1000-U27))*AO27</f>
        <v>-1.2038146860162717</v>
      </c>
      <c r="F27">
        <f>IF(AZ27&lt;&gt;0,1/(1/AZ27-1/N27),0)</f>
        <v>9.8301867200901203</v>
      </c>
      <c r="G27">
        <f>((BC27-AP27/2)*S27-E27)/(BC27+AP27/2)</f>
        <v>383.83112338544396</v>
      </c>
      <c r="H27">
        <f>AP27*1000</f>
        <v>33.316964086102161</v>
      </c>
      <c r="I27">
        <f>(AU27-BA27)</f>
        <v>0.95482571411886052</v>
      </c>
      <c r="J27">
        <f>(P27+AT27*D27)</f>
        <v>26.88606071472168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30.056667327880859</v>
      </c>
      <c r="P27" s="1">
        <v>26.88606071472168</v>
      </c>
      <c r="Q27" s="1">
        <v>30.245655059814453</v>
      </c>
      <c r="R27" s="1">
        <v>400.13101196289063</v>
      </c>
      <c r="S27" s="1">
        <v>389.4697265625</v>
      </c>
      <c r="T27" s="1">
        <v>8.4660716354846954E-2</v>
      </c>
      <c r="U27" s="1">
        <v>29.37152099609375</v>
      </c>
      <c r="V27" s="1">
        <v>0.17536206543445587</v>
      </c>
      <c r="W27" s="1">
        <v>60.838733673095703</v>
      </c>
      <c r="X27" s="1">
        <v>300.3409423828125</v>
      </c>
      <c r="Y27" s="1">
        <v>100.17486572265625</v>
      </c>
      <c r="Z27" s="1">
        <v>4.3447606265544891E-2</v>
      </c>
      <c r="AA27" s="1">
        <v>88.536521911621094</v>
      </c>
      <c r="AB27" s="1">
        <v>26.352287292480469</v>
      </c>
      <c r="AC27" s="1">
        <v>0.33720448613166809</v>
      </c>
      <c r="AD27" s="1">
        <v>8.5499241948127747E-2</v>
      </c>
      <c r="AE27" s="1">
        <v>2.8596298769116402E-2</v>
      </c>
      <c r="AF27" s="1">
        <v>1.6385369002819061E-2</v>
      </c>
      <c r="AG27" s="1">
        <v>4.5779687352478504E-3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1.104194641113281</v>
      </c>
      <c r="AP27">
        <f>(U27-T27)/(1000-U27)*AO27</f>
        <v>3.3316964086102158E-2</v>
      </c>
      <c r="AQ27">
        <f>(P27+273.15)</f>
        <v>300.03606071472166</v>
      </c>
      <c r="AR27">
        <f>(O27+273.15)</f>
        <v>303.20666732788084</v>
      </c>
      <c r="AS27">
        <f>(Y27*AK27+Z27*AL27)*AM27</f>
        <v>16.027978157371763</v>
      </c>
      <c r="AT27">
        <f>((AS27+0.00000010773*(AR27^4-AQ27^4))-AP27*44100)/(L27*0.92*2*29.3+0.00000043092*AQ27^3)</f>
        <v>-11.145938939004466</v>
      </c>
      <c r="AU27">
        <f>0.61365*EXP(17.502*J27/(240.97+J27))</f>
        <v>3.5552780263671537</v>
      </c>
      <c r="AV27">
        <f>AU27*1000/AA27</f>
        <v>40.156061584575262</v>
      </c>
      <c r="AW27">
        <f>(AV27-U27)</f>
        <v>10.784540588481512</v>
      </c>
      <c r="AX27">
        <f>IF(D27,P27,(O27+P27)/2)</f>
        <v>28.47136402130127</v>
      </c>
      <c r="AY27">
        <f>0.61365*EXP(17.502*AX27/(240.97+AX27))</f>
        <v>3.900376147264045</v>
      </c>
      <c r="AZ27">
        <f>IF(AW27&lt;&gt;0,(1000-(AV27+U27)/2)/AW27*AP27,0)</f>
        <v>2.9819295348132537</v>
      </c>
      <c r="BA27">
        <f>U27*AA27/1000</f>
        <v>2.6004523122482932</v>
      </c>
      <c r="BB27">
        <f>(AY27-BA27)</f>
        <v>1.2999238350157518</v>
      </c>
      <c r="BC27">
        <f>1/(1.6/F27+1.37/N27)</f>
        <v>2.0711164219247014</v>
      </c>
      <c r="BD27">
        <f>G27*AA27*0.001</f>
        <v>33.983072665977495</v>
      </c>
      <c r="BE27">
        <f>G27/S27</f>
        <v>0.98552235824123502</v>
      </c>
      <c r="BF27">
        <f>(1-AP27*AA27/AU27/F27)*100</f>
        <v>91.559803807365952</v>
      </c>
      <c r="BG27">
        <f>(S27-E27/(N27/1.35))</f>
        <v>389.84940359270172</v>
      </c>
      <c r="BH27">
        <f>E27*BF27/100/BG27</f>
        <v>-2.8272721583339909E-3</v>
      </c>
    </row>
    <row r="28" spans="1:60" x14ac:dyDescent="0.35">
      <c r="A28" s="1" t="s">
        <v>9</v>
      </c>
      <c r="B28" s="1" t="s">
        <v>5501</v>
      </c>
      <c r="K28" s="1">
        <v>2.72</v>
      </c>
    </row>
    <row r="29" spans="1:60" x14ac:dyDescent="0.35">
      <c r="A29" s="1" t="s">
        <v>9</v>
      </c>
      <c r="B29" s="1" t="s">
        <v>5500</v>
      </c>
      <c r="K29" s="1">
        <v>2.72</v>
      </c>
    </row>
    <row r="30" spans="1:60" x14ac:dyDescent="0.35">
      <c r="A30" s="1">
        <v>5</v>
      </c>
      <c r="B30" s="1" t="s">
        <v>5499</v>
      </c>
      <c r="C30" s="1">
        <v>1263.5000003017485</v>
      </c>
      <c r="D30" s="1">
        <v>0</v>
      </c>
      <c r="E30">
        <f>(R30-S30*(1000-T30)/(1000-U30))*AO30</f>
        <v>-0.54829700821475869</v>
      </c>
      <c r="F30">
        <f>IF(AZ30&lt;&gt;0,1/(1/AZ30-1/N30),0)</f>
        <v>5.6802366190901656</v>
      </c>
      <c r="G30">
        <f>((BC30-AP30/2)*S30-E30)/(BC30+AP30/2)</f>
        <v>382.2093128185503</v>
      </c>
      <c r="H30">
        <f>AP30*1000</f>
        <v>31.716156427403067</v>
      </c>
      <c r="I30">
        <f>(AU30-BA30)</f>
        <v>1.1109357190339471</v>
      </c>
      <c r="J30">
        <f>(P30+AT30*D30)</f>
        <v>27.056163787841797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30.076227188110352</v>
      </c>
      <c r="P30" s="1">
        <v>27.056163787841797</v>
      </c>
      <c r="Q30" s="1">
        <v>30.262807846069336</v>
      </c>
      <c r="R30" s="1">
        <v>399.92605590820313</v>
      </c>
      <c r="S30" s="1">
        <v>389.240966796875</v>
      </c>
      <c r="T30" s="1">
        <v>8.9439600706100464E-2</v>
      </c>
      <c r="U30" s="1">
        <v>28.011709213256836</v>
      </c>
      <c r="V30" s="1">
        <v>0.18505197763442993</v>
      </c>
      <c r="W30" s="1">
        <v>57.956680297851563</v>
      </c>
      <c r="X30" s="1">
        <v>300.30307006835938</v>
      </c>
      <c r="Y30" s="1">
        <v>150.01240539550781</v>
      </c>
      <c r="Z30" s="1">
        <v>7.5460277497768402E-2</v>
      </c>
      <c r="AA30" s="1">
        <v>88.536094665527344</v>
      </c>
      <c r="AB30" s="1">
        <v>26.53411865234375</v>
      </c>
      <c r="AC30" s="1">
        <v>0.34873878955841064</v>
      </c>
      <c r="AD30" s="1">
        <v>9.526023268699646E-2</v>
      </c>
      <c r="AE30" s="1">
        <v>2.0963748916983604E-2</v>
      </c>
      <c r="AF30" s="1">
        <v>2.9755549505352974E-2</v>
      </c>
      <c r="AG30" s="1">
        <v>1.1083460412919521E-2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1.1040554046630857</v>
      </c>
      <c r="AP30">
        <f>(U30-T30)/(1000-U30)*AO30</f>
        <v>3.1716156427403067E-2</v>
      </c>
      <c r="AQ30">
        <f>(P30+273.15)</f>
        <v>300.20616378784177</v>
      </c>
      <c r="AR30">
        <f>(O30+273.15)</f>
        <v>303.22622718811033</v>
      </c>
      <c r="AS30">
        <f>(Y30*AK30+Z30*AL30)*AM30</f>
        <v>24.001984326795082</v>
      </c>
      <c r="AT30">
        <f>((AS30+0.00000010773*(AR30^4-AQ30^4))-AP30*44100)/(L30*0.92*2*29.3+0.00000043092*AQ30^3)</f>
        <v>-10.539485019303264</v>
      </c>
      <c r="AU30">
        <f>0.61365*EXP(17.502*J30/(240.97+J30))</f>
        <v>3.5909830576820787</v>
      </c>
      <c r="AV30">
        <f>AU30*1000/AA30</f>
        <v>40.559537567679428</v>
      </c>
      <c r="AW30">
        <f>(AV30-U30)</f>
        <v>12.547828354422592</v>
      </c>
      <c r="AX30">
        <f>IF(D30,P30,(O30+P30)/2)</f>
        <v>28.566195487976074</v>
      </c>
      <c r="AY30">
        <f>0.61365*EXP(17.502*AX30/(240.97+AX30))</f>
        <v>3.9219151033663855</v>
      </c>
      <c r="AZ30">
        <f>IF(AW30&lt;&gt;0,(1000-(AV30+U30)/2)/AW30*AP30,0)</f>
        <v>2.4409600902728781</v>
      </c>
      <c r="BA30">
        <f>U30*AA30/1000</f>
        <v>2.4800473386481316</v>
      </c>
      <c r="BB30">
        <f>(AY30-BA30)</f>
        <v>1.4418677647182538</v>
      </c>
      <c r="BC30">
        <f>1/(1.6/F30+1.37/N30)</f>
        <v>1.6618311850852256</v>
      </c>
      <c r="BD30">
        <f>G30*AA30*0.001</f>
        <v>33.839319901749327</v>
      </c>
      <c r="BE30">
        <f>G30/S30</f>
        <v>0.98193495911751205</v>
      </c>
      <c r="BF30">
        <f>(1-AP30*AA30/AU30/F30)*100</f>
        <v>86.233576394990365</v>
      </c>
      <c r="BG30">
        <f>(S30-E30/(N30/1.35))</f>
        <v>389.41389688500709</v>
      </c>
      <c r="BH30">
        <f>E30*BF30/100/BG30</f>
        <v>-1.2141737191005844E-3</v>
      </c>
    </row>
    <row r="31" spans="1:60" x14ac:dyDescent="0.35">
      <c r="A31" s="1" t="s">
        <v>9</v>
      </c>
      <c r="B31" s="1" t="s">
        <v>5498</v>
      </c>
      <c r="K31" s="1">
        <v>2.72</v>
      </c>
    </row>
    <row r="32" spans="1:60" x14ac:dyDescent="0.35">
      <c r="A32" s="1" t="s">
        <v>9</v>
      </c>
      <c r="B32" s="1" t="s">
        <v>5497</v>
      </c>
      <c r="K32" s="1">
        <v>2.72</v>
      </c>
    </row>
    <row r="33" spans="1:60" x14ac:dyDescent="0.35">
      <c r="A33" s="1">
        <v>6</v>
      </c>
      <c r="B33" s="1" t="s">
        <v>5496</v>
      </c>
      <c r="C33" s="1">
        <v>1469.5000003017485</v>
      </c>
      <c r="D33" s="1">
        <v>0</v>
      </c>
      <c r="E33">
        <f>(R33-S33*(1000-T33)/(1000-U33))*AO33</f>
        <v>1.0662783491423987E-3</v>
      </c>
      <c r="F33">
        <f>IF(AZ33&lt;&gt;0,1/(1/AZ33-1/N33),0)</f>
        <v>3.8269002933146061</v>
      </c>
      <c r="G33">
        <f>((BC33-AP33/2)*S33-E33)/(BC33+AP33/2)</f>
        <v>380.49936737548353</v>
      </c>
      <c r="H33">
        <f>AP33*1000</f>
        <v>30.286688696515267</v>
      </c>
      <c r="I33">
        <f>(AU33-BA33)</f>
        <v>1.2820705812282487</v>
      </c>
      <c r="J33">
        <f>(P33+AT33*D33)</f>
        <v>27.354364395141602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30.118303298950195</v>
      </c>
      <c r="P33" s="1">
        <v>27.354364395141602</v>
      </c>
      <c r="Q33" s="1">
        <v>30.293325424194336</v>
      </c>
      <c r="R33" s="1">
        <v>399.77694702148438</v>
      </c>
      <c r="S33" s="1">
        <v>389.10293579101563</v>
      </c>
      <c r="T33" s="1">
        <v>9.7473189234733582E-2</v>
      </c>
      <c r="U33" s="1">
        <v>26.792436599731445</v>
      </c>
      <c r="V33" s="1">
        <v>0.20120103657245636</v>
      </c>
      <c r="W33" s="1">
        <v>55.304088592529297</v>
      </c>
      <c r="X33" s="1">
        <v>300.32870483398438</v>
      </c>
      <c r="Y33" s="1">
        <v>301.21014404296875</v>
      </c>
      <c r="Z33" s="1">
        <v>0.15092265605926514</v>
      </c>
      <c r="AA33" s="1">
        <v>88.542198181152344</v>
      </c>
      <c r="AB33" s="1">
        <v>26.402694702148438</v>
      </c>
      <c r="AC33" s="1">
        <v>0.36084061861038208</v>
      </c>
      <c r="AD33" s="1">
        <v>0.13000409305095673</v>
      </c>
      <c r="AE33" s="1">
        <v>2.8547937050461769E-2</v>
      </c>
      <c r="AF33" s="1">
        <v>4.196259006857872E-2</v>
      </c>
      <c r="AG33" s="1">
        <v>9.3624843284487724E-3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1.1041496501249422</v>
      </c>
      <c r="AP33">
        <f>(U33-T33)/(1000-U33)*AO33</f>
        <v>3.0286688696515268E-2</v>
      </c>
      <c r="AQ33">
        <f>(P33+273.15)</f>
        <v>300.50436439514158</v>
      </c>
      <c r="AR33">
        <f>(O33+273.15)</f>
        <v>303.26830329895017</v>
      </c>
      <c r="AS33">
        <f>(Y33*AK33+Z33*AL33)*AM33</f>
        <v>48.193621969663582</v>
      </c>
      <c r="AT33">
        <f>((AS33+0.00000010773*(AR33^4-AQ33^4))-AP33*44100)/(L33*0.92*2*29.3+0.00000043092*AQ33^3)</f>
        <v>-9.873565894635794</v>
      </c>
      <c r="AU33">
        <f>0.61365*EXP(17.502*J33/(240.97+J33))</f>
        <v>3.6543318123976296</v>
      </c>
      <c r="AV33">
        <f>AU33*1000/AA33</f>
        <v>41.272205654089056</v>
      </c>
      <c r="AW33">
        <f>(AV33-U33)</f>
        <v>14.479769054357611</v>
      </c>
      <c r="AX33">
        <f>IF(D33,P33,(O33+P33)/2)</f>
        <v>28.736333847045898</v>
      </c>
      <c r="AY33">
        <f>0.61365*EXP(17.502*AX33/(240.97+AX33))</f>
        <v>3.9608185418166868</v>
      </c>
      <c r="AZ33">
        <f>IF(AW33&lt;&gt;0,(1000-(AV33+U33)/2)/AW33*AP33,0)</f>
        <v>2.020471616024861</v>
      </c>
      <c r="BA33">
        <f>U33*AA33/1000</f>
        <v>2.3722612311693809</v>
      </c>
      <c r="BB33">
        <f>(AY33-BA33)</f>
        <v>1.5885573106473059</v>
      </c>
      <c r="BC33">
        <f>1/(1.6/F33+1.37/N33)</f>
        <v>1.3547191587818304</v>
      </c>
      <c r="BD33">
        <f>G33*AA33*0.001</f>
        <v>33.690250393963154</v>
      </c>
      <c r="BE33">
        <f>G33/S33</f>
        <v>0.97788870855460985</v>
      </c>
      <c r="BF33">
        <f>(1-AP33*AA33/AU33/F33)*100</f>
        <v>80.824488052692672</v>
      </c>
      <c r="BG33">
        <f>(S33-E33/(N33/1.35))</f>
        <v>389.10259949224667</v>
      </c>
      <c r="BH33">
        <f>E33*BF33/100/BG33</f>
        <v>2.2148760199383339E-6</v>
      </c>
    </row>
    <row r="34" spans="1:60" x14ac:dyDescent="0.35">
      <c r="A34" s="1" t="s">
        <v>9</v>
      </c>
      <c r="B34" s="1" t="s">
        <v>5495</v>
      </c>
      <c r="K34" s="1">
        <v>2.72</v>
      </c>
    </row>
    <row r="35" spans="1:60" x14ac:dyDescent="0.35">
      <c r="A35" s="1" t="s">
        <v>9</v>
      </c>
      <c r="B35" s="1" t="s">
        <v>5494</v>
      </c>
      <c r="K35" s="1">
        <v>2.72</v>
      </c>
    </row>
    <row r="36" spans="1:60" x14ac:dyDescent="0.35">
      <c r="A36" s="1">
        <v>7</v>
      </c>
      <c r="B36" s="1" t="s">
        <v>5493</v>
      </c>
      <c r="C36" s="1">
        <v>1676.0000003129244</v>
      </c>
      <c r="D36" s="1">
        <v>0</v>
      </c>
      <c r="E36">
        <f>(R36-S36*(1000-T36)/(1000-U36))*AO36</f>
        <v>-0.30231958794082509</v>
      </c>
      <c r="F36">
        <f>IF(AZ36&lt;&gt;0,1/(1/AZ36-1/N36),0)</f>
        <v>2.5545209165932294</v>
      </c>
      <c r="G36">
        <f>((BC36-AP36/2)*S36-E36)/(BC36+AP36/2)</f>
        <v>380.49016963823073</v>
      </c>
      <c r="H36">
        <f>AP36*1000</f>
        <v>28.042752868643078</v>
      </c>
      <c r="I36">
        <f>(AU36-BA36)</f>
        <v>1.5004155270004476</v>
      </c>
      <c r="J36">
        <f>(P36+AT36*D36)</f>
        <v>27.578243255615234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30.182622909545898</v>
      </c>
      <c r="P36" s="1">
        <v>27.578243255615234</v>
      </c>
      <c r="Q36" s="1">
        <v>30.340600967407227</v>
      </c>
      <c r="R36" s="1">
        <v>400.076416015625</v>
      </c>
      <c r="S36" s="1">
        <v>390.43417358398438</v>
      </c>
      <c r="T36" s="1">
        <v>0.10344989597797394</v>
      </c>
      <c r="U36" s="1">
        <v>24.869312286376953</v>
      </c>
      <c r="V36" s="1">
        <v>0.21276408433914185</v>
      </c>
      <c r="W36" s="1">
        <v>51.148399353027344</v>
      </c>
      <c r="X36" s="1">
        <v>300.33013916015625</v>
      </c>
      <c r="Y36" s="1">
        <v>501.34478759765625</v>
      </c>
      <c r="Z36" s="1">
        <v>0.2138095498085022</v>
      </c>
      <c r="AA36" s="1">
        <v>88.547492980957031</v>
      </c>
      <c r="AB36" s="1">
        <v>26.481410980224609</v>
      </c>
      <c r="AC36" s="1">
        <v>0.37070190906524658</v>
      </c>
      <c r="AD36" s="1">
        <v>6.2844656407833099E-2</v>
      </c>
      <c r="AE36" s="1">
        <v>3.1154561787843704E-2</v>
      </c>
      <c r="AF36" s="1">
        <v>4.9430083483457565E-2</v>
      </c>
      <c r="AG36" s="1">
        <v>1.0244207456707954E-2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1.1041549233829271</v>
      </c>
      <c r="AP36">
        <f>(U36-T36)/(1000-U36)*AO36</f>
        <v>2.8042752868643078E-2</v>
      </c>
      <c r="AQ36">
        <f>(P36+273.15)</f>
        <v>300.72824325561521</v>
      </c>
      <c r="AR36">
        <f>(O36+273.15)</f>
        <v>303.33262290954588</v>
      </c>
      <c r="AS36">
        <f>(Y36*AK36+Z36*AL36)*AM36</f>
        <v>80.215164222676322</v>
      </c>
      <c r="AT36">
        <f>((AS36+0.00000010773*(AR36^4-AQ36^4))-AP36*44100)/(L36*0.92*2*29.3+0.00000043092*AQ36^3)</f>
        <v>-8.8555569055494985</v>
      </c>
      <c r="AU36">
        <f>0.61365*EXP(17.502*J36/(240.97+J36))</f>
        <v>3.7025307821196392</v>
      </c>
      <c r="AV36">
        <f>AU36*1000/AA36</f>
        <v>41.814066750776369</v>
      </c>
      <c r="AW36">
        <f>(AV36-U36)</f>
        <v>16.944754464399416</v>
      </c>
      <c r="AX36">
        <f>IF(D36,P36,(O36+P36)/2)</f>
        <v>28.880433082580566</v>
      </c>
      <c r="AY36">
        <f>0.61365*EXP(17.502*AX36/(240.97+AX36))</f>
        <v>3.9940307311419354</v>
      </c>
      <c r="AZ36">
        <f>IF(AW36&lt;&gt;0,(1000-(AV36+U36)/2)/AW36*AP36,0)</f>
        <v>1.5997729660942244</v>
      </c>
      <c r="BA36">
        <f>U36*AA36/1000</f>
        <v>2.2021152551191916</v>
      </c>
      <c r="BB36">
        <f>(AY36-BA36)</f>
        <v>1.7919154760227438</v>
      </c>
      <c r="BC36">
        <f>1/(1.6/F36+1.37/N36)</f>
        <v>1.056626776103283</v>
      </c>
      <c r="BD36">
        <f>G36*AA36*0.001</f>
        <v>33.691450625364382</v>
      </c>
      <c r="BE36">
        <f>G36/S36</f>
        <v>0.97453090784940055</v>
      </c>
      <c r="BF36">
        <f>(1-AP36*AA36/AU36/F36)*100</f>
        <v>73.746405477001218</v>
      </c>
      <c r="BG36">
        <f>(S36-E36/(N36/1.35))</f>
        <v>390.52952364463283</v>
      </c>
      <c r="BH36">
        <f>E36*BF36/100/BG36</f>
        <v>-5.708910995474854E-4</v>
      </c>
    </row>
    <row r="37" spans="1:60" x14ac:dyDescent="0.35">
      <c r="A37" s="1" t="s">
        <v>9</v>
      </c>
      <c r="B37" s="1" t="s">
        <v>5492</v>
      </c>
      <c r="K37" s="1">
        <v>2.72</v>
      </c>
    </row>
    <row r="38" spans="1:60" x14ac:dyDescent="0.35">
      <c r="A38" s="1" t="s">
        <v>9</v>
      </c>
      <c r="B38" s="1" t="s">
        <v>5491</v>
      </c>
      <c r="K38" s="1">
        <v>2.72</v>
      </c>
    </row>
    <row r="39" spans="1:60" x14ac:dyDescent="0.35">
      <c r="A39" s="1">
        <v>8</v>
      </c>
      <c r="B39" s="1" t="s">
        <v>5490</v>
      </c>
      <c r="C39" s="1">
        <v>1882.0000003129244</v>
      </c>
      <c r="D39" s="1">
        <v>0</v>
      </c>
      <c r="E39">
        <f>(R39-S39*(1000-T39)/(1000-U39))*AO39</f>
        <v>-0.54164251343885239</v>
      </c>
      <c r="F39">
        <f>IF(AZ39&lt;&gt;0,1/(1/AZ39-1/N39),0)</f>
        <v>1.6664970520200808</v>
      </c>
      <c r="G39">
        <f>((BC39-AP39/2)*S39-E39)/(BC39+AP39/2)</f>
        <v>379.86450114410758</v>
      </c>
      <c r="H39">
        <f>AP39*1000</f>
        <v>25.068176373138794</v>
      </c>
      <c r="I39">
        <f>(AU39-BA39)</f>
        <v>1.7905955378415848</v>
      </c>
      <c r="J39">
        <f>(P39+AT39*D39)</f>
        <v>27.869457244873047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30.270030975341797</v>
      </c>
      <c r="P39" s="1">
        <v>27.869457244873047</v>
      </c>
      <c r="Q39" s="1">
        <v>30.406187057495117</v>
      </c>
      <c r="R39" s="1">
        <v>399.94903564453125</v>
      </c>
      <c r="S39" s="1">
        <v>391.54898071289063</v>
      </c>
      <c r="T39" s="1">
        <v>0.10933647304773331</v>
      </c>
      <c r="U39" s="1">
        <v>22.309173583984375</v>
      </c>
      <c r="V39" s="1">
        <v>0.22375105321407318</v>
      </c>
      <c r="W39" s="1">
        <v>45.654491424560547</v>
      </c>
      <c r="X39" s="1">
        <v>300.291748046875</v>
      </c>
      <c r="Y39" s="1">
        <v>750.5616455078125</v>
      </c>
      <c r="Z39" s="1">
        <v>0.13034160435199738</v>
      </c>
      <c r="AA39" s="1">
        <v>88.549240112304688</v>
      </c>
      <c r="AB39" s="1">
        <v>26.436275482177734</v>
      </c>
      <c r="AC39" s="1">
        <v>0.40080741047859192</v>
      </c>
      <c r="AD39" s="1">
        <v>6.8166472017765045E-2</v>
      </c>
      <c r="AE39" s="1">
        <v>4.34078648686409E-2</v>
      </c>
      <c r="AF39" s="1">
        <v>4.8865348100662231E-2</v>
      </c>
      <c r="AG39" s="1">
        <v>1.9460041075944901E-2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1.104013779584099</v>
      </c>
      <c r="AP39">
        <f>(U39-T39)/(1000-U39)*AO39</f>
        <v>2.5068176373138795E-2</v>
      </c>
      <c r="AQ39">
        <f>(P39+273.15)</f>
        <v>301.01945724487302</v>
      </c>
      <c r="AR39">
        <f>(O39+273.15)</f>
        <v>303.42003097534177</v>
      </c>
      <c r="AS39">
        <f>(Y39*AK39+Z39*AL39)*AM39</f>
        <v>120.08986059703238</v>
      </c>
      <c r="AT39">
        <f>((AS39+0.00000010773*(AR39^4-AQ39^4))-AP39*44100)/(L39*0.92*2*29.3+0.00000043092*AQ39^3)</f>
        <v>-7.5263461688478346</v>
      </c>
      <c r="AU39">
        <f>0.61365*EXP(17.502*J39/(240.97+J39))</f>
        <v>3.7660559062369021</v>
      </c>
      <c r="AV39">
        <f>AU39*1000/AA39</f>
        <v>42.530640595678875</v>
      </c>
      <c r="AW39">
        <f>(AV39-U39)</f>
        <v>20.2214670116945</v>
      </c>
      <c r="AX39">
        <f>IF(D39,P39,(O39+P39)/2)</f>
        <v>29.069744110107422</v>
      </c>
      <c r="AY39">
        <f>0.61365*EXP(17.502*AX39/(240.97+AX39))</f>
        <v>4.0380323375899767</v>
      </c>
      <c r="AZ39">
        <f>IF(AW39&lt;&gt;0,(1000-(AV39+U39)/2)/AW39*AP39,0)</f>
        <v>1.1994910364407623</v>
      </c>
      <c r="BA39">
        <f>U39*AA39/1000</f>
        <v>1.9754603683953174</v>
      </c>
      <c r="BB39">
        <f>(AY39-BA39)</f>
        <v>2.0625719691946593</v>
      </c>
      <c r="BC39">
        <f>1/(1.6/F39+1.37/N39)</f>
        <v>0.78114921958958539</v>
      </c>
      <c r="BD39">
        <f>G39*AA39*0.001</f>
        <v>33.636712921950419</v>
      </c>
      <c r="BE39">
        <f>G39/S39</f>
        <v>0.97015831953512122</v>
      </c>
      <c r="BF39">
        <f>(1-AP39*AA39/AU39/F39)*100</f>
        <v>64.631530436059819</v>
      </c>
      <c r="BG39">
        <f>(S39-E39/(N39/1.35))</f>
        <v>391.71981200721052</v>
      </c>
      <c r="BH39">
        <f>E39*BF39/100/BG39</f>
        <v>-8.9367919415173048E-4</v>
      </c>
    </row>
    <row r="40" spans="1:60" x14ac:dyDescent="0.35">
      <c r="A40" s="1" t="s">
        <v>9</v>
      </c>
      <c r="B40" s="1" t="s">
        <v>5489</v>
      </c>
      <c r="K40" s="1">
        <v>2.72</v>
      </c>
    </row>
    <row r="41" spans="1:60" x14ac:dyDescent="0.35">
      <c r="A41" s="1" t="s">
        <v>9</v>
      </c>
      <c r="B41" s="1" t="s">
        <v>5488</v>
      </c>
      <c r="K41" s="1">
        <v>2.72</v>
      </c>
    </row>
    <row r="42" spans="1:60" x14ac:dyDescent="0.35">
      <c r="A42" s="1">
        <v>9</v>
      </c>
      <c r="B42" s="1" t="s">
        <v>5487</v>
      </c>
      <c r="C42" s="1">
        <v>2087.5000003241003</v>
      </c>
      <c r="D42" s="1">
        <v>0</v>
      </c>
      <c r="E42">
        <f>(R42-S42*(1000-T42)/(1000-U42))*AO42</f>
        <v>-0.85437660729318676</v>
      </c>
      <c r="F42">
        <f>IF(AZ42&lt;&gt;0,1/(1/AZ42-1/N42),0)</f>
        <v>1.0900405187877615</v>
      </c>
      <c r="G42">
        <f>((BC42-AP42/2)*S42-E42)/(BC42+AP42/2)</f>
        <v>379.47769296510717</v>
      </c>
      <c r="H42">
        <f>AP42*1000</f>
        <v>21.684820276840792</v>
      </c>
      <c r="I42">
        <f>(AU42-BA42)</f>
        <v>2.1407300077590516</v>
      </c>
      <c r="J42">
        <f>(P42+AT42*D42)</f>
        <v>28.276941299438477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30.374208450317383</v>
      </c>
      <c r="P42" s="1">
        <v>28.276941299438477</v>
      </c>
      <c r="Q42" s="1">
        <v>30.487215042114258</v>
      </c>
      <c r="R42" s="1">
        <v>399.86602783203125</v>
      </c>
      <c r="S42" s="1">
        <v>392.92327880859375</v>
      </c>
      <c r="T42" s="1">
        <v>0.11775586009025574</v>
      </c>
      <c r="U42" s="1">
        <v>19.375955581665039</v>
      </c>
      <c r="V42" s="1">
        <v>0.23955820500850677</v>
      </c>
      <c r="W42" s="1">
        <v>39.417732238769531</v>
      </c>
      <c r="X42" s="1">
        <v>300.33889770507813</v>
      </c>
      <c r="Y42" s="1">
        <v>1001.3170776367188</v>
      </c>
      <c r="Z42" s="1">
        <v>0.1029031053185463</v>
      </c>
      <c r="AA42" s="1">
        <v>88.553543090820313</v>
      </c>
      <c r="AB42" s="1">
        <v>26.679595947265625</v>
      </c>
      <c r="AC42" s="1">
        <v>0.41908180713653564</v>
      </c>
      <c r="AD42" s="1">
        <v>0.10640529543161392</v>
      </c>
      <c r="AE42" s="1">
        <v>6.1674881726503372E-2</v>
      </c>
      <c r="AF42" s="1">
        <v>5.4192963987588882E-2</v>
      </c>
      <c r="AG42" s="1">
        <v>3.2240442931652069E-2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1.1041871239157282</v>
      </c>
      <c r="AP42">
        <f>(U42-T42)/(1000-U42)*AO42</f>
        <v>2.1684820276840794E-2</v>
      </c>
      <c r="AQ42">
        <f>(P42+273.15)</f>
        <v>301.42694129943845</v>
      </c>
      <c r="AR42">
        <f>(O42+273.15)</f>
        <v>303.52420845031736</v>
      </c>
      <c r="AS42">
        <f>(Y42*AK42+Z42*AL42)*AM42</f>
        <v>160.21072884088608</v>
      </c>
      <c r="AT42">
        <f>((AS42+0.00000010773*(AR42^4-AQ42^4))-AP42*44100)/(L42*0.92*2*29.3+0.00000043092*AQ42^3)</f>
        <v>-6.0627665226285856</v>
      </c>
      <c r="AU42">
        <f>0.61365*EXP(17.502*J42/(240.97+J42))</f>
        <v>3.856539525285847</v>
      </c>
      <c r="AV42">
        <f>AU42*1000/AA42</f>
        <v>43.550369535531615</v>
      </c>
      <c r="AW42">
        <f>(AV42-U42)</f>
        <v>24.174413953866576</v>
      </c>
      <c r="AX42">
        <f>IF(D42,P42,(O42+P42)/2)</f>
        <v>29.32557487487793</v>
      </c>
      <c r="AY42">
        <f>0.61365*EXP(17.502*AX42/(240.97+AX42))</f>
        <v>4.0981663865085807</v>
      </c>
      <c r="AZ42">
        <f>IF(AW42&lt;&gt;0,(1000-(AV42+U42)/2)/AW42*AP42,0)</f>
        <v>0.86879240553656978</v>
      </c>
      <c r="BA42">
        <f>U42*AA42/1000</f>
        <v>1.7158095175267953</v>
      </c>
      <c r="BB42">
        <f>(AY42-BA42)</f>
        <v>2.3823568689817853</v>
      </c>
      <c r="BC42">
        <f>1/(1.6/F42+1.37/N42)</f>
        <v>0.55931452950670657</v>
      </c>
      <c r="BD42">
        <f>G42*AA42*0.001</f>
        <v>33.604094235990701</v>
      </c>
      <c r="BE42">
        <f>G42/S42</f>
        <v>0.96578063309393181</v>
      </c>
      <c r="BF42">
        <f>(1-AP42*AA42/AU42/F42)*100</f>
        <v>54.320500071652219</v>
      </c>
      <c r="BG42">
        <f>(S42-E42/(N42/1.35))</f>
        <v>393.1927448457663</v>
      </c>
      <c r="BH42">
        <f>E42*BF42/100/BG42</f>
        <v>-1.1803413253693776E-3</v>
      </c>
    </row>
    <row r="43" spans="1:60" x14ac:dyDescent="0.35">
      <c r="A43" s="1" t="s">
        <v>9</v>
      </c>
      <c r="B43" s="1" t="s">
        <v>5486</v>
      </c>
      <c r="K43" s="1">
        <v>2.72</v>
      </c>
    </row>
    <row r="44" spans="1:60" x14ac:dyDescent="0.35">
      <c r="A44" s="1" t="s">
        <v>9</v>
      </c>
      <c r="B44" s="1" t="s">
        <v>5485</v>
      </c>
      <c r="K44" s="1">
        <v>2.72</v>
      </c>
    </row>
    <row r="45" spans="1:60" x14ac:dyDescent="0.35">
      <c r="A45" s="1">
        <v>10</v>
      </c>
      <c r="B45" s="1" t="s">
        <v>5484</v>
      </c>
      <c r="C45" s="1">
        <v>2293.0000003352761</v>
      </c>
      <c r="D45" s="1">
        <v>0</v>
      </c>
      <c r="E45">
        <f>(R45-S45*(1000-T45)/(1000-U45))*AO45</f>
        <v>-0.3527230097209027</v>
      </c>
      <c r="F45">
        <f>IF(AZ45&lt;&gt;0,1/(1/AZ45-1/N45),0)</f>
        <v>0.70387456696147865</v>
      </c>
      <c r="G45">
        <f>((BC45-AP45/2)*S45-E45)/(BC45+AP45/2)</f>
        <v>376.91376774493159</v>
      </c>
      <c r="H45">
        <f>AP45*1000</f>
        <v>17.960587805936814</v>
      </c>
      <c r="I45">
        <f>(AU45-BA45)</f>
        <v>2.5508267255540016</v>
      </c>
      <c r="J45">
        <f>(P45+AT45*D45)</f>
        <v>28.815183639526367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30.498554229736328</v>
      </c>
      <c r="P45" s="1">
        <v>28.815183639526367</v>
      </c>
      <c r="Q45" s="1">
        <v>30.581781387329102</v>
      </c>
      <c r="R45" s="1">
        <v>400.03948974609375</v>
      </c>
      <c r="S45" s="1">
        <v>393.95074462890625</v>
      </c>
      <c r="T45" s="1">
        <v>0.12331113964319229</v>
      </c>
      <c r="U45" s="1">
        <v>16.127470016479492</v>
      </c>
      <c r="V45" s="1">
        <v>0.24907843768596649</v>
      </c>
      <c r="W45" s="1">
        <v>32.576171875</v>
      </c>
      <c r="X45" s="1">
        <v>300.32772827148438</v>
      </c>
      <c r="Y45" s="1">
        <v>1249.4210205078125</v>
      </c>
      <c r="Z45" s="1">
        <v>9.1469734907150269E-3</v>
      </c>
      <c r="AA45" s="1">
        <v>88.552963256835938</v>
      </c>
      <c r="AB45" s="1">
        <v>26.733867645263672</v>
      </c>
      <c r="AC45" s="1">
        <v>0.42260593175888062</v>
      </c>
      <c r="AD45" s="1">
        <v>6.0682903975248337E-2</v>
      </c>
      <c r="AE45" s="1">
        <v>4.5474447309970856E-2</v>
      </c>
      <c r="AF45" s="1">
        <v>4.0121529251337051E-2</v>
      </c>
      <c r="AG45" s="1">
        <v>2.9804892838001251E-2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1.1041460598216335</v>
      </c>
      <c r="AP45">
        <f>(U45-T45)/(1000-U45)*AO45</f>
        <v>1.7960587805936814E-2</v>
      </c>
      <c r="AQ45">
        <f>(P45+273.15)</f>
        <v>301.96518363952634</v>
      </c>
      <c r="AR45">
        <f>(O45+273.15)</f>
        <v>303.64855422973631</v>
      </c>
      <c r="AS45">
        <f>(Y45*AK45+Z45*AL45)*AM45</f>
        <v>199.90735881297223</v>
      </c>
      <c r="AT45">
        <f>((AS45+0.00000010773*(AR45^4-AQ45^4))-AP45*44100)/(L45*0.92*2*29.3+0.00000043092*AQ45^3)</f>
        <v>-4.4953360977656445</v>
      </c>
      <c r="AU45">
        <f>0.61365*EXP(17.502*J45/(240.97+J45))</f>
        <v>3.9789619853490334</v>
      </c>
      <c r="AV45">
        <f>AU45*1000/AA45</f>
        <v>44.933131981236926</v>
      </c>
      <c r="AW45">
        <f>(AV45-U45)</f>
        <v>28.805661964757434</v>
      </c>
      <c r="AX45">
        <f>IF(D45,P45,(O45+P45)/2)</f>
        <v>29.656868934631348</v>
      </c>
      <c r="AY45">
        <f>0.61365*EXP(17.502*AX45/(240.97+AX45))</f>
        <v>4.1771975471616738</v>
      </c>
      <c r="AZ45">
        <f>IF(AW45&lt;&gt;0,(1000-(AV45+U45)/2)/AW45*AP45,0)</f>
        <v>0.60447302601163344</v>
      </c>
      <c r="BA45">
        <f>U45*AA45/1000</f>
        <v>1.4281352597950316</v>
      </c>
      <c r="BB45">
        <f>(AY45-BA45)</f>
        <v>2.7490622873666419</v>
      </c>
      <c r="BC45">
        <f>1/(1.6/F45+1.37/N45)</f>
        <v>0.38562398220686239</v>
      </c>
      <c r="BD45">
        <f>G45*AA45*0.001</f>
        <v>33.376831026112527</v>
      </c>
      <c r="BE45">
        <f>G45/S45</f>
        <v>0.95675353552124098</v>
      </c>
      <c r="BF45">
        <f>(1-AP45*AA45/AU45/F45)*100</f>
        <v>43.211737462853648</v>
      </c>
      <c r="BG45">
        <f>(S45-E45/(N45/1.35))</f>
        <v>394.06199167246729</v>
      </c>
      <c r="BH45">
        <f>E45*BF45/100/BG45</f>
        <v>-3.8678620154353118E-4</v>
      </c>
    </row>
    <row r="46" spans="1:60" x14ac:dyDescent="0.35">
      <c r="A46" s="1" t="s">
        <v>9</v>
      </c>
      <c r="B46" s="1" t="s">
        <v>5483</v>
      </c>
      <c r="K46" s="1">
        <v>2.72</v>
      </c>
    </row>
    <row r="47" spans="1:60" x14ac:dyDescent="0.35">
      <c r="A47" s="1" t="s">
        <v>9</v>
      </c>
      <c r="B47" s="1" t="s">
        <v>5482</v>
      </c>
      <c r="K47" s="1">
        <v>2.72</v>
      </c>
    </row>
    <row r="48" spans="1:60" x14ac:dyDescent="0.35">
      <c r="A48" s="1">
        <v>11</v>
      </c>
      <c r="B48" s="1" t="s">
        <v>5481</v>
      </c>
      <c r="C48" s="1">
        <v>2498.0000003352761</v>
      </c>
      <c r="D48" s="1">
        <v>0</v>
      </c>
      <c r="E48">
        <f>(R48-S48*(1000-T48)/(1000-U48))*AO48</f>
        <v>-0.26148292871354178</v>
      </c>
      <c r="F48">
        <f>IF(AZ48&lt;&gt;0,1/(1/AZ48-1/N48),0)</f>
        <v>0.47042301825836352</v>
      </c>
      <c r="G48">
        <f>((BC48-AP48/2)*S48-E48)/(BC48+AP48/2)</f>
        <v>375.11344251256946</v>
      </c>
      <c r="H48">
        <f>AP48*1000</f>
        <v>14.551844026881867</v>
      </c>
      <c r="I48">
        <f>(AU48-BA48)</f>
        <v>2.9497024227175799</v>
      </c>
      <c r="J48">
        <f>(P48+AT48*D48)</f>
        <v>29.388708114624023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30.652399063110352</v>
      </c>
      <c r="P48" s="1">
        <v>29.388708114624023</v>
      </c>
      <c r="Q48" s="1">
        <v>30.701135635375977</v>
      </c>
      <c r="R48" s="1">
        <v>399.959716796875</v>
      </c>
      <c r="S48" s="1">
        <v>394.991455078125</v>
      </c>
      <c r="T48" s="1">
        <v>0.13377243280410767</v>
      </c>
      <c r="U48" s="1">
        <v>13.138271331787109</v>
      </c>
      <c r="V48" s="1">
        <v>0.26783990859985352</v>
      </c>
      <c r="W48" s="1">
        <v>26.305521011352539</v>
      </c>
      <c r="X48" s="1">
        <v>300.36520385742188</v>
      </c>
      <c r="Y48" s="1">
        <v>1599.1588134765625</v>
      </c>
      <c r="Z48" s="1">
        <v>2.9727529734373093E-2</v>
      </c>
      <c r="AA48" s="1">
        <v>88.552230834960938</v>
      </c>
      <c r="AB48" s="1">
        <v>26.664785385131836</v>
      </c>
      <c r="AC48" s="1">
        <v>0.42747601866722107</v>
      </c>
      <c r="AD48" s="1">
        <v>5.2462819963693619E-2</v>
      </c>
      <c r="AE48" s="1">
        <v>4.3257065117359161E-2</v>
      </c>
      <c r="AF48" s="1">
        <v>1.7605889588594437E-2</v>
      </c>
      <c r="AG48" s="1">
        <v>2.6331475004553795E-2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1.1042838377111095</v>
      </c>
      <c r="AP48">
        <f>(U48-T48)/(1000-U48)*AO48</f>
        <v>1.4551844026881866E-2</v>
      </c>
      <c r="AQ48">
        <f>(P48+273.15)</f>
        <v>302.538708114624</v>
      </c>
      <c r="AR48">
        <f>(O48+273.15)</f>
        <v>303.80239906311033</v>
      </c>
      <c r="AS48">
        <f>(Y48*AK48+Z48*AL48)*AM48</f>
        <v>255.86540443721242</v>
      </c>
      <c r="AT48">
        <f>((AS48+0.00000010773*(AR48^4-AQ48^4))-AP48*44100)/(L48*0.92*2*29.3+0.00000043092*AQ48^3)</f>
        <v>-2.9116792874350637</v>
      </c>
      <c r="AU48">
        <f>0.61365*EXP(17.502*J48/(240.97+J48))</f>
        <v>4.1131256584623417</v>
      </c>
      <c r="AV48">
        <f>AU48*1000/AA48</f>
        <v>46.44858316588514</v>
      </c>
      <c r="AW48">
        <f>(AV48-U48)</f>
        <v>33.31031183409803</v>
      </c>
      <c r="AX48">
        <f>IF(D48,P48,(O48+P48)/2)</f>
        <v>30.020553588867188</v>
      </c>
      <c r="AY48">
        <f>0.61365*EXP(17.502*AX48/(240.97+AX48))</f>
        <v>4.2654821680245663</v>
      </c>
      <c r="AZ48">
        <f>IF(AW48&lt;&gt;0,(1000-(AV48+U48)/2)/AW48*AP48,0)</f>
        <v>0.42384156566431147</v>
      </c>
      <c r="BA48">
        <f>U48*AA48/1000</f>
        <v>1.1634232357447618</v>
      </c>
      <c r="BB48">
        <f>(AY48-BA48)</f>
        <v>3.1020589322798044</v>
      </c>
      <c r="BC48">
        <f>1/(1.6/F48+1.37/N48)</f>
        <v>0.2687260726246527</v>
      </c>
      <c r="BD48">
        <f>G48*AA48*0.001</f>
        <v>33.217132150669904</v>
      </c>
      <c r="BE48">
        <f>G48/S48</f>
        <v>0.94967482888554167</v>
      </c>
      <c r="BF48">
        <f>(1-AP48*AA48/AU48/F48)*100</f>
        <v>33.402642698937754</v>
      </c>
      <c r="BG48">
        <f>(S48-E48/(N48/1.35))</f>
        <v>395.07392546412018</v>
      </c>
      <c r="BH48">
        <f>E48*BF48/100/BG48</f>
        <v>-2.2107813947553148E-4</v>
      </c>
    </row>
    <row r="49" spans="1:60" x14ac:dyDescent="0.35">
      <c r="A49" s="1" t="s">
        <v>9</v>
      </c>
      <c r="B49" s="1" t="s">
        <v>5480</v>
      </c>
      <c r="K49" s="1">
        <v>2.72</v>
      </c>
    </row>
    <row r="50" spans="1:60" x14ac:dyDescent="0.35">
      <c r="A50" s="1" t="s">
        <v>9</v>
      </c>
      <c r="B50" s="1" t="s">
        <v>5475</v>
      </c>
      <c r="K50" s="1">
        <v>2.72</v>
      </c>
    </row>
    <row r="51" spans="1:60" x14ac:dyDescent="0.35">
      <c r="A51" s="1">
        <v>12</v>
      </c>
      <c r="B51" s="1" t="s">
        <v>5479</v>
      </c>
      <c r="C51" s="1">
        <v>2703.0000003352761</v>
      </c>
      <c r="D51" s="1">
        <v>0</v>
      </c>
      <c r="E51">
        <f>(R51-S51*(1000-T51)/(1000-U51))*AO51</f>
        <v>-9.1961896248629243E-2</v>
      </c>
      <c r="F51">
        <f>IF(AZ51&lt;&gt;0,1/(1/AZ51-1/N51),0)</f>
        <v>0.32001555226829265</v>
      </c>
      <c r="G51">
        <f>((BC51-AP51/2)*S51-E51)/(BC51+AP51/2)</f>
        <v>372.94282523111247</v>
      </c>
      <c r="H51">
        <f>AP51*1000</f>
        <v>11.524359714348293</v>
      </c>
      <c r="I51">
        <f>(AU51-BA51)</f>
        <v>3.3270955245001197</v>
      </c>
      <c r="J51">
        <f>(P51+AT51*D51)</f>
        <v>29.97477912902832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30.843776702880859</v>
      </c>
      <c r="P51" s="1">
        <v>29.97477912902832</v>
      </c>
      <c r="Q51" s="1">
        <v>30.850744247436523</v>
      </c>
      <c r="R51" s="1">
        <v>400.07540893554688</v>
      </c>
      <c r="S51" s="1">
        <v>396.025390625</v>
      </c>
      <c r="T51" s="1">
        <v>0.14275673031806946</v>
      </c>
      <c r="U51" s="1">
        <v>10.470441818237305</v>
      </c>
      <c r="V51" s="1">
        <v>0.28272226452827454</v>
      </c>
      <c r="W51" s="1">
        <v>20.736164093017578</v>
      </c>
      <c r="X51" s="1">
        <v>300.33883666992188</v>
      </c>
      <c r="Y51" s="1">
        <v>1998.407470703125</v>
      </c>
      <c r="Z51" s="1">
        <v>0.1806500107049942</v>
      </c>
      <c r="AA51" s="1">
        <v>88.552726745605469</v>
      </c>
      <c r="AB51" s="1">
        <v>26.480493545532227</v>
      </c>
      <c r="AC51" s="1">
        <v>0.43126329779624939</v>
      </c>
      <c r="AD51" s="1">
        <v>0.14481909573078156</v>
      </c>
      <c r="AE51" s="1">
        <v>4.0168344974517822E-2</v>
      </c>
      <c r="AF51" s="1">
        <v>2.4850128218531609E-2</v>
      </c>
      <c r="AG51" s="1">
        <v>2.2347943857312202E-2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1.1041868995217714</v>
      </c>
      <c r="AP51">
        <f>(U51-T51)/(1000-U51)*AO51</f>
        <v>1.1524359714348294E-2</v>
      </c>
      <c r="AQ51">
        <f>(P51+273.15)</f>
        <v>303.1247791290283</v>
      </c>
      <c r="AR51">
        <f>(O51+273.15)</f>
        <v>303.99377670288084</v>
      </c>
      <c r="AS51">
        <f>(Y51*AK51+Z51*AL51)*AM51</f>
        <v>319.74518816563796</v>
      </c>
      <c r="AT51">
        <f>((AS51+0.00000010773*(AR51^4-AQ51^4))-AP51*44100)/(L51*0.92*2*29.3+0.00000043092*AQ51^3)</f>
        <v>-1.3973912068654706</v>
      </c>
      <c r="AU51">
        <f>0.61365*EXP(17.502*J51/(240.97+J51))</f>
        <v>4.2542816977362481</v>
      </c>
      <c r="AV51">
        <f>AU51*1000/AA51</f>
        <v>48.042356843036139</v>
      </c>
      <c r="AW51">
        <f>(AV51-U51)</f>
        <v>37.571915024798834</v>
      </c>
      <c r="AX51">
        <f>IF(D51,P51,(O51+P51)/2)</f>
        <v>30.40927791595459</v>
      </c>
      <c r="AY51">
        <f>0.61365*EXP(17.502*AX51/(240.97+AX51))</f>
        <v>4.3616388462682103</v>
      </c>
      <c r="AZ51">
        <f>IF(AW51&lt;&gt;0,(1000-(AV51+U51)/2)/AW51*AP51,0)</f>
        <v>0.2977542783521005</v>
      </c>
      <c r="BA51">
        <f>U51*AA51/1000</f>
        <v>0.92718617323612851</v>
      </c>
      <c r="BB51">
        <f>(AY51-BA51)</f>
        <v>3.4344526730320819</v>
      </c>
      <c r="BC51">
        <f>1/(1.6/F51+1.37/N51)</f>
        <v>0.1879761280396326</v>
      </c>
      <c r="BD51">
        <f>G51*AA51*0.001</f>
        <v>33.025104094424805</v>
      </c>
      <c r="BE51">
        <f>G51/S51</f>
        <v>0.94171443058875837</v>
      </c>
      <c r="BF51">
        <f>(1-AP51*AA51/AU51/F51)*100</f>
        <v>25.04140873493801</v>
      </c>
      <c r="BG51">
        <f>(S51-E51/(N51/1.35))</f>
        <v>396.05439493942231</v>
      </c>
      <c r="BH51">
        <f>E51*BF51/100/BG51</f>
        <v>-5.8144928106507084E-5</v>
      </c>
    </row>
    <row r="52" spans="1:60" x14ac:dyDescent="0.35">
      <c r="A52" s="1" t="s">
        <v>9</v>
      </c>
      <c r="B52" s="1" t="s">
        <v>5478</v>
      </c>
      <c r="K52" s="1">
        <v>0.74256</v>
      </c>
    </row>
    <row r="53" spans="1:60" x14ac:dyDescent="0.35">
      <c r="A53" s="1" t="s">
        <v>9</v>
      </c>
      <c r="B53" s="1" t="s">
        <v>5477</v>
      </c>
    </row>
    <row r="54" spans="1:60" x14ac:dyDescent="0.35">
      <c r="A54" s="1" t="s">
        <v>9</v>
      </c>
      <c r="B54" s="1" t="s">
        <v>5476</v>
      </c>
    </row>
    <row r="55" spans="1:60" x14ac:dyDescent="0.35">
      <c r="A55" s="1" t="s">
        <v>9</v>
      </c>
      <c r="B55" s="1" t="s">
        <v>5475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H55"/>
  <sheetViews>
    <sheetView topLeftCell="A7" zoomScale="5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5039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5038</v>
      </c>
    </row>
    <row r="12" spans="1:60" x14ac:dyDescent="0.35">
      <c r="A12" s="1" t="s">
        <v>9</v>
      </c>
      <c r="B12" s="1" t="s">
        <v>5037</v>
      </c>
    </row>
    <row r="13" spans="1:60" x14ac:dyDescent="0.35">
      <c r="A13" s="1" t="s">
        <v>9</v>
      </c>
      <c r="B13" s="1" t="s">
        <v>5036</v>
      </c>
    </row>
    <row r="14" spans="1:60" x14ac:dyDescent="0.35">
      <c r="A14" s="1" t="s">
        <v>9</v>
      </c>
      <c r="B14" s="1" t="s">
        <v>5035</v>
      </c>
    </row>
    <row r="15" spans="1:60" x14ac:dyDescent="0.35">
      <c r="A15" s="1" t="s">
        <v>9</v>
      </c>
      <c r="B15" s="1" t="s">
        <v>582</v>
      </c>
    </row>
    <row r="16" spans="1:60" x14ac:dyDescent="0.35">
      <c r="A16" s="1" t="s">
        <v>9</v>
      </c>
      <c r="B16" s="1" t="s">
        <v>5034</v>
      </c>
    </row>
    <row r="17" spans="1:60" x14ac:dyDescent="0.35">
      <c r="A17" s="1" t="s">
        <v>9</v>
      </c>
      <c r="B17" s="1" t="s">
        <v>5033</v>
      </c>
    </row>
    <row r="18" spans="1:60" x14ac:dyDescent="0.35">
      <c r="A18" s="1">
        <v>1</v>
      </c>
      <c r="B18" s="1" t="s">
        <v>5032</v>
      </c>
      <c r="C18" s="1">
        <v>372.50000182166696</v>
      </c>
      <c r="D18" s="1">
        <v>0</v>
      </c>
      <c r="E18">
        <f>(R18-S18*(1000-T18)/(1000-U18))*AO18</f>
        <v>-2.1455053316435242</v>
      </c>
      <c r="F18">
        <f>IF(AZ18&lt;&gt;0,1/(1/AZ18-1/N18),0)</f>
        <v>2.3012950105519003</v>
      </c>
      <c r="G18">
        <f>((BC18-AP18/2)*S18-E18)/(BC18+AP18/2)</f>
        <v>388.03767616910443</v>
      </c>
      <c r="H18">
        <f>AP18*1000</f>
        <v>21.192350603121653</v>
      </c>
      <c r="I18">
        <f>(AU18-BA18)</f>
        <v>1.1941261748004841</v>
      </c>
      <c r="J18">
        <f>(P18+AT18*D18)</f>
        <v>30.851669311523438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32.268077850341797</v>
      </c>
      <c r="P18" s="1">
        <v>30.851669311523438</v>
      </c>
      <c r="Q18" s="1">
        <v>32.365604400634766</v>
      </c>
      <c r="R18" s="1">
        <v>399.90048217773438</v>
      </c>
      <c r="S18" s="1">
        <v>394.27587890625</v>
      </c>
      <c r="T18" s="1">
        <v>18.695764541625977</v>
      </c>
      <c r="U18" s="1">
        <v>37.176414489746094</v>
      </c>
      <c r="V18" s="1">
        <v>34.016090393066406</v>
      </c>
      <c r="W18" s="1">
        <v>67.640792846679688</v>
      </c>
      <c r="X18" s="1">
        <v>300.31533813476563</v>
      </c>
      <c r="Y18" s="1">
        <v>0.19049711525440216</v>
      </c>
      <c r="Z18" s="1">
        <v>0.16578605771064758</v>
      </c>
      <c r="AA18" s="1">
        <v>88.207473754882813</v>
      </c>
      <c r="AB18" s="1">
        <v>57.498119354248047</v>
      </c>
      <c r="AC18" s="1">
        <v>1.5172721147537231</v>
      </c>
      <c r="AD18" s="1">
        <v>5.7704251259565353E-2</v>
      </c>
      <c r="AE18" s="1">
        <v>5.3044767118990421E-3</v>
      </c>
      <c r="AF18" s="1">
        <v>1.7827838659286499E-2</v>
      </c>
      <c r="AG18" s="1">
        <v>1.5825655311346054E-2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1.1041005078484027</v>
      </c>
      <c r="AP18">
        <f>(U18-T18)/(1000-U18)*AO18</f>
        <v>2.1192350603121652E-2</v>
      </c>
      <c r="AQ18">
        <f>(P18+273.15)</f>
        <v>304.00166931152341</v>
      </c>
      <c r="AR18">
        <f>(O18+273.15)</f>
        <v>305.41807785034177</v>
      </c>
      <c r="AS18">
        <f>(Y18*AK18+Z18*AL18)*AM18</f>
        <v>3.0479537759433573E-2</v>
      </c>
      <c r="AT18">
        <f>((AS18+0.00000010773*(AR18^4-AQ18^4))-AP18*44100)/(L18*0.92*2*29.3+0.00000043092*AQ18^3)</f>
        <v>-7.1950767370454995</v>
      </c>
      <c r="AU18">
        <f>0.61365*EXP(17.502*J18/(240.97+J18))</f>
        <v>4.4733637802054078</v>
      </c>
      <c r="AV18">
        <f>AU18*1000/AA18</f>
        <v>50.714112872524936</v>
      </c>
      <c r="AW18">
        <f>(AV18-U18)</f>
        <v>13.537698382778842</v>
      </c>
      <c r="AX18">
        <f>IF(D18,P18,(O18+P18)/2)</f>
        <v>31.559873580932617</v>
      </c>
      <c r="AY18">
        <f>0.61365*EXP(17.502*AX18/(240.97+AX18))</f>
        <v>4.6574112393011093</v>
      </c>
      <c r="AZ18">
        <f>IF(AW18&lt;&gt;0,(1000-(AV18+U18)/2)/AW18*AP18,0)</f>
        <v>1.4966389850743207</v>
      </c>
      <c r="BA18">
        <f>U18*AA18/1000</f>
        <v>3.2792376054049237</v>
      </c>
      <c r="BB18">
        <f>(AY18-BA18)</f>
        <v>1.3781736338961856</v>
      </c>
      <c r="BC18">
        <f>1/(1.6/F18+1.37/N18)</f>
        <v>0.98490326422663876</v>
      </c>
      <c r="BD18">
        <f>G18*AA18*0.001</f>
        <v>34.227823136591994</v>
      </c>
      <c r="BE18">
        <f>G18/S18</f>
        <v>0.98417807664407264</v>
      </c>
      <c r="BF18">
        <f>(1-AP18*AA18/AU18/F18)*100</f>
        <v>81.841582321581924</v>
      </c>
      <c r="BG18">
        <f>(S18-E18/(N18/1.35))</f>
        <v>394.95256037729609</v>
      </c>
      <c r="BH18">
        <f>E18*BF18/100/BG18</f>
        <v>-4.4458896798479988E-3</v>
      </c>
    </row>
    <row r="19" spans="1:60" x14ac:dyDescent="0.35">
      <c r="A19" s="1" t="s">
        <v>9</v>
      </c>
      <c r="B19" s="1" t="s">
        <v>5031</v>
      </c>
      <c r="K19" s="1">
        <v>2.72</v>
      </c>
    </row>
    <row r="20" spans="1:60" x14ac:dyDescent="0.35">
      <c r="A20" s="1" t="s">
        <v>9</v>
      </c>
      <c r="B20" s="1" t="s">
        <v>5030</v>
      </c>
      <c r="K20" s="1">
        <v>2.72</v>
      </c>
    </row>
    <row r="21" spans="1:60" x14ac:dyDescent="0.35">
      <c r="A21" s="1">
        <v>2</v>
      </c>
      <c r="B21" s="1" t="s">
        <v>5029</v>
      </c>
      <c r="C21" s="1">
        <v>578.00000183284283</v>
      </c>
      <c r="D21" s="1">
        <v>0</v>
      </c>
      <c r="E21">
        <f>(R21-S21*(1000-T21)/(1000-U21))*AO21</f>
        <v>-1.8527797870085838</v>
      </c>
      <c r="F21">
        <f>IF(AZ21&lt;&gt;0,1/(1/AZ21-1/N21),0)</f>
        <v>2.075913518088067</v>
      </c>
      <c r="G21">
        <f>((BC21-AP21/2)*S21-E21)/(BC21+AP21/2)</f>
        <v>388.06020017469098</v>
      </c>
      <c r="H21">
        <f>AP21*1000</f>
        <v>19.903688104131295</v>
      </c>
      <c r="I21">
        <f>(AU21-BA21)</f>
        <v>1.2017576598250548</v>
      </c>
      <c r="J21">
        <f>(P21+AT21*D21)</f>
        <v>30.582633972167969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32.163829803466797</v>
      </c>
      <c r="P21" s="1">
        <v>30.582633972167969</v>
      </c>
      <c r="Q21" s="1">
        <v>32.316680908203125</v>
      </c>
      <c r="R21" s="1">
        <v>399.96829223632813</v>
      </c>
      <c r="S21" s="1">
        <v>394.53469848632813</v>
      </c>
      <c r="T21" s="1">
        <v>18.944999694824219</v>
      </c>
      <c r="U21" s="1">
        <v>36.315425872802734</v>
      </c>
      <c r="V21" s="1">
        <v>34.674060821533203</v>
      </c>
      <c r="W21" s="1">
        <v>66.466262817382813</v>
      </c>
      <c r="X21" s="1">
        <v>300.3494873046875</v>
      </c>
      <c r="Y21" s="1">
        <v>26.281002044677734</v>
      </c>
      <c r="Z21" s="1">
        <v>7.6602213084697723E-2</v>
      </c>
      <c r="AA21" s="1">
        <v>88.209587097167969</v>
      </c>
      <c r="AB21" s="1">
        <v>57.619365692138672</v>
      </c>
      <c r="AC21" s="1">
        <v>1.5323340892791748</v>
      </c>
      <c r="AD21" s="1">
        <v>5.8873821049928665E-2</v>
      </c>
      <c r="AE21" s="1">
        <v>1.3929645530879498E-2</v>
      </c>
      <c r="AF21" s="1">
        <v>2.5965927168726921E-2</v>
      </c>
      <c r="AG21" s="1">
        <v>3.5779604222625494E-3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1.1042260562672332</v>
      </c>
      <c r="AP21">
        <f>(U21-T21)/(1000-U21)*AO21</f>
        <v>1.9903688104131293E-2</v>
      </c>
      <c r="AQ21">
        <f>(P21+273.15)</f>
        <v>303.73263397216795</v>
      </c>
      <c r="AR21">
        <f>(O21+273.15)</f>
        <v>305.31382980346677</v>
      </c>
      <c r="AS21">
        <f>(Y21*AK21+Z21*AL21)*AM21</f>
        <v>4.20496023316025</v>
      </c>
      <c r="AT21">
        <f>((AS21+0.00000010773*(AR21^4-AQ21^4))-AP21*44100)/(L21*0.92*2*29.3+0.00000043092*AQ21^3)</f>
        <v>-6.7027714739427866</v>
      </c>
      <c r="AU21">
        <f>0.61365*EXP(17.502*J21/(240.97+J21))</f>
        <v>4.4051263813227948</v>
      </c>
      <c r="AV21">
        <f>AU21*1000/AA21</f>
        <v>49.939315286333823</v>
      </c>
      <c r="AW21">
        <f>(AV21-U21)</f>
        <v>13.623889413531089</v>
      </c>
      <c r="AX21">
        <f>IF(D21,P21,(O21+P21)/2)</f>
        <v>31.373231887817383</v>
      </c>
      <c r="AY21">
        <f>0.61365*EXP(17.502*AX21/(240.97+AX21))</f>
        <v>4.6082783502747908</v>
      </c>
      <c r="AZ21">
        <f>IF(AW21&lt;&gt;0,(1000-(AV21+U21)/2)/AW21*AP21,0)</f>
        <v>1.3979337172576221</v>
      </c>
      <c r="BA21">
        <f>U21*AA21/1000</f>
        <v>3.20336872149774</v>
      </c>
      <c r="BB21">
        <f>(AY21-BA21)</f>
        <v>1.4049096287770508</v>
      </c>
      <c r="BC21">
        <f>1/(1.6/F21+1.37/N21)</f>
        <v>0.91674787986887685</v>
      </c>
      <c r="BD21">
        <f>G21*AA21*0.001</f>
        <v>34.230630026253841</v>
      </c>
      <c r="BE21">
        <f>G21/S21</f>
        <v>0.98358953385728254</v>
      </c>
      <c r="BF21">
        <f>(1-AP21*AA21/AU21/F21)*100</f>
        <v>80.800862581610815</v>
      </c>
      <c r="BG21">
        <f>(S21-E21/(N21/1.35))</f>
        <v>395.11905580919574</v>
      </c>
      <c r="BH21">
        <f>E21*BF21/100/BG21</f>
        <v>-3.7888885074771066E-3</v>
      </c>
    </row>
    <row r="22" spans="1:60" x14ac:dyDescent="0.35">
      <c r="A22" s="1" t="s">
        <v>9</v>
      </c>
      <c r="B22" s="1" t="s">
        <v>5028</v>
      </c>
      <c r="K22" s="1">
        <v>2.72</v>
      </c>
    </row>
    <row r="23" spans="1:60" x14ac:dyDescent="0.35">
      <c r="A23" s="1" t="s">
        <v>9</v>
      </c>
      <c r="B23" s="1" t="s">
        <v>5027</v>
      </c>
      <c r="K23" s="1">
        <v>2.72</v>
      </c>
    </row>
    <row r="24" spans="1:60" x14ac:dyDescent="0.35">
      <c r="A24" s="1">
        <v>3</v>
      </c>
      <c r="B24" s="1" t="s">
        <v>5026</v>
      </c>
      <c r="C24" s="1">
        <v>783.00000183284283</v>
      </c>
      <c r="D24" s="1">
        <v>0</v>
      </c>
      <c r="E24">
        <f>(R24-S24*(1000-T24)/(1000-U24))*AO24</f>
        <v>-1.4741913224547127</v>
      </c>
      <c r="F24">
        <f>IF(AZ24&lt;&gt;0,1/(1/AZ24-1/N24),0)</f>
        <v>1.8705850814286697</v>
      </c>
      <c r="G24">
        <f>((BC24-AP24/2)*S24-E24)/(BC24+AP24/2)</f>
        <v>387.52926133677835</v>
      </c>
      <c r="H24">
        <f>AP24*1000</f>
        <v>18.759559232105516</v>
      </c>
      <c r="I24">
        <f>(AU24-BA24)</f>
        <v>1.2172682395191319</v>
      </c>
      <c r="J24">
        <f>(P24+AT24*D24)</f>
        <v>30.364143371582031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32.017337799072266</v>
      </c>
      <c r="P24" s="1">
        <v>30.364143371582031</v>
      </c>
      <c r="Q24" s="1">
        <v>32.196674346923828</v>
      </c>
      <c r="R24" s="1">
        <v>399.78369140625</v>
      </c>
      <c r="S24" s="1">
        <v>394.41754150390625</v>
      </c>
      <c r="T24" s="1">
        <v>19.132970809936523</v>
      </c>
      <c r="U24" s="1">
        <v>35.519882202148438</v>
      </c>
      <c r="V24" s="1">
        <v>35.308509826660156</v>
      </c>
      <c r="W24" s="1">
        <v>65.549369812011719</v>
      </c>
      <c r="X24" s="1">
        <v>300.3223876953125</v>
      </c>
      <c r="Y24" s="1">
        <v>51.039600372314453</v>
      </c>
      <c r="Z24" s="1">
        <v>0.20465734601020813</v>
      </c>
      <c r="AA24" s="1">
        <v>88.20721435546875</v>
      </c>
      <c r="AB24" s="1">
        <v>57.527839660644531</v>
      </c>
      <c r="AC24" s="1">
        <v>1.5268712043762207</v>
      </c>
      <c r="AD24" s="1">
        <v>8.0666206777095795E-2</v>
      </c>
      <c r="AE24" s="1">
        <v>6.8931281566619873E-3</v>
      </c>
      <c r="AF24" s="1">
        <v>8.3428986370563507E-2</v>
      </c>
      <c r="AG24" s="1">
        <v>7.7636749483644962E-3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1.1041264253504133</v>
      </c>
      <c r="AP24">
        <f>(U24-T24)/(1000-U24)*AO24</f>
        <v>1.8759559232105517E-2</v>
      </c>
      <c r="AQ24">
        <f>(P24+273.15)</f>
        <v>303.51414337158201</v>
      </c>
      <c r="AR24">
        <f>(O24+273.15)</f>
        <v>305.16733779907224</v>
      </c>
      <c r="AS24">
        <f>(Y24*AK24+Z24*AL24)*AM24</f>
        <v>8.1663358770384775</v>
      </c>
      <c r="AT24">
        <f>((AS24+0.00000010773*(AR24^4-AQ24^4))-AP24*44100)/(L24*0.92*2*29.3+0.00000043092*AQ24^3)</f>
        <v>-6.2705095273902973</v>
      </c>
      <c r="AU24">
        <f>0.61365*EXP(17.502*J24/(240.97+J24))</f>
        <v>4.3503781028050383</v>
      </c>
      <c r="AV24">
        <f>AU24*1000/AA24</f>
        <v>49.31998062282441</v>
      </c>
      <c r="AW24">
        <f>(AV24-U24)</f>
        <v>13.800098420675972</v>
      </c>
      <c r="AX24">
        <f>IF(D24,P24,(O24+P24)/2)</f>
        <v>31.190740585327148</v>
      </c>
      <c r="AY24">
        <f>0.61365*EXP(17.502*AX24/(240.97+AX24))</f>
        <v>4.5606750971127363</v>
      </c>
      <c r="AZ24">
        <f>IF(AW24&lt;&gt;0,(1000-(AV24+U24)/2)/AW24*AP24,0)</f>
        <v>1.3017139058397527</v>
      </c>
      <c r="BA24">
        <f>U24*AA24/1000</f>
        <v>3.1331098632859065</v>
      </c>
      <c r="BB24">
        <f>(AY24-BA24)</f>
        <v>1.4275652338268299</v>
      </c>
      <c r="BC24">
        <f>1/(1.6/F24+1.37/N24)</f>
        <v>0.85076350227946385</v>
      </c>
      <c r="BD24">
        <f>G24*AA24*0.001</f>
        <v>34.182876623749678</v>
      </c>
      <c r="BE24">
        <f>G24/S24</f>
        <v>0.98253556335029368</v>
      </c>
      <c r="BF24">
        <f>(1-AP24*AA24/AU24/F24)*100</f>
        <v>79.666025880330665</v>
      </c>
      <c r="BG24">
        <f>(S24-E24/(N24/1.35))</f>
        <v>394.88249395029231</v>
      </c>
      <c r="BH24">
        <f>E24*BF24/100/BG24</f>
        <v>-2.9741243495595357E-3</v>
      </c>
    </row>
    <row r="25" spans="1:60" x14ac:dyDescent="0.35">
      <c r="A25" s="1" t="s">
        <v>9</v>
      </c>
      <c r="B25" s="1" t="s">
        <v>5025</v>
      </c>
      <c r="K25" s="1">
        <v>2.72</v>
      </c>
    </row>
    <row r="26" spans="1:60" x14ac:dyDescent="0.35">
      <c r="A26" s="1" t="s">
        <v>9</v>
      </c>
      <c r="B26" s="1" t="s">
        <v>5024</v>
      </c>
      <c r="K26" s="1">
        <v>2.72</v>
      </c>
    </row>
    <row r="27" spans="1:60" x14ac:dyDescent="0.35">
      <c r="A27" s="1">
        <v>4</v>
      </c>
      <c r="B27" s="1" t="s">
        <v>5023</v>
      </c>
      <c r="C27" s="1">
        <v>989.00000183284283</v>
      </c>
      <c r="D27" s="1">
        <v>0</v>
      </c>
      <c r="E27">
        <f>(R27-S27*(1000-T27)/(1000-U27))*AO27</f>
        <v>-0.49959358031329376</v>
      </c>
      <c r="F27">
        <f>IF(AZ27&lt;&gt;0,1/(1/AZ27-1/N27),0)</f>
        <v>1.7460457629061035</v>
      </c>
      <c r="G27">
        <f>((BC27-AP27/2)*S27-E27)/(BC27+AP27/2)</f>
        <v>386.01270598503993</v>
      </c>
      <c r="H27">
        <f>AP27*1000</f>
        <v>18.101948598939327</v>
      </c>
      <c r="I27">
        <f>(AU27-BA27)</f>
        <v>1.2331525684671192</v>
      </c>
      <c r="J27">
        <f>(P27+AT27*D27)</f>
        <v>30.299591064453125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31.896825790405273</v>
      </c>
      <c r="P27" s="1">
        <v>30.299591064453125</v>
      </c>
      <c r="Q27" s="1">
        <v>32.082141876220703</v>
      </c>
      <c r="R27" s="1">
        <v>400.134765625</v>
      </c>
      <c r="S27" s="1">
        <v>394.12539672851563</v>
      </c>
      <c r="T27" s="1">
        <v>19.341361999511719</v>
      </c>
      <c r="U27" s="1">
        <v>35.160346984863281</v>
      </c>
      <c r="V27" s="1">
        <v>35.934768676757813</v>
      </c>
      <c r="W27" s="1">
        <v>65.325225830078125</v>
      </c>
      <c r="X27" s="1">
        <v>300.3106689453125</v>
      </c>
      <c r="Y27" s="1">
        <v>99.646987915039063</v>
      </c>
      <c r="Z27" s="1">
        <v>0.11890758574008942</v>
      </c>
      <c r="AA27" s="1">
        <v>88.200614929199219</v>
      </c>
      <c r="AB27" s="1">
        <v>57.507793426513672</v>
      </c>
      <c r="AC27" s="1">
        <v>1.5282292366027832</v>
      </c>
      <c r="AD27" s="1">
        <v>3.0924331396818161E-2</v>
      </c>
      <c r="AE27" s="1">
        <v>1.0484763421118259E-2</v>
      </c>
      <c r="AF27" s="1">
        <v>2.9579680413007736E-2</v>
      </c>
      <c r="AG27" s="1">
        <v>1.2020591646432877E-2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1.1040833417107074</v>
      </c>
      <c r="AP27">
        <f>(U27-T27)/(1000-U27)*AO27</f>
        <v>1.8101948598939328E-2</v>
      </c>
      <c r="AQ27">
        <f>(P27+273.15)</f>
        <v>303.4495910644531</v>
      </c>
      <c r="AR27">
        <f>(O27+273.15)</f>
        <v>305.04682579040525</v>
      </c>
      <c r="AS27">
        <f>(Y27*AK27+Z27*AL27)*AM27</f>
        <v>15.943517710040851</v>
      </c>
      <c r="AT27">
        <f>((AS27+0.00000010773*(AR27^4-AQ27^4))-AP27*44100)/(L27*0.92*2*29.3+0.00000043092*AQ27^3)</f>
        <v>-5.9877311477973203</v>
      </c>
      <c r="AU27">
        <f>0.61365*EXP(17.502*J27/(240.97+J27))</f>
        <v>4.3343167936560762</v>
      </c>
      <c r="AV27">
        <f>AU27*1000/AA27</f>
        <v>49.141571145907974</v>
      </c>
      <c r="AW27">
        <f>(AV27-U27)</f>
        <v>13.981224161044693</v>
      </c>
      <c r="AX27">
        <f>IF(D27,P27,(O27+P27)/2)</f>
        <v>31.098208427429199</v>
      </c>
      <c r="AY27">
        <f>0.61365*EXP(17.502*AX27/(240.97+AX27))</f>
        <v>4.5367019381134917</v>
      </c>
      <c r="AZ27">
        <f>IF(AW27&lt;&gt;0,(1000-(AV27+U27)/2)/AW27*AP27,0)</f>
        <v>1.2401585086413589</v>
      </c>
      <c r="BA27">
        <f>U27*AA27/1000</f>
        <v>3.1011642251889571</v>
      </c>
      <c r="BB27">
        <f>(AY27-BA27)</f>
        <v>1.4355377129245346</v>
      </c>
      <c r="BC27">
        <f>1/(1.6/F27+1.37/N27)</f>
        <v>0.80878423014717749</v>
      </c>
      <c r="BD27">
        <f>G27*AA27*0.001</f>
        <v>34.046558038364701</v>
      </c>
      <c r="BE27">
        <f>G27/S27</f>
        <v>0.97941596555102506</v>
      </c>
      <c r="BF27">
        <f>(1-AP27*AA27/AU27/F27)*100</f>
        <v>78.903001710154186</v>
      </c>
      <c r="BG27">
        <f>(S27-E27/(N27/1.35))</f>
        <v>394.28296600315946</v>
      </c>
      <c r="BH27">
        <f>E27*BF27/100/BG27</f>
        <v>-9.9977520006598489E-4</v>
      </c>
    </row>
    <row r="28" spans="1:60" x14ac:dyDescent="0.35">
      <c r="A28" s="1" t="s">
        <v>9</v>
      </c>
      <c r="B28" s="1" t="s">
        <v>5022</v>
      </c>
      <c r="K28" s="1">
        <v>2.72</v>
      </c>
    </row>
    <row r="29" spans="1:60" x14ac:dyDescent="0.35">
      <c r="A29" s="1" t="s">
        <v>9</v>
      </c>
      <c r="B29" s="1" t="s">
        <v>5021</v>
      </c>
      <c r="K29" s="1">
        <v>2.72</v>
      </c>
    </row>
    <row r="30" spans="1:60" x14ac:dyDescent="0.35">
      <c r="A30" s="1">
        <v>5</v>
      </c>
      <c r="B30" s="1" t="s">
        <v>5020</v>
      </c>
      <c r="C30" s="1">
        <v>1195.0000018328428</v>
      </c>
      <c r="D30" s="1">
        <v>0</v>
      </c>
      <c r="E30">
        <f>(R30-S30*(1000-T30)/(1000-U30))*AO30</f>
        <v>-8.4476876771694978E-2</v>
      </c>
      <c r="F30">
        <f>IF(AZ30&lt;&gt;0,1/(1/AZ30-1/N30),0)</f>
        <v>1.6691989720062628</v>
      </c>
      <c r="G30">
        <f>((BC30-AP30/2)*S30-E30)/(BC30+AP30/2)</f>
        <v>385.00201373876246</v>
      </c>
      <c r="H30">
        <f>AP30*1000</f>
        <v>17.657753032442525</v>
      </c>
      <c r="I30">
        <f>(AU30-BA30)</f>
        <v>1.2423829935375714</v>
      </c>
      <c r="J30">
        <f>(P30+AT30*D30)</f>
        <v>30.278816223144531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31.796213150024414</v>
      </c>
      <c r="P30" s="1">
        <v>30.278816223144531</v>
      </c>
      <c r="Q30" s="1">
        <v>31.979160308837891</v>
      </c>
      <c r="R30" s="1">
        <v>399.90399169921875</v>
      </c>
      <c r="S30" s="1">
        <v>393.68435668945313</v>
      </c>
      <c r="T30" s="1">
        <v>19.563692092895508</v>
      </c>
      <c r="U30" s="1">
        <v>34.996871948242188</v>
      </c>
      <c r="V30" s="1">
        <v>36.556015014648438</v>
      </c>
      <c r="W30" s="1">
        <v>65.393898010253906</v>
      </c>
      <c r="X30" s="1">
        <v>300.3154296875</v>
      </c>
      <c r="Y30" s="1">
        <v>150.051513671875</v>
      </c>
      <c r="Z30" s="1">
        <v>0.19894354045391083</v>
      </c>
      <c r="AA30" s="1">
        <v>88.20147705078125</v>
      </c>
      <c r="AB30" s="1">
        <v>57.429206848144531</v>
      </c>
      <c r="AC30" s="1">
        <v>1.5239173173904419</v>
      </c>
      <c r="AD30" s="1">
        <v>7.053682953119278E-2</v>
      </c>
      <c r="AE30" s="1">
        <v>9.0398937463760376E-3</v>
      </c>
      <c r="AF30" s="1">
        <v>3.9757180958986282E-2</v>
      </c>
      <c r="AG30" s="1">
        <v>1.1886414140462875E-2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1.1041008444393381</v>
      </c>
      <c r="AP30">
        <f>(U30-T30)/(1000-U30)*AO30</f>
        <v>1.7657753032442526E-2</v>
      </c>
      <c r="AQ30">
        <f>(P30+273.15)</f>
        <v>303.42881622314451</v>
      </c>
      <c r="AR30">
        <f>(O30+273.15)</f>
        <v>304.94621315002439</v>
      </c>
      <c r="AS30">
        <f>(Y30*AK30+Z30*AL30)*AM30</f>
        <v>24.00824165087397</v>
      </c>
      <c r="AT30">
        <f>((AS30+0.00000010773*(AR30^4-AQ30^4))-AP30*44100)/(L30*0.92*2*29.3+0.00000043092*AQ30^3)</f>
        <v>-5.7785088667410349</v>
      </c>
      <c r="AU30">
        <f>0.61365*EXP(17.502*J30/(240.97+J30))</f>
        <v>4.3291587915295846</v>
      </c>
      <c r="AV30">
        <f>AU30*1000/AA30</f>
        <v>49.082611043317435</v>
      </c>
      <c r="AW30">
        <f>(AV30-U30)</f>
        <v>14.085739095075247</v>
      </c>
      <c r="AX30">
        <f>IF(D30,P30,(O30+P30)/2)</f>
        <v>31.037514686584473</v>
      </c>
      <c r="AY30">
        <f>0.61365*EXP(17.502*AX30/(240.97+AX30))</f>
        <v>4.5210371241842973</v>
      </c>
      <c r="AZ30">
        <f>IF(AW30&lt;&gt;0,(1000-(AV30+U30)/2)/AW30*AP30,0)</f>
        <v>1.2008901730599573</v>
      </c>
      <c r="BA30">
        <f>U30*AA30/1000</f>
        <v>3.0867757979920132</v>
      </c>
      <c r="BB30">
        <f>(AY30-BA30)</f>
        <v>1.4342613261922841</v>
      </c>
      <c r="BC30">
        <f>1/(1.6/F30+1.37/N30)</f>
        <v>0.78209867672450495</v>
      </c>
      <c r="BD30">
        <f>G30*AA30*0.001</f>
        <v>33.957746279284024</v>
      </c>
      <c r="BE30">
        <f>G30/S30</f>
        <v>0.97794592850043194</v>
      </c>
      <c r="BF30">
        <f>(1-AP30*AA30/AU30/F30)*100</f>
        <v>78.447399843862058</v>
      </c>
      <c r="BG30">
        <f>(S30-E30/(N30/1.35))</f>
        <v>393.71100026679602</v>
      </c>
      <c r="BH30">
        <f>E30*BF30/100/BG30</f>
        <v>-1.6832121340727276E-4</v>
      </c>
    </row>
    <row r="31" spans="1:60" x14ac:dyDescent="0.35">
      <c r="A31" s="1" t="s">
        <v>9</v>
      </c>
      <c r="B31" s="1" t="s">
        <v>5019</v>
      </c>
      <c r="K31" s="1">
        <v>2.72</v>
      </c>
    </row>
    <row r="32" spans="1:60" x14ac:dyDescent="0.35">
      <c r="A32" s="1" t="s">
        <v>9</v>
      </c>
      <c r="B32" s="1" t="s">
        <v>5018</v>
      </c>
      <c r="K32" s="1">
        <v>2.72</v>
      </c>
    </row>
    <row r="33" spans="1:60" x14ac:dyDescent="0.35">
      <c r="A33" s="1">
        <v>6</v>
      </c>
      <c r="B33" s="1" t="s">
        <v>5017</v>
      </c>
      <c r="C33" s="1">
        <v>1401.0000018328428</v>
      </c>
      <c r="D33" s="1">
        <v>0</v>
      </c>
      <c r="E33">
        <f>(R33-S33*(1000-T33)/(1000-U33))*AO33</f>
        <v>1.4013235465956286</v>
      </c>
      <c r="F33">
        <f>IF(AZ33&lt;&gt;0,1/(1/AZ33-1/N33),0)</f>
        <v>1.6815801848998606</v>
      </c>
      <c r="G33">
        <f>((BC33-AP33/2)*S33-E33)/(BC33+AP33/2)</f>
        <v>382.0660841135799</v>
      </c>
      <c r="H33">
        <f>AP33*1000</f>
        <v>17.668885867807084</v>
      </c>
      <c r="I33">
        <f>(AU33-BA33)</f>
        <v>1.2363612827105182</v>
      </c>
      <c r="J33">
        <f>(P33+AT33*D33)</f>
        <v>30.338672637939453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31.724111557006836</v>
      </c>
      <c r="P33" s="1">
        <v>30.338672637939453</v>
      </c>
      <c r="Q33" s="1">
        <v>31.899225234985352</v>
      </c>
      <c r="R33" s="1">
        <v>400.09930419921875</v>
      </c>
      <c r="S33" s="1">
        <v>392.549560546875</v>
      </c>
      <c r="T33" s="1">
        <v>19.796403884887695</v>
      </c>
      <c r="U33" s="1">
        <v>35.232654571533203</v>
      </c>
      <c r="V33" s="1">
        <v>37.143592834472656</v>
      </c>
      <c r="W33" s="1">
        <v>66.106315612792969</v>
      </c>
      <c r="X33" s="1">
        <v>300.37158203125</v>
      </c>
      <c r="Y33" s="1">
        <v>300.62689208984375</v>
      </c>
      <c r="Z33" s="1">
        <v>7.2030209004878998E-2</v>
      </c>
      <c r="AA33" s="1">
        <v>88.204345703125</v>
      </c>
      <c r="AB33" s="1">
        <v>57.375858306884766</v>
      </c>
      <c r="AC33" s="1">
        <v>1.5205987691879272</v>
      </c>
      <c r="AD33" s="1">
        <v>5.3026985377073288E-2</v>
      </c>
      <c r="AE33" s="1">
        <v>8.8784173130989075E-3</v>
      </c>
      <c r="AF33" s="1">
        <v>3.349810466170311E-2</v>
      </c>
      <c r="AG33" s="1">
        <v>1.2599769979715347E-2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1.1043072868795953</v>
      </c>
      <c r="AP33">
        <f>(U33-T33)/(1000-U33)*AO33</f>
        <v>1.7668885867807085E-2</v>
      </c>
      <c r="AQ33">
        <f>(P33+273.15)</f>
        <v>303.48867263793943</v>
      </c>
      <c r="AR33">
        <f>(O33+273.15)</f>
        <v>304.87411155700681</v>
      </c>
      <c r="AS33">
        <f>(Y33*AK33+Z33*AL33)*AM33</f>
        <v>48.100301659249453</v>
      </c>
      <c r="AT33">
        <f>((AS33+0.00000010773*(AR33^4-AQ33^4))-AP33*44100)/(L33*0.92*2*29.3+0.00000043092*AQ33^3)</f>
        <v>-5.6055407199706551</v>
      </c>
      <c r="AU33">
        <f>0.61365*EXP(17.502*J33/(240.97+J33))</f>
        <v>4.3440345265768201</v>
      </c>
      <c r="AV33">
        <f>AU33*1000/AA33</f>
        <v>49.249665557271008</v>
      </c>
      <c r="AW33">
        <f>(AV33-U33)</f>
        <v>14.017010985737805</v>
      </c>
      <c r="AX33">
        <f>IF(D33,P33,(O33+P33)/2)</f>
        <v>31.031392097473145</v>
      </c>
      <c r="AY33">
        <f>0.61365*EXP(17.502*AX33/(240.97+AX33))</f>
        <v>4.5194595273270126</v>
      </c>
      <c r="AZ33">
        <f>IF(AW33&lt;&gt;0,(1000-(AV33+U33)/2)/AW33*AP33,0)</f>
        <v>1.2072853227356339</v>
      </c>
      <c r="BA33">
        <f>U33*AA33/1000</f>
        <v>3.1076732438663019</v>
      </c>
      <c r="BB33">
        <f>(AY33-BA33)</f>
        <v>1.4117862834607107</v>
      </c>
      <c r="BC33">
        <f>1/(1.6/F33+1.37/N33)</f>
        <v>0.78643962310753723</v>
      </c>
      <c r="BD33">
        <f>G33*AA33*0.001</f>
        <v>33.699888964593441</v>
      </c>
      <c r="BE33">
        <f>G33/S33</f>
        <v>0.97329387805532075</v>
      </c>
      <c r="BF33">
        <f>(1-AP33*AA33/AU33/F33)*100</f>
        <v>78.665213625616531</v>
      </c>
      <c r="BG33">
        <f>(S33-E33/(N33/1.35))</f>
        <v>392.10759022643981</v>
      </c>
      <c r="BH33">
        <f>E33*BF33/100/BG33</f>
        <v>2.8113563445148161E-3</v>
      </c>
    </row>
    <row r="34" spans="1:60" x14ac:dyDescent="0.35">
      <c r="A34" s="1" t="s">
        <v>9</v>
      </c>
      <c r="B34" s="1" t="s">
        <v>5016</v>
      </c>
      <c r="K34" s="1">
        <v>2.72</v>
      </c>
    </row>
    <row r="35" spans="1:60" x14ac:dyDescent="0.35">
      <c r="A35" s="1" t="s">
        <v>9</v>
      </c>
      <c r="B35" s="1" t="s">
        <v>5015</v>
      </c>
      <c r="K35" s="1">
        <v>2.72</v>
      </c>
    </row>
    <row r="36" spans="1:60" x14ac:dyDescent="0.35">
      <c r="A36" s="1">
        <v>7</v>
      </c>
      <c r="B36" s="1" t="s">
        <v>5014</v>
      </c>
      <c r="C36" s="1">
        <v>1606.0000018328428</v>
      </c>
      <c r="D36" s="1">
        <v>0</v>
      </c>
      <c r="E36">
        <f>(R36-S36*(1000-T36)/(1000-U36))*AO36</f>
        <v>2.9181379019322389</v>
      </c>
      <c r="F36">
        <f>IF(AZ36&lt;&gt;0,1/(1/AZ36-1/N36),0)</f>
        <v>1.7664596832459818</v>
      </c>
      <c r="G36">
        <f>((BC36-AP36/2)*S36-E36)/(BC36+AP36/2)</f>
        <v>378.96200267881181</v>
      </c>
      <c r="H36">
        <f>AP36*1000</f>
        <v>18.019775974929882</v>
      </c>
      <c r="I36">
        <f>(AU36-BA36)</f>
        <v>1.2169458195262282</v>
      </c>
      <c r="J36">
        <f>(P36+AT36*D36)</f>
        <v>30.445884704589844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31.684040069580078</v>
      </c>
      <c r="P36" s="1">
        <v>30.445884704589844</v>
      </c>
      <c r="Q36" s="1">
        <v>31.845806121826172</v>
      </c>
      <c r="R36" s="1">
        <v>400.067626953125</v>
      </c>
      <c r="S36" s="1">
        <v>391.0435791015625</v>
      </c>
      <c r="T36" s="1">
        <v>20.01921272277832</v>
      </c>
      <c r="U36" s="1">
        <v>35.754550933837891</v>
      </c>
      <c r="V36" s="1">
        <v>37.648769378662109</v>
      </c>
      <c r="W36" s="1">
        <v>67.24114990234375</v>
      </c>
      <c r="X36" s="1">
        <v>300.35150146484375</v>
      </c>
      <c r="Y36" s="1">
        <v>499.94476318359375</v>
      </c>
      <c r="Z36" s="1">
        <v>1.8293416127562523E-2</v>
      </c>
      <c r="AA36" s="1">
        <v>88.208206176757813</v>
      </c>
      <c r="AB36" s="1">
        <v>57.267681121826172</v>
      </c>
      <c r="AC36" s="1">
        <v>1.5229463577270508</v>
      </c>
      <c r="AD36" s="1">
        <v>4.4383130967617035E-2</v>
      </c>
      <c r="AE36" s="1">
        <v>6.575457751750946E-3</v>
      </c>
      <c r="AF36" s="1">
        <v>2.6178212836384773E-2</v>
      </c>
      <c r="AG36" s="1">
        <v>1.4113644137978554E-2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1.1042334612678077</v>
      </c>
      <c r="AP36">
        <f>(U36-T36)/(1000-U36)*AO36</f>
        <v>1.8019775974929882E-2</v>
      </c>
      <c r="AQ36">
        <f>(P36+273.15)</f>
        <v>303.59588470458982</v>
      </c>
      <c r="AR36">
        <f>(O36+273.15)</f>
        <v>304.83404006958006</v>
      </c>
      <c r="AS36">
        <f>(Y36*AK36+Z36*AL36)*AM36</f>
        <v>79.991160321433199</v>
      </c>
      <c r="AT36">
        <f>((AS36+0.00000010773*(AR36^4-AQ36^4))-AP36*44100)/(L36*0.92*2*29.3+0.00000043092*AQ36^3)</f>
        <v>-5.4901378721935998</v>
      </c>
      <c r="AU36">
        <f>0.61365*EXP(17.502*J36/(240.97+J36))</f>
        <v>4.3707906200555895</v>
      </c>
      <c r="AV36">
        <f>AU36*1000/AA36</f>
        <v>49.550838969529572</v>
      </c>
      <c r="AW36">
        <f>(AV36-U36)</f>
        <v>13.796288035691681</v>
      </c>
      <c r="AX36">
        <f>IF(D36,P36,(O36+P36)/2)</f>
        <v>31.064962387084961</v>
      </c>
      <c r="AY36">
        <f>0.61365*EXP(17.502*AX36/(240.97+AX36))</f>
        <v>4.5281154218516857</v>
      </c>
      <c r="AZ36">
        <f>IF(AW36&lt;&gt;0,(1000-(AV36+U36)/2)/AW36*AP36,0)</f>
        <v>1.2504221369214565</v>
      </c>
      <c r="BA36">
        <f>U36*AA36/1000</f>
        <v>3.1538448005293613</v>
      </c>
      <c r="BB36">
        <f>(AY36-BA36)</f>
        <v>1.3742706213223244</v>
      </c>
      <c r="BC36">
        <f>1/(1.6/F36+1.37/N36)</f>
        <v>0.8157711873540664</v>
      </c>
      <c r="BD36">
        <f>G36*AA36*0.001</f>
        <v>33.427558465449678</v>
      </c>
      <c r="BE36">
        <f>G36/S36</f>
        <v>0.96910427106229802</v>
      </c>
      <c r="BF36">
        <f>(1-AP36*AA36/AU36/F36)*100</f>
        <v>79.41292505430269</v>
      </c>
      <c r="BG36">
        <f>(S36-E36/(N36/1.35))</f>
        <v>390.12321324692152</v>
      </c>
      <c r="BH36">
        <f>E36*BF36/100/BG36</f>
        <v>5.9401199066201338E-3</v>
      </c>
    </row>
    <row r="37" spans="1:60" x14ac:dyDescent="0.35">
      <c r="A37" s="1" t="s">
        <v>9</v>
      </c>
      <c r="B37" s="1" t="s">
        <v>5013</v>
      </c>
      <c r="K37" s="1">
        <v>2.72</v>
      </c>
    </row>
    <row r="38" spans="1:60" x14ac:dyDescent="0.35">
      <c r="A38" s="1" t="s">
        <v>9</v>
      </c>
      <c r="B38" s="1" t="s">
        <v>5012</v>
      </c>
      <c r="K38" s="1">
        <v>2.72</v>
      </c>
    </row>
    <row r="39" spans="1:60" x14ac:dyDescent="0.35">
      <c r="A39" s="1">
        <v>8</v>
      </c>
      <c r="B39" s="1" t="s">
        <v>5011</v>
      </c>
      <c r="C39" s="1">
        <v>1812.500001821667</v>
      </c>
      <c r="D39" s="1">
        <v>0</v>
      </c>
      <c r="E39">
        <f>(R39-S39*(1000-T39)/(1000-U39))*AO39</f>
        <v>3.8615472809135714</v>
      </c>
      <c r="F39">
        <f>IF(AZ39&lt;&gt;0,1/(1/AZ39-1/N39),0)</f>
        <v>1.9286823446185226</v>
      </c>
      <c r="G39">
        <f>((BC39-AP39/2)*S39-E39)/(BC39+AP39/2)</f>
        <v>377.39692249134151</v>
      </c>
      <c r="H39">
        <f>AP39*1000</f>
        <v>18.637219368554099</v>
      </c>
      <c r="I39">
        <f>(AU39-BA39)</f>
        <v>1.1830787051000344</v>
      </c>
      <c r="J39">
        <f>(P39+AT39*D39)</f>
        <v>30.564666748046875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31.661827087402344</v>
      </c>
      <c r="P39" s="1">
        <v>30.564666748046875</v>
      </c>
      <c r="Q39" s="1">
        <v>31.805095672607422</v>
      </c>
      <c r="R39" s="1">
        <v>400.13735961914063</v>
      </c>
      <c r="S39" s="1">
        <v>390.05819702148438</v>
      </c>
      <c r="T39" s="1">
        <v>20.215324401855469</v>
      </c>
      <c r="U39" s="1">
        <v>36.475616455078125</v>
      </c>
      <c r="V39" s="1">
        <v>38.066398620605469</v>
      </c>
      <c r="W39" s="1">
        <v>68.685287475585938</v>
      </c>
      <c r="X39" s="1">
        <v>300.38925170898438</v>
      </c>
      <c r="Y39" s="1">
        <v>750.08441162109375</v>
      </c>
      <c r="Z39" s="1">
        <v>2.2866645827889442E-2</v>
      </c>
      <c r="AA39" s="1">
        <v>88.210243225097656</v>
      </c>
      <c r="AB39" s="1">
        <v>57.090850830078125</v>
      </c>
      <c r="AC39" s="1">
        <v>1.5275243520736694</v>
      </c>
      <c r="AD39" s="1">
        <v>9.6538513898849487E-2</v>
      </c>
      <c r="AE39" s="1">
        <v>4.1863461956381798E-3</v>
      </c>
      <c r="AF39" s="1">
        <v>8.9246705174446106E-2</v>
      </c>
      <c r="AG39" s="1">
        <v>1.5755301341414452E-2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1.1043722489300893</v>
      </c>
      <c r="AP39">
        <f>(U39-T39)/(1000-U39)*AO39</f>
        <v>1.86372193685541E-2</v>
      </c>
      <c r="AQ39">
        <f>(P39+273.15)</f>
        <v>303.71466674804685</v>
      </c>
      <c r="AR39">
        <f>(O39+273.15)</f>
        <v>304.81182708740232</v>
      </c>
      <c r="AS39">
        <f>(Y39*AK39+Z39*AL39)*AM39</f>
        <v>120.01350317686411</v>
      </c>
      <c r="AT39">
        <f>((AS39+0.00000010773*(AR39^4-AQ39^4))-AP39*44100)/(L39*0.92*2*29.3+0.00000043092*AQ39^3)</f>
        <v>-5.4025249680471124</v>
      </c>
      <c r="AU39">
        <f>0.61365*EXP(17.502*J39/(240.97+J39))</f>
        <v>4.4006017043878503</v>
      </c>
      <c r="AV39">
        <f>AU39*1000/AA39</f>
        <v>49.887649591422814</v>
      </c>
      <c r="AW39">
        <f>(AV39-U39)</f>
        <v>13.412033136344689</v>
      </c>
      <c r="AX39">
        <f>IF(D39,P39,(O39+P39)/2)</f>
        <v>31.113246917724609</v>
      </c>
      <c r="AY39">
        <f>0.61365*EXP(17.502*AX39/(240.97+AX39))</f>
        <v>4.5405906127628226</v>
      </c>
      <c r="AZ39">
        <f>IF(AW39&lt;&gt;0,(1000-(AV39+U39)/2)/AW39*AP39,0)</f>
        <v>1.3295846811535263</v>
      </c>
      <c r="BA39">
        <f>U39*AA39/1000</f>
        <v>3.2175229992878158</v>
      </c>
      <c r="BB39">
        <f>(AY39-BA39)</f>
        <v>1.3230676134750068</v>
      </c>
      <c r="BC39">
        <f>1/(1.6/F39+1.37/N39)</f>
        <v>0.86983043955287254</v>
      </c>
      <c r="BD39">
        <f>G39*AA39*0.001</f>
        <v>33.290274325364564</v>
      </c>
      <c r="BE39">
        <f>G39/S39</f>
        <v>0.9675400372897548</v>
      </c>
      <c r="BF39">
        <f>(1-AP39*AA39/AU39/F39)*100</f>
        <v>80.630100423761107</v>
      </c>
      <c r="BG39">
        <f>(S39-E39/(N39/1.35))</f>
        <v>388.84028464623947</v>
      </c>
      <c r="BH39">
        <f>E39*BF39/100/BG39</f>
        <v>8.0073222180266218E-3</v>
      </c>
    </row>
    <row r="40" spans="1:60" x14ac:dyDescent="0.35">
      <c r="A40" s="1" t="s">
        <v>9</v>
      </c>
      <c r="B40" s="1" t="s">
        <v>5010</v>
      </c>
      <c r="K40" s="1">
        <v>2.72</v>
      </c>
    </row>
    <row r="41" spans="1:60" x14ac:dyDescent="0.35">
      <c r="A41" s="1" t="s">
        <v>9</v>
      </c>
      <c r="B41" s="1" t="s">
        <v>5009</v>
      </c>
      <c r="K41" s="1">
        <v>2.72</v>
      </c>
    </row>
    <row r="42" spans="1:60" x14ac:dyDescent="0.35">
      <c r="A42" s="1">
        <v>9</v>
      </c>
      <c r="B42" s="1" t="s">
        <v>5008</v>
      </c>
      <c r="C42" s="1">
        <v>2019.0000018104911</v>
      </c>
      <c r="D42" s="1">
        <v>0</v>
      </c>
      <c r="E42">
        <f>(R42-S42*(1000-T42)/(1000-U42))*AO42</f>
        <v>4.2417558177799162</v>
      </c>
      <c r="F42">
        <f>IF(AZ42&lt;&gt;0,1/(1/AZ42-1/N42),0)</f>
        <v>2.1308206050285721</v>
      </c>
      <c r="G42">
        <f>((BC42-AP42/2)*S42-E42)/(BC42+AP42/2)</f>
        <v>376.84150050982453</v>
      </c>
      <c r="H42">
        <f>AP42*1000</f>
        <v>19.394358594472905</v>
      </c>
      <c r="I42">
        <f>(AU42-BA42)</f>
        <v>1.14993311853934</v>
      </c>
      <c r="J42">
        <f>(P42+AT42*D42)</f>
        <v>30.708955764770508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31.659500122070313</v>
      </c>
      <c r="P42" s="1">
        <v>30.708955764770508</v>
      </c>
      <c r="Q42" s="1">
        <v>31.781967163085938</v>
      </c>
      <c r="R42" s="1">
        <v>400.0211181640625</v>
      </c>
      <c r="S42" s="1">
        <v>389.3411865234375</v>
      </c>
      <c r="T42" s="1">
        <v>20.354084014892578</v>
      </c>
      <c r="U42" s="1">
        <v>37.263751983642578</v>
      </c>
      <c r="V42" s="1">
        <v>38.333625793457031</v>
      </c>
      <c r="W42" s="1">
        <v>70.180252075195313</v>
      </c>
      <c r="X42" s="1">
        <v>300.34234619140625</v>
      </c>
      <c r="Y42" s="1">
        <v>1000.8978271484375</v>
      </c>
      <c r="Z42" s="1">
        <v>3.8873452693223953E-2</v>
      </c>
      <c r="AA42" s="1">
        <v>88.212249755859375</v>
      </c>
      <c r="AB42" s="1">
        <v>57.028106689453125</v>
      </c>
      <c r="AC42" s="1">
        <v>1.5327457189559937</v>
      </c>
      <c r="AD42" s="1">
        <v>3.7708938121795654E-2</v>
      </c>
      <c r="AE42" s="1">
        <v>2.675497904419899E-3</v>
      </c>
      <c r="AF42" s="1">
        <v>2.3983579128980637E-2</v>
      </c>
      <c r="AG42" s="1">
        <v>1.7635975033044815E-2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1.1041998021742876</v>
      </c>
      <c r="AP42">
        <f>(U42-T42)/(1000-U42)*AO42</f>
        <v>1.9394358594472905E-2</v>
      </c>
      <c r="AQ42">
        <f>(P42+273.15)</f>
        <v>303.85895576477049</v>
      </c>
      <c r="AR42">
        <f>(O42+273.15)</f>
        <v>304.80950012207029</v>
      </c>
      <c r="AS42">
        <f>(Y42*AK42+Z42*AL42)*AM42</f>
        <v>160.14364876426043</v>
      </c>
      <c r="AT42">
        <f>((AS42+0.00000010773*(AR42^4-AQ42^4))-AP42*44100)/(L42*0.92*2*29.3+0.00000043092*AQ42^3)</f>
        <v>-5.3628158280401248</v>
      </c>
      <c r="AU42">
        <f>0.61365*EXP(17.502*J42/(240.97+J42))</f>
        <v>4.4370525153608193</v>
      </c>
      <c r="AV42">
        <f>AU42*1000/AA42</f>
        <v>50.299731926586475</v>
      </c>
      <c r="AW42">
        <f>(AV42-U42)</f>
        <v>13.035979942943897</v>
      </c>
      <c r="AX42">
        <f>IF(D42,P42,(O42+P42)/2)</f>
        <v>31.18422794342041</v>
      </c>
      <c r="AY42">
        <f>0.61365*EXP(17.502*AX42/(240.97+AX42))</f>
        <v>4.5589842049686951</v>
      </c>
      <c r="AZ42">
        <f>IF(AW42&lt;&gt;0,(1000-(AV42+U42)/2)/AW42*AP42,0)</f>
        <v>1.4226195400939448</v>
      </c>
      <c r="BA42">
        <f>U42*AA42/1000</f>
        <v>3.2871193968214794</v>
      </c>
      <c r="BB42">
        <f>(AY42-BA42)</f>
        <v>1.2718648081472157</v>
      </c>
      <c r="BC42">
        <f>1/(1.6/F42+1.37/N42)</f>
        <v>0.93374879142313982</v>
      </c>
      <c r="BD42">
        <f>G42*AA42*0.001</f>
        <v>33.242036561345451</v>
      </c>
      <c r="BE42">
        <f>G42/S42</f>
        <v>0.96789528966810057</v>
      </c>
      <c r="BF42">
        <f>(1-AP42*AA42/AU42/F42)*100</f>
        <v>81.904821854770319</v>
      </c>
      <c r="BG42">
        <f>(S42-E42/(N42/1.35))</f>
        <v>388.00335830914224</v>
      </c>
      <c r="BH42">
        <f>E42*BF42/100/BG42</f>
        <v>8.9540527721384319E-3</v>
      </c>
    </row>
    <row r="43" spans="1:60" x14ac:dyDescent="0.35">
      <c r="A43" s="1" t="s">
        <v>9</v>
      </c>
      <c r="B43" s="1" t="s">
        <v>5007</v>
      </c>
      <c r="K43" s="1">
        <v>2.72</v>
      </c>
    </row>
    <row r="44" spans="1:60" x14ac:dyDescent="0.35">
      <c r="A44" s="1" t="s">
        <v>9</v>
      </c>
      <c r="B44" s="1" t="s">
        <v>5006</v>
      </c>
      <c r="K44" s="1">
        <v>2.72</v>
      </c>
    </row>
    <row r="45" spans="1:60" x14ac:dyDescent="0.35">
      <c r="A45" s="1">
        <v>10</v>
      </c>
      <c r="B45" s="1" t="s">
        <v>5005</v>
      </c>
      <c r="C45" s="1">
        <v>2225.5000017993152</v>
      </c>
      <c r="D45" s="1">
        <v>0</v>
      </c>
      <c r="E45">
        <f>(R45-S45*(1000-T45)/(1000-U45))*AO45</f>
        <v>4.8085498132997548</v>
      </c>
      <c r="F45">
        <f>IF(AZ45&lt;&gt;0,1/(1/AZ45-1/N45),0)</f>
        <v>2.3768121101055457</v>
      </c>
      <c r="G45">
        <f>((BC45-AP45/2)*S45-E45)/(BC45+AP45/2)</f>
        <v>376.03830139445728</v>
      </c>
      <c r="H45">
        <f>AP45*1000</f>
        <v>20.230475266944389</v>
      </c>
      <c r="I45">
        <f>(AU45-BA45)</f>
        <v>1.1160189303687122</v>
      </c>
      <c r="J45">
        <f>(P45+AT45*D45)</f>
        <v>30.856485366821289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31.678255081176758</v>
      </c>
      <c r="P45" s="1">
        <v>30.856485366821289</v>
      </c>
      <c r="Q45" s="1">
        <v>31.781549453735352</v>
      </c>
      <c r="R45" s="1">
        <v>399.9676513671875</v>
      </c>
      <c r="S45" s="1">
        <v>388.4954833984375</v>
      </c>
      <c r="T45" s="1">
        <v>20.446714401245117</v>
      </c>
      <c r="U45" s="1">
        <v>38.07000732421875</v>
      </c>
      <c r="V45" s="1">
        <v>38.470947265625</v>
      </c>
      <c r="W45" s="1">
        <v>71.629562377929688</v>
      </c>
      <c r="X45" s="1">
        <v>300.35260009765625</v>
      </c>
      <c r="Y45" s="1">
        <v>1249.98486328125</v>
      </c>
      <c r="Z45" s="1">
        <v>1.1433495208621025E-2</v>
      </c>
      <c r="AA45" s="1">
        <v>88.221015930175781</v>
      </c>
      <c r="AB45" s="1">
        <v>56.998538970947266</v>
      </c>
      <c r="AC45" s="1">
        <v>1.5377597808837891</v>
      </c>
      <c r="AD45" s="1">
        <v>3.5509105771780014E-2</v>
      </c>
      <c r="AE45" s="1">
        <v>7.7973105944693089E-3</v>
      </c>
      <c r="AF45" s="1">
        <v>5.4185878485441208E-2</v>
      </c>
      <c r="AG45" s="1">
        <v>2.0240791141986847E-2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1.1042375003590301</v>
      </c>
      <c r="AP45">
        <f>(U45-T45)/(1000-U45)*AO45</f>
        <v>2.0230475266944388E-2</v>
      </c>
      <c r="AQ45">
        <f>(P45+273.15)</f>
        <v>304.00648536682127</v>
      </c>
      <c r="AR45">
        <f>(O45+273.15)</f>
        <v>304.82825508117674</v>
      </c>
      <c r="AS45">
        <f>(Y45*AK45+Z45*AL45)*AM45</f>
        <v>199.99757365470577</v>
      </c>
      <c r="AT45">
        <f>((AS45+0.00000010773*(AR45^4-AQ45^4))-AP45*44100)/(L45*0.92*2*29.3+0.00000043092*AQ45^3)</f>
        <v>-5.3508956748289824</v>
      </c>
      <c r="AU45">
        <f>0.61365*EXP(17.502*J45/(240.97+J45))</f>
        <v>4.4745936529805235</v>
      </c>
      <c r="AV45">
        <f>AU45*1000/AA45</f>
        <v>50.720268926873686</v>
      </c>
      <c r="AW45">
        <f>(AV45-U45)</f>
        <v>12.650261602654936</v>
      </c>
      <c r="AX45">
        <f>IF(D45,P45,(O45+P45)/2)</f>
        <v>31.267370223999023</v>
      </c>
      <c r="AY45">
        <f>0.61365*EXP(17.502*AX45/(240.97+AX45))</f>
        <v>4.5806116865683792</v>
      </c>
      <c r="AZ45">
        <f>IF(AW45&lt;&gt;0,(1000-(AV45+U45)/2)/AW45*AP45,0)</f>
        <v>1.5282166590978346</v>
      </c>
      <c r="BA45">
        <f>U45*AA45/1000</f>
        <v>3.3585747226118112</v>
      </c>
      <c r="BB45">
        <f>(AY45-BA45)</f>
        <v>1.222036963956568</v>
      </c>
      <c r="BC45">
        <f>1/(1.6/F45+1.37/N45)</f>
        <v>1.0068080181609649</v>
      </c>
      <c r="BD45">
        <f>G45*AA45*0.001</f>
        <v>33.174480977676659</v>
      </c>
      <c r="BE45">
        <f>G45/S45</f>
        <v>0.96793480867522919</v>
      </c>
      <c r="BF45">
        <f>(1-AP45*AA45/AU45/F45)*100</f>
        <v>83.218542149944227</v>
      </c>
      <c r="BG45">
        <f>(S45-E45/(N45/1.35))</f>
        <v>386.97889124027699</v>
      </c>
      <c r="BH45">
        <f>E45*BF45/100/BG45</f>
        <v>1.0340628762351034E-2</v>
      </c>
    </row>
    <row r="46" spans="1:60" x14ac:dyDescent="0.35">
      <c r="A46" s="1" t="s">
        <v>9</v>
      </c>
      <c r="B46" s="1" t="s">
        <v>5004</v>
      </c>
      <c r="K46" s="1">
        <v>2.72</v>
      </c>
    </row>
    <row r="47" spans="1:60" x14ac:dyDescent="0.35">
      <c r="A47" s="1" t="s">
        <v>9</v>
      </c>
      <c r="B47" s="1" t="s">
        <v>5003</v>
      </c>
      <c r="K47" s="1">
        <v>2.72</v>
      </c>
    </row>
    <row r="48" spans="1:60" x14ac:dyDescent="0.35">
      <c r="A48" s="1">
        <v>11</v>
      </c>
      <c r="B48" s="1" t="s">
        <v>5002</v>
      </c>
      <c r="C48" s="1">
        <v>2433.0000017881393</v>
      </c>
      <c r="D48" s="1">
        <v>0</v>
      </c>
      <c r="E48">
        <f>(R48-S48*(1000-T48)/(1000-U48))*AO48</f>
        <v>5.0976368444435707</v>
      </c>
      <c r="F48">
        <f>IF(AZ48&lt;&gt;0,1/(1/AZ48-1/N48),0)</f>
        <v>2.7608377105002511</v>
      </c>
      <c r="G48">
        <f>((BC48-AP48/2)*S48-E48)/(BC48+AP48/2)</f>
        <v>375.84099145191624</v>
      </c>
      <c r="H48">
        <f>AP48*1000</f>
        <v>21.404220082177837</v>
      </c>
      <c r="I48">
        <f>(AU48-BA48)</f>
        <v>1.0742732579741689</v>
      </c>
      <c r="J48">
        <f>(P48+AT48*D48)</f>
        <v>31.059444427490234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31.722751617431641</v>
      </c>
      <c r="P48" s="1">
        <v>31.059444427490234</v>
      </c>
      <c r="Q48" s="1">
        <v>31.799261093139648</v>
      </c>
      <c r="R48" s="1">
        <v>399.91119384765625</v>
      </c>
      <c r="S48" s="1">
        <v>387.7786865234375</v>
      </c>
      <c r="T48" s="1">
        <v>20.508045196533203</v>
      </c>
      <c r="U48" s="1">
        <v>39.132434844970703</v>
      </c>
      <c r="V48" s="1">
        <v>38.4903564453125</v>
      </c>
      <c r="W48" s="1">
        <v>73.445388793945313</v>
      </c>
      <c r="X48" s="1">
        <v>300.36532592773438</v>
      </c>
      <c r="Y48" s="1">
        <v>1600.4093017578125</v>
      </c>
      <c r="Z48" s="1">
        <v>9.0324684977531433E-2</v>
      </c>
      <c r="AA48" s="1">
        <v>88.223960876464844</v>
      </c>
      <c r="AB48" s="1">
        <v>57.046333312988281</v>
      </c>
      <c r="AC48" s="1">
        <v>1.549640417098999</v>
      </c>
      <c r="AD48" s="1">
        <v>6.7135192453861237E-2</v>
      </c>
      <c r="AE48" s="1">
        <v>6.0418322682380676E-3</v>
      </c>
      <c r="AF48" s="1">
        <v>8.149421215057373E-2</v>
      </c>
      <c r="AG48" s="1">
        <v>2.0907284691929817E-2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1.1042842864990232</v>
      </c>
      <c r="AP48">
        <f>(U48-T48)/(1000-U48)*AO48</f>
        <v>2.1404220082177836E-2</v>
      </c>
      <c r="AQ48">
        <f>(P48+273.15)</f>
        <v>304.20944442749021</v>
      </c>
      <c r="AR48">
        <f>(O48+273.15)</f>
        <v>304.87275161743162</v>
      </c>
      <c r="AS48">
        <f>(Y48*AK48+Z48*AL48)*AM48</f>
        <v>256.06548255774032</v>
      </c>
      <c r="AT48">
        <f>((AS48+0.00000010773*(AR48^4-AQ48^4))-AP48*44100)/(L48*0.92*2*29.3+0.00000043092*AQ48^3)</f>
        <v>-5.3311400050281055</v>
      </c>
      <c r="AU48">
        <f>0.61365*EXP(17.502*J48/(240.97+J48))</f>
        <v>4.5266916587376738</v>
      </c>
      <c r="AV48">
        <f>AU48*1000/AA48</f>
        <v>51.309095780409933</v>
      </c>
      <c r="AW48">
        <f>(AV48-U48)</f>
        <v>12.17666093543923</v>
      </c>
      <c r="AX48">
        <f>IF(D48,P48,(O48+P48)/2)</f>
        <v>31.391098022460938</v>
      </c>
      <c r="AY48">
        <f>0.61365*EXP(17.502*AX48/(240.97+AX48))</f>
        <v>4.6129619406265672</v>
      </c>
      <c r="AZ48">
        <f>IF(AW48&lt;&gt;0,(1000-(AV48+U48)/2)/AW48*AP48,0)</f>
        <v>1.6783176420443977</v>
      </c>
      <c r="BA48">
        <f>U48*AA48/1000</f>
        <v>3.4524184007635048</v>
      </c>
      <c r="BB48">
        <f>(AY48-BA48)</f>
        <v>1.1605435398630624</v>
      </c>
      <c r="BC48">
        <f>1/(1.6/F48+1.37/N48)</f>
        <v>1.1116030848646599</v>
      </c>
      <c r="BD48">
        <f>G48*AA48*0.001</f>
        <v>33.158180925625615</v>
      </c>
      <c r="BE48">
        <f>G48/S48</f>
        <v>0.96921518513937266</v>
      </c>
      <c r="BF48">
        <f>(1-AP48*AA48/AU48/F48)*100</f>
        <v>84.890010300531898</v>
      </c>
      <c r="BG48">
        <f>(S48-E48/(N48/1.35))</f>
        <v>386.1709177857507</v>
      </c>
      <c r="BH48">
        <f>E48*BF48/100/BG48</f>
        <v>1.1205878648616177E-2</v>
      </c>
    </row>
    <row r="49" spans="1:60" x14ac:dyDescent="0.35">
      <c r="A49" s="1" t="s">
        <v>9</v>
      </c>
      <c r="B49" s="1" t="s">
        <v>5001</v>
      </c>
      <c r="K49" s="1">
        <v>2.72</v>
      </c>
    </row>
    <row r="50" spans="1:60" x14ac:dyDescent="0.35">
      <c r="A50" s="1" t="s">
        <v>9</v>
      </c>
      <c r="B50" s="1" t="s">
        <v>4996</v>
      </c>
      <c r="K50" s="1">
        <v>2.72</v>
      </c>
    </row>
    <row r="51" spans="1:60" x14ac:dyDescent="0.35">
      <c r="A51" s="1">
        <v>12</v>
      </c>
      <c r="B51" s="1" t="s">
        <v>5000</v>
      </c>
      <c r="C51" s="1">
        <v>2641.0000017881393</v>
      </c>
      <c r="D51" s="1">
        <v>0</v>
      </c>
      <c r="E51">
        <f>(R51-S51*(1000-T51)/(1000-U51))*AO51</f>
        <v>5.23566012912584</v>
      </c>
      <c r="F51">
        <f>IF(AZ51&lt;&gt;0,1/(1/AZ51-1/N51),0)</f>
        <v>3.247972012675723</v>
      </c>
      <c r="G51">
        <f>((BC51-AP51/2)*S51-E51)/(BC51+AP51/2)</f>
        <v>376.1020874669282</v>
      </c>
      <c r="H51">
        <f>AP51*1000</f>
        <v>22.724919871788476</v>
      </c>
      <c r="I51">
        <f>(AU51-BA51)</f>
        <v>1.0354734019968732</v>
      </c>
      <c r="J51">
        <f>(P51+AT51*D51)</f>
        <v>31.310256958007813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31.799795150756836</v>
      </c>
      <c r="P51" s="1">
        <v>31.310256958007813</v>
      </c>
      <c r="Q51" s="1">
        <v>31.8438720703125</v>
      </c>
      <c r="R51" s="1">
        <v>400.12252807617188</v>
      </c>
      <c r="S51" s="1">
        <v>387.40731811523438</v>
      </c>
      <c r="T51" s="1">
        <v>20.560598373413086</v>
      </c>
      <c r="U51" s="1">
        <v>40.312339782714844</v>
      </c>
      <c r="V51" s="1">
        <v>38.418788909912109</v>
      </c>
      <c r="W51" s="1">
        <v>75.326171875</v>
      </c>
      <c r="X51" s="1">
        <v>300.32797241210938</v>
      </c>
      <c r="Y51" s="1">
        <v>1999.980224609375</v>
      </c>
      <c r="Z51" s="1">
        <v>4.0016155689954758E-2</v>
      </c>
      <c r="AA51" s="1">
        <v>88.219367980957031</v>
      </c>
      <c r="AB51" s="1">
        <v>57.024532318115234</v>
      </c>
      <c r="AC51" s="1">
        <v>1.5479444265365601</v>
      </c>
      <c r="AD51" s="1">
        <v>6.6857881844043732E-2</v>
      </c>
      <c r="AE51" s="1">
        <v>2.3184588644653559E-3</v>
      </c>
      <c r="AF51" s="1">
        <v>4.1859183460474014E-2</v>
      </c>
      <c r="AG51" s="1">
        <v>2.4617744609713554E-2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1.1041469573974607</v>
      </c>
      <c r="AP51">
        <f>(U51-T51)/(1000-U51)*AO51</f>
        <v>2.2724919871788474E-2</v>
      </c>
      <c r="AQ51">
        <f>(P51+273.15)</f>
        <v>304.46025695800779</v>
      </c>
      <c r="AR51">
        <f>(O51+273.15)</f>
        <v>304.94979515075681</v>
      </c>
      <c r="AS51">
        <f>(Y51*AK51+Z51*AL51)*AM51</f>
        <v>319.99682878501335</v>
      </c>
      <c r="AT51">
        <f>((AS51+0.00000010773*(AR51^4-AQ51^4))-AP51*44100)/(L51*0.92*2*29.3+0.00000043092*AQ51^3)</f>
        <v>-5.3017911882723245</v>
      </c>
      <c r="AU51">
        <f>0.61365*EXP(17.502*J51/(240.97+J51))</f>
        <v>4.5918025394615674</v>
      </c>
      <c r="AV51">
        <f>AU51*1000/AA51</f>
        <v>52.049823576754143</v>
      </c>
      <c r="AW51">
        <f>(AV51-U51)</f>
        <v>11.737483794039299</v>
      </c>
      <c r="AX51">
        <f>IF(D51,P51,(O51+P51)/2)</f>
        <v>31.555026054382324</v>
      </c>
      <c r="AY51">
        <f>0.61365*EXP(17.502*AX51/(240.97+AX51))</f>
        <v>4.6561293953324014</v>
      </c>
      <c r="AZ51">
        <f>IF(AW51&lt;&gt;0,(1000-(AV51+U51)/2)/AW51*AP51,0)</f>
        <v>1.8466869792000511</v>
      </c>
      <c r="BA51">
        <f>U51*AA51/1000</f>
        <v>3.5563291374646941</v>
      </c>
      <c r="BB51">
        <f>(AY51-BA51)</f>
        <v>1.0998002578677073</v>
      </c>
      <c r="BC51">
        <f>1/(1.6/F51+1.37/N51)</f>
        <v>1.2304928217290063</v>
      </c>
      <c r="BD51">
        <f>G51*AA51*0.001</f>
        <v>33.179488452651029</v>
      </c>
      <c r="BE51">
        <f>G51/S51</f>
        <v>0.97081823156230762</v>
      </c>
      <c r="BF51">
        <f>(1-AP51*AA51/AU51/F51)*100</f>
        <v>86.557785524877033</v>
      </c>
      <c r="BG51">
        <f>(S51-E51/(N51/1.35))</f>
        <v>385.75601753544964</v>
      </c>
      <c r="BH51">
        <f>E51*BF51/100/BG51</f>
        <v>1.1748025330450695E-2</v>
      </c>
    </row>
    <row r="52" spans="1:60" x14ac:dyDescent="0.35">
      <c r="A52" s="1" t="s">
        <v>9</v>
      </c>
      <c r="B52" s="1" t="s">
        <v>4999</v>
      </c>
    </row>
    <row r="53" spans="1:60" x14ac:dyDescent="0.35">
      <c r="A53" s="1" t="s">
        <v>9</v>
      </c>
      <c r="B53" s="1" t="s">
        <v>4998</v>
      </c>
    </row>
    <row r="54" spans="1:60" x14ac:dyDescent="0.35">
      <c r="A54" s="1" t="s">
        <v>9</v>
      </c>
      <c r="B54" s="1" t="s">
        <v>4997</v>
      </c>
    </row>
    <row r="55" spans="1:60" x14ac:dyDescent="0.35">
      <c r="A55" s="1" t="s">
        <v>9</v>
      </c>
      <c r="B55" s="1" t="s">
        <v>4996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D55"/>
  <sheetViews>
    <sheetView topLeftCell="C5" zoomScale="4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5343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5342</v>
      </c>
    </row>
    <row r="12" spans="1:56" x14ac:dyDescent="0.35">
      <c r="A12" s="1" t="s">
        <v>9</v>
      </c>
      <c r="B12" s="1" t="s">
        <v>5341</v>
      </c>
    </row>
    <row r="13" spans="1:56" x14ac:dyDescent="0.35">
      <c r="A13" s="1" t="s">
        <v>9</v>
      </c>
      <c r="B13" s="1" t="s">
        <v>5340</v>
      </c>
    </row>
    <row r="14" spans="1:56" x14ac:dyDescent="0.35">
      <c r="A14" s="1" t="s">
        <v>9</v>
      </c>
      <c r="B14" s="1" t="s">
        <v>5339</v>
      </c>
    </row>
    <row r="15" spans="1:56" x14ac:dyDescent="0.35">
      <c r="A15" s="1" t="s">
        <v>9</v>
      </c>
      <c r="B15" s="1" t="s">
        <v>5338</v>
      </c>
    </row>
    <row r="16" spans="1:56" x14ac:dyDescent="0.35">
      <c r="A16" s="1" t="s">
        <v>9</v>
      </c>
      <c r="B16" s="1" t="s">
        <v>5337</v>
      </c>
    </row>
    <row r="17" spans="1:56" x14ac:dyDescent="0.35">
      <c r="A17" s="1" t="s">
        <v>9</v>
      </c>
      <c r="B17" s="1" t="s">
        <v>5336</v>
      </c>
    </row>
    <row r="18" spans="1:56" x14ac:dyDescent="0.35">
      <c r="A18" s="1">
        <v>1</v>
      </c>
      <c r="B18" s="1" t="s">
        <v>5335</v>
      </c>
      <c r="C18" s="1">
        <v>398.50000068172812</v>
      </c>
      <c r="D18" s="1">
        <v>0</v>
      </c>
      <c r="E18">
        <f>(R18-S18*(1000-T18)/(1000-U18))*AK18</f>
        <v>-4.4980293010017922</v>
      </c>
      <c r="F18">
        <f>IF(AV18&lt;&gt;0,1/(1/AV18-1/N18),0)</f>
        <v>2.161445428688499</v>
      </c>
      <c r="G18">
        <f>((AY18-AL18/2)*S18-E18)/(AY18+AL18/2)</f>
        <v>387.76626706132515</v>
      </c>
      <c r="H18">
        <f>AL18*1000</f>
        <v>27.398532580003433</v>
      </c>
      <c r="I18">
        <f>(AQ18-AW18)</f>
        <v>1.621313390129171</v>
      </c>
      <c r="J18">
        <f>(P18+AP18*D18)</f>
        <v>31.17451286315918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31.832941055297852</v>
      </c>
      <c r="P18" s="1">
        <v>31.17451286315918</v>
      </c>
      <c r="Q18" s="1">
        <v>31.911928176879883</v>
      </c>
      <c r="R18" s="1">
        <v>400.07363891601563</v>
      </c>
      <c r="S18" s="1">
        <v>394.35769653320313</v>
      </c>
      <c r="T18" s="1">
        <v>9.0679254531860352</v>
      </c>
      <c r="U18" s="1">
        <v>33.078243255615234</v>
      </c>
      <c r="V18" s="1">
        <v>17.010763168334961</v>
      </c>
      <c r="W18" s="1">
        <v>62.052364349365234</v>
      </c>
      <c r="X18" s="1">
        <v>300.1163330078125</v>
      </c>
      <c r="Y18" s="1">
        <v>-6.7882552742958069E-2</v>
      </c>
      <c r="Z18" s="1">
        <v>3.8567695766687393E-2</v>
      </c>
      <c r="AA18" s="1">
        <v>88.733535766601563</v>
      </c>
      <c r="AB18" s="1">
        <v>21.019048690795898</v>
      </c>
      <c r="AC18" s="1">
        <v>-0.8063969612121582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1.1033688713522516</v>
      </c>
      <c r="AL18">
        <f>(U18-T18)/(1000-U18)*AK18</f>
        <v>2.7398532580003434E-2</v>
      </c>
      <c r="AM18">
        <f>(P18+273.15)</f>
        <v>304.32451286315916</v>
      </c>
      <c r="AN18">
        <f>(O18+273.15)</f>
        <v>304.98294105529783</v>
      </c>
      <c r="AO18">
        <f>(Y18*AG18+Z18*AH18)*AI18</f>
        <v>-1.0861208196106364E-2</v>
      </c>
      <c r="AP18">
        <f>((AO18+0.00000010773*(AN18^4-AM18^4))-AL18*44100)/(L18*51.4+0.00000043092*AM18^3)</f>
        <v>-9.8261251060278099</v>
      </c>
      <c r="AQ18">
        <f>0.61365*EXP(17.502*J18/(240.97+J18))</f>
        <v>4.5564628711476525</v>
      </c>
      <c r="AR18">
        <f>AQ18*1000/AA18</f>
        <v>51.349952774705734</v>
      </c>
      <c r="AS18">
        <f>(AR18-U18)</f>
        <v>18.2717095190905</v>
      </c>
      <c r="AT18">
        <f>IF(D18,P18,(O18+P18)/2)</f>
        <v>31.503726959228516</v>
      </c>
      <c r="AU18">
        <f>0.61365*EXP(17.502*AT18/(240.97+AT18))</f>
        <v>4.6425830589674266</v>
      </c>
      <c r="AV18">
        <f>IF(AS18&lt;&gt;0,(1000-(AR18+U18)/2)/AS18*AL18,0)</f>
        <v>1.4362054197929164</v>
      </c>
      <c r="AW18">
        <f>U18*AA18/1000</f>
        <v>2.9351494810184815</v>
      </c>
      <c r="AX18">
        <f>(AU18-AW18)</f>
        <v>1.7074335779489451</v>
      </c>
      <c r="AY18">
        <f>1/(1.6/F18+1.37/N18)</f>
        <v>0.94311790402880891</v>
      </c>
      <c r="AZ18">
        <f>G18*AA18*0.001</f>
        <v>34.407871927367673</v>
      </c>
      <c r="BA18">
        <f>G18/S18</f>
        <v>0.98328565784356892</v>
      </c>
      <c r="BB18">
        <f>(1-AL18*AA18/AQ18/F18)*100</f>
        <v>75.314440231163744</v>
      </c>
      <c r="BC18">
        <f>(S18-E18/(N18/1.35))</f>
        <v>395.77635210087709</v>
      </c>
      <c r="BD18">
        <f>E18*BB18/100/BC18</f>
        <v>-8.5595452368507491E-3</v>
      </c>
    </row>
    <row r="19" spans="1:56" x14ac:dyDescent="0.35">
      <c r="A19" s="1" t="s">
        <v>9</v>
      </c>
      <c r="B19" s="1" t="s">
        <v>5334</v>
      </c>
      <c r="K19" s="1">
        <v>2.72</v>
      </c>
    </row>
    <row r="20" spans="1:56" x14ac:dyDescent="0.35">
      <c r="A20" s="1" t="s">
        <v>9</v>
      </c>
      <c r="B20" s="1" t="s">
        <v>3720</v>
      </c>
      <c r="K20" s="1">
        <v>2.72</v>
      </c>
    </row>
    <row r="21" spans="1:56" x14ac:dyDescent="0.35">
      <c r="A21" s="1">
        <v>2</v>
      </c>
      <c r="B21" s="1" t="s">
        <v>5333</v>
      </c>
      <c r="C21" s="1">
        <v>603.000000692904</v>
      </c>
      <c r="D21" s="1">
        <v>0</v>
      </c>
      <c r="E21">
        <f>(R21-S21*(1000-T21)/(1000-U21))*AK21</f>
        <v>-3.5355956895269527</v>
      </c>
      <c r="F21">
        <f>IF(AV21&lt;&gt;0,1/(1/AV21-1/N21),0)</f>
        <v>1.8924496259786889</v>
      </c>
      <c r="G21">
        <f>((AY21-AL21/2)*S21-E21)/(AY21+AL21/2)</f>
        <v>386.14161234064574</v>
      </c>
      <c r="H21">
        <f>AL21*1000</f>
        <v>25.798952265155574</v>
      </c>
      <c r="I21">
        <f>(AQ21-AW21)</f>
        <v>1.6715038292871243</v>
      </c>
      <c r="J21">
        <f>(P21+AP21*D21)</f>
        <v>31.131196975708008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31.835504531860352</v>
      </c>
      <c r="P21" s="1">
        <v>31.131196975708008</v>
      </c>
      <c r="Q21" s="1">
        <v>31.943771362304688</v>
      </c>
      <c r="R21" s="1">
        <v>399.74710083007813</v>
      </c>
      <c r="S21" s="1">
        <v>393.74618530273438</v>
      </c>
      <c r="T21" s="1">
        <v>9.7673130035400391</v>
      </c>
      <c r="U21" s="1">
        <v>32.387168884277344</v>
      </c>
      <c r="V21" s="1">
        <v>18.319490432739258</v>
      </c>
      <c r="W21" s="1">
        <v>60.745105743408203</v>
      </c>
      <c r="X21" s="1">
        <v>300.18069458007813</v>
      </c>
      <c r="Y21" s="1">
        <v>25.83380126953125</v>
      </c>
      <c r="Z21" s="1">
        <v>1.687304861843586E-2</v>
      </c>
      <c r="AA21" s="1">
        <v>88.730575561523438</v>
      </c>
      <c r="AB21" s="1">
        <v>20.860572814941406</v>
      </c>
      <c r="AC21" s="1">
        <v>-0.763347327709198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1.1036054947796987</v>
      </c>
      <c r="AL21">
        <f>(U21-T21)/(1000-U21)*AK21</f>
        <v>2.5798952265155575E-2</v>
      </c>
      <c r="AM21">
        <f>(P21+273.15)</f>
        <v>304.28119697570799</v>
      </c>
      <c r="AN21">
        <f>(O21+273.15)</f>
        <v>304.98550453186033</v>
      </c>
      <c r="AO21">
        <f>(Y21*AG21+Z21*AH21)*AI21</f>
        <v>4.1334081107361271</v>
      </c>
      <c r="AP21">
        <f>((AO21+0.00000010773*(AN21^4-AM21^4))-AL21*44100)/(L21*51.4+0.00000043092*AM21^3)</f>
        <v>-9.2105281108310173</v>
      </c>
      <c r="AQ21">
        <f>0.61365*EXP(17.502*J21/(240.97+J21))</f>
        <v>4.5452359651973158</v>
      </c>
      <c r="AR21">
        <f>AQ21*1000/AA21</f>
        <v>51.225137856180915</v>
      </c>
      <c r="AS21">
        <f>(AR21-U21)</f>
        <v>18.837968971903571</v>
      </c>
      <c r="AT21">
        <f>IF(D21,P21,(O21+P21)/2)</f>
        <v>31.48335075378418</v>
      </c>
      <c r="AU21">
        <f>0.61365*EXP(17.502*AT21/(240.97+AT21))</f>
        <v>4.6372119307471689</v>
      </c>
      <c r="AV21">
        <f>IF(AS21&lt;&gt;0,(1000-(AR21+U21)/2)/AS21*AL21,0)</f>
        <v>1.3122644668773584</v>
      </c>
      <c r="AW21">
        <f>U21*AA21/1000</f>
        <v>2.8737321359101915</v>
      </c>
      <c r="AX21">
        <f>(AU21-AW21)</f>
        <v>1.7634797948369774</v>
      </c>
      <c r="AY21">
        <f>1/(1.6/F21+1.37/N21)</f>
        <v>0.85797695344493263</v>
      </c>
      <c r="AZ21">
        <f>G21*AA21*0.001</f>
        <v>34.262567511240157</v>
      </c>
      <c r="BA21">
        <f>G21/S21</f>
        <v>0.98068661171601745</v>
      </c>
      <c r="BB21">
        <f>(1-AL21*AA21/AQ21/F21)*100</f>
        <v>73.386952750346438</v>
      </c>
      <c r="BC21">
        <f>(S21-E21/(N21/1.35))</f>
        <v>394.86129420362005</v>
      </c>
      <c r="BD21">
        <f>E21*BB21/100/BC21</f>
        <v>-6.5710819880421753E-3</v>
      </c>
    </row>
    <row r="22" spans="1:56" x14ac:dyDescent="0.35">
      <c r="A22" s="1" t="s">
        <v>9</v>
      </c>
      <c r="B22" s="1" t="s">
        <v>5332</v>
      </c>
      <c r="K22" s="1">
        <v>2.72</v>
      </c>
    </row>
    <row r="23" spans="1:56" x14ac:dyDescent="0.35">
      <c r="A23" s="1" t="s">
        <v>9</v>
      </c>
      <c r="B23" s="1" t="s">
        <v>5331</v>
      </c>
      <c r="K23" s="1">
        <v>2.72</v>
      </c>
    </row>
    <row r="24" spans="1:56" x14ac:dyDescent="0.35">
      <c r="A24" s="1">
        <v>3</v>
      </c>
      <c r="B24" s="1" t="s">
        <v>3716</v>
      </c>
      <c r="C24" s="1">
        <v>807.000000692904</v>
      </c>
      <c r="D24" s="1">
        <v>0</v>
      </c>
      <c r="E24">
        <f>(R24-S24*(1000-T24)/(1000-U24))*AK24</f>
        <v>-2.993658928174495</v>
      </c>
      <c r="F24">
        <f>IF(AV24&lt;&gt;0,1/(1/AV24-1/N24),0)</f>
        <v>1.7717751252195784</v>
      </c>
      <c r="G24">
        <f>((AY24-AL24/2)*S24-E24)/(AY24+AL24/2)</f>
        <v>385.76644556904392</v>
      </c>
      <c r="H24">
        <f>AL24*1000</f>
        <v>24.698834087854259</v>
      </c>
      <c r="I24">
        <f>(AQ24-AW24)</f>
        <v>1.676190575572635</v>
      </c>
      <c r="J24">
        <f>(P24+AP24*D24)</f>
        <v>31.058782577514648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31.806770324707031</v>
      </c>
      <c r="P24" s="1">
        <v>31.058782577514648</v>
      </c>
      <c r="Q24" s="1">
        <v>31.929540634155273</v>
      </c>
      <c r="R24" s="1">
        <v>399.98440551757813</v>
      </c>
      <c r="S24" s="1">
        <v>393.88125610351563</v>
      </c>
      <c r="T24" s="1">
        <v>10.460442543029785</v>
      </c>
      <c r="U24" s="1">
        <v>32.123950958251953</v>
      </c>
      <c r="V24" s="1">
        <v>19.651176452636719</v>
      </c>
      <c r="W24" s="1">
        <v>60.348636627197266</v>
      </c>
      <c r="X24" s="1">
        <v>300.14859008789063</v>
      </c>
      <c r="Y24" s="1">
        <v>49.807056427001953</v>
      </c>
      <c r="Z24" s="1">
        <v>6.0263075865805149E-3</v>
      </c>
      <c r="AA24" s="1">
        <v>88.729133605957031</v>
      </c>
      <c r="AB24" s="1">
        <v>20.72545051574707</v>
      </c>
      <c r="AC24" s="1">
        <v>-0.76100128889083862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1.1034874635584213</v>
      </c>
      <c r="AL24">
        <f>(U24-T24)/(1000-U24)*AK24</f>
        <v>2.4698834087854258E-2</v>
      </c>
      <c r="AM24">
        <f>(P24+273.15)</f>
        <v>304.20878257751463</v>
      </c>
      <c r="AN24">
        <f>(O24+273.15)</f>
        <v>304.95677032470701</v>
      </c>
      <c r="AO24">
        <f>(Y24*AG24+Z24*AH24)*AI24</f>
        <v>7.9691288501963982</v>
      </c>
      <c r="AP24">
        <f>((AO24+0.00000010773*(AN24^4-AM24^4))-AL24*44100)/(L24*51.4+0.00000043092*AM24^3)</f>
        <v>-8.7782350260708473</v>
      </c>
      <c r="AQ24">
        <f>0.61365*EXP(17.502*J24/(240.97+J24))</f>
        <v>4.5265209120985839</v>
      </c>
      <c r="AR24">
        <f>AQ24*1000/AA24</f>
        <v>51.015046897681927</v>
      </c>
      <c r="AS24">
        <f>(AR24-U24)</f>
        <v>18.891095939429974</v>
      </c>
      <c r="AT24">
        <f>IF(D24,P24,(O24+P24)/2)</f>
        <v>31.43277645111084</v>
      </c>
      <c r="AU24">
        <f>0.61365*EXP(17.502*AT24/(240.97+AT24))</f>
        <v>4.6239040192379868</v>
      </c>
      <c r="AV24">
        <f>IF(AS24&lt;&gt;0,(1000-(AR24+U24)/2)/AS24*AL24,0)</f>
        <v>1.2530832518460788</v>
      </c>
      <c r="AW24">
        <f>U24*AA24/1000</f>
        <v>2.8503303365259489</v>
      </c>
      <c r="AX24">
        <f>(AU24-AW24)</f>
        <v>1.7735736827120379</v>
      </c>
      <c r="AY24">
        <f>1/(1.6/F24+1.37/N24)</f>
        <v>0.81758356019967349</v>
      </c>
      <c r="AZ24">
        <f>G24*AA24*0.001</f>
        <v>34.228722489590851</v>
      </c>
      <c r="BA24">
        <f>G24/S24</f>
        <v>0.97939782508376316</v>
      </c>
      <c r="BB24">
        <f>(1-AL24*AA24/AQ24/F24)*100</f>
        <v>72.674409077386386</v>
      </c>
      <c r="BC24">
        <f>(S24-E24/(N24/1.35))</f>
        <v>394.82544090578574</v>
      </c>
      <c r="BD24">
        <f>E24*BB24/100/BC24</f>
        <v>-5.5103438391711588E-3</v>
      </c>
    </row>
    <row r="25" spans="1:56" x14ac:dyDescent="0.35">
      <c r="A25" s="1" t="s">
        <v>9</v>
      </c>
      <c r="B25" s="1" t="s">
        <v>5330</v>
      </c>
      <c r="K25" s="1">
        <v>2.72</v>
      </c>
    </row>
    <row r="26" spans="1:56" x14ac:dyDescent="0.35">
      <c r="A26" s="1" t="s">
        <v>9</v>
      </c>
      <c r="B26" s="1" t="s">
        <v>3714</v>
      </c>
      <c r="K26" s="1">
        <v>2.72</v>
      </c>
    </row>
    <row r="27" spans="1:56" x14ac:dyDescent="0.35">
      <c r="A27" s="1">
        <v>4</v>
      </c>
      <c r="B27" s="1" t="s">
        <v>3713</v>
      </c>
      <c r="C27" s="1">
        <v>1011.000000692904</v>
      </c>
      <c r="D27" s="1">
        <v>0</v>
      </c>
      <c r="E27">
        <f>(R27-S27*(1000-T27)/(1000-U27))*AK27</f>
        <v>-2.3299869230513033</v>
      </c>
      <c r="F27">
        <f>IF(AV27&lt;&gt;0,1/(1/AV27-1/N27),0)</f>
        <v>1.7287093842648784</v>
      </c>
      <c r="G27">
        <f>((AY27-AL27/2)*S27-E27)/(AY27+AL27/2)</f>
        <v>384.85054560747864</v>
      </c>
      <c r="H27">
        <f>AL27*1000</f>
        <v>24.023829809342434</v>
      </c>
      <c r="I27">
        <f>(AQ27-AW27)</f>
        <v>1.6590784360188278</v>
      </c>
      <c r="J27">
        <f>(P27+AP27*D27)</f>
        <v>31.032928466796875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31.784635543823242</v>
      </c>
      <c r="P27" s="1">
        <v>31.032928466796875</v>
      </c>
      <c r="Q27" s="1">
        <v>31.907434463500977</v>
      </c>
      <c r="R27" s="1">
        <v>400.05328369140625</v>
      </c>
      <c r="S27" s="1">
        <v>393.59555053710938</v>
      </c>
      <c r="T27" s="1">
        <v>11.171622276306152</v>
      </c>
      <c r="U27" s="1">
        <v>32.241531372070313</v>
      </c>
      <c r="V27" s="1">
        <v>21.013662338256836</v>
      </c>
      <c r="W27" s="1">
        <v>60.645862579345703</v>
      </c>
      <c r="X27" s="1">
        <v>300.13418579101563</v>
      </c>
      <c r="Y27" s="1">
        <v>101.13887023925781</v>
      </c>
      <c r="Z27" s="1">
        <v>2.4104549083858728E-3</v>
      </c>
      <c r="AA27" s="1">
        <v>88.729560852050781</v>
      </c>
      <c r="AB27" s="1">
        <v>20.755222320556641</v>
      </c>
      <c r="AC27" s="1">
        <v>-0.76859384775161743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1.1034345065846161</v>
      </c>
      <c r="AL27">
        <f>(U27-T27)/(1000-U27)*AK27</f>
        <v>2.4023829809342433E-2</v>
      </c>
      <c r="AM27">
        <f>(P27+273.15)</f>
        <v>304.18292846679685</v>
      </c>
      <c r="AN27">
        <f>(O27+273.15)</f>
        <v>304.93463554382322</v>
      </c>
      <c r="AO27">
        <f>(Y27*AG27+Z27*AH27)*AI27</f>
        <v>16.182218876580464</v>
      </c>
      <c r="AP27">
        <f>((AO27+0.00000010773*(AN27^4-AM27^4))-AL27*44100)/(L27*51.4+0.00000043092*AM27^3)</f>
        <v>-8.4671260940939046</v>
      </c>
      <c r="AQ27">
        <f>0.61365*EXP(17.502*J27/(240.97+J27))</f>
        <v>4.519855355860245</v>
      </c>
      <c r="AR27">
        <f>AQ27*1000/AA27</f>
        <v>50.939679092931961</v>
      </c>
      <c r="AS27">
        <f>(AR27-U27)</f>
        <v>18.698147720861648</v>
      </c>
      <c r="AT27">
        <f>IF(D27,P27,(O27+P27)/2)</f>
        <v>31.408782005310059</v>
      </c>
      <c r="AU27">
        <f>0.61365*EXP(17.502*AT27/(240.97+AT27))</f>
        <v>4.6176018616514707</v>
      </c>
      <c r="AV27">
        <f>IF(AS27&lt;&gt;0,(1000-(AR27+U27)/2)/AS27*AL27,0)</f>
        <v>1.231387436407966</v>
      </c>
      <c r="AW27">
        <f>U27*AA27/1000</f>
        <v>2.8607769198414172</v>
      </c>
      <c r="AX27">
        <f>(AU27-AW27)</f>
        <v>1.7568249418100534</v>
      </c>
      <c r="AY27">
        <f>1/(1.6/F27+1.37/N27)</f>
        <v>0.80281731093402953</v>
      </c>
      <c r="AZ27">
        <f>G27*AA27*0.001</f>
        <v>34.147619905423724</v>
      </c>
      <c r="BA27">
        <f>G27/S27</f>
        <v>0.97778174850376964</v>
      </c>
      <c r="BB27">
        <f>(1-AL27*AA27/AQ27/F27)*100</f>
        <v>72.718763636674311</v>
      </c>
      <c r="BC27">
        <f>(S27-E27/(N27/1.35))</f>
        <v>394.33041656393988</v>
      </c>
      <c r="BD27">
        <f>E27*BB27/100/BC27</f>
        <v>-4.2967461097801578E-3</v>
      </c>
    </row>
    <row r="28" spans="1:56" x14ac:dyDescent="0.35">
      <c r="A28" s="1" t="s">
        <v>9</v>
      </c>
      <c r="B28" s="1" t="s">
        <v>5329</v>
      </c>
      <c r="K28" s="1">
        <v>2.72</v>
      </c>
    </row>
    <row r="29" spans="1:56" x14ac:dyDescent="0.35">
      <c r="A29" s="1" t="s">
        <v>9</v>
      </c>
      <c r="B29" s="1" t="s">
        <v>4871</v>
      </c>
      <c r="K29" s="1">
        <v>2.72</v>
      </c>
    </row>
    <row r="30" spans="1:56" x14ac:dyDescent="0.35">
      <c r="A30" s="1">
        <v>5</v>
      </c>
      <c r="B30" s="1" t="s">
        <v>3710</v>
      </c>
      <c r="C30" s="1">
        <v>1215.000000692904</v>
      </c>
      <c r="D30" s="1">
        <v>0</v>
      </c>
      <c r="E30">
        <f>(R30-S30*(1000-T30)/(1000-U30))*AK30</f>
        <v>-1.7582357456025017</v>
      </c>
      <c r="F30">
        <f>IF(AV30&lt;&gt;0,1/(1/AV30-1/N30),0)</f>
        <v>1.6954872775181762</v>
      </c>
      <c r="G30">
        <f>((AY30-AL30/2)*S30-E30)/(AY30+AL30/2)</f>
        <v>383.90980144971184</v>
      </c>
      <c r="H30">
        <f>AL30*1000</f>
        <v>23.4101480143493</v>
      </c>
      <c r="I30">
        <f>(AQ30-AW30)</f>
        <v>1.6390810316566116</v>
      </c>
      <c r="J30">
        <f>(P30+AP30*D30)</f>
        <v>31.02717399597168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31.762977600097656</v>
      </c>
      <c r="P30" s="1">
        <v>31.02717399597168</v>
      </c>
      <c r="Q30" s="1">
        <v>31.886547088623047</v>
      </c>
      <c r="R30" s="1">
        <v>399.93145751953125</v>
      </c>
      <c r="S30" s="1">
        <v>393.18280029296875</v>
      </c>
      <c r="T30" s="1">
        <v>11.92198657989502</v>
      </c>
      <c r="U30" s="1">
        <v>32.450531005859375</v>
      </c>
      <c r="V30" s="1">
        <v>22.452409744262695</v>
      </c>
      <c r="W30" s="1">
        <v>61.113357543945313</v>
      </c>
      <c r="X30" s="1">
        <v>300.11526489257813</v>
      </c>
      <c r="Y30" s="1">
        <v>151.33660888671875</v>
      </c>
      <c r="Z30" s="1">
        <v>0.16270734369754791</v>
      </c>
      <c r="AA30" s="1">
        <v>88.728652954101563</v>
      </c>
      <c r="AB30" s="1">
        <v>20.813034057617188</v>
      </c>
      <c r="AC30" s="1">
        <v>-0.77621811628341675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1.1033649444580076</v>
      </c>
      <c r="AL30">
        <f>(U30-T30)/(1000-U30)*AK30</f>
        <v>2.3410148014349302E-2</v>
      </c>
      <c r="AM30">
        <f>(P30+273.15)</f>
        <v>304.17717399597166</v>
      </c>
      <c r="AN30">
        <f>(O30+273.15)</f>
        <v>304.91297760009763</v>
      </c>
      <c r="AO30">
        <f>(Y30*AG30+Z30*AH30)*AI30</f>
        <v>24.213856880653111</v>
      </c>
      <c r="AP30">
        <f>((AO30+0.00000010773*(AN30^4-AM30^4))-AL30*44100)/(L30*51.4+0.00000043092*AM30^3)</f>
        <v>-8.1814171900713397</v>
      </c>
      <c r="AQ30">
        <f>0.61365*EXP(17.502*J30/(240.97+J30))</f>
        <v>4.5183729354518203</v>
      </c>
      <c r="AR30">
        <f>AQ30*1000/AA30</f>
        <v>50.923492975703446</v>
      </c>
      <c r="AS30">
        <f>(AR30-U30)</f>
        <v>18.472961969844071</v>
      </c>
      <c r="AT30">
        <f>IF(D30,P30,(O30+P30)/2)</f>
        <v>31.395075798034668</v>
      </c>
      <c r="AU30">
        <f>0.61365*EXP(17.502*AT30/(240.97+AT30))</f>
        <v>4.6140052747657299</v>
      </c>
      <c r="AV30">
        <f>IF(AS30&lt;&gt;0,(1000-(AR30+U30)/2)/AS30*AL30,0)</f>
        <v>1.2144370204405568</v>
      </c>
      <c r="AW30">
        <f>U30*AA30/1000</f>
        <v>2.8792919037952087</v>
      </c>
      <c r="AX30">
        <f>(AU30-AW30)</f>
        <v>1.7347133709705211</v>
      </c>
      <c r="AY30">
        <f>1/(1.6/F30+1.37/N30)</f>
        <v>0.79129640715519589</v>
      </c>
      <c r="AZ30">
        <f>G30*AA30*0.001</f>
        <v>34.063799538509521</v>
      </c>
      <c r="BA30">
        <f>G30/S30</f>
        <v>0.97641555318201256</v>
      </c>
      <c r="BB30">
        <f>(1-AL30*AA30/AQ30/F30)*100</f>
        <v>72.886134404536875</v>
      </c>
      <c r="BC30">
        <f>(S30-E30/(N30/1.35))</f>
        <v>393.73733890596242</v>
      </c>
      <c r="BD30">
        <f>E30*BB30/100/BC30</f>
        <v>-3.254733402346984E-3</v>
      </c>
    </row>
    <row r="31" spans="1:56" x14ac:dyDescent="0.35">
      <c r="A31" s="1" t="s">
        <v>9</v>
      </c>
      <c r="B31" s="1" t="s">
        <v>5328</v>
      </c>
      <c r="K31" s="1">
        <v>2.72</v>
      </c>
    </row>
    <row r="32" spans="1:56" x14ac:dyDescent="0.35">
      <c r="A32" s="1" t="s">
        <v>9</v>
      </c>
      <c r="B32" s="1" t="s">
        <v>5327</v>
      </c>
      <c r="K32" s="1">
        <v>2.72</v>
      </c>
    </row>
    <row r="33" spans="1:56" x14ac:dyDescent="0.35">
      <c r="A33" s="1">
        <v>6</v>
      </c>
      <c r="B33" s="1" t="s">
        <v>4868</v>
      </c>
      <c r="C33" s="1">
        <v>1419.000000692904</v>
      </c>
      <c r="D33" s="1">
        <v>0</v>
      </c>
      <c r="E33">
        <f>(R33-S33*(1000-T33)/(1000-U33))*AK33</f>
        <v>-0.86886059992150666</v>
      </c>
      <c r="F33">
        <f>IF(AV33&lt;&gt;0,1/(1/AV33-1/N33),0)</f>
        <v>1.7199404216446998</v>
      </c>
      <c r="G33">
        <f>((AY33-AL33/2)*S33-E33)/(AY33+AL33/2)</f>
        <v>382.44421347847094</v>
      </c>
      <c r="H33">
        <f>AL33*1000</f>
        <v>23.083685183906809</v>
      </c>
      <c r="I33">
        <f>(AQ33-AW33)</f>
        <v>1.5992774401745438</v>
      </c>
      <c r="J33">
        <f>(P33+AP33*D33)</f>
        <v>31.049419403076172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31.755363464355469</v>
      </c>
      <c r="P33" s="1">
        <v>31.049419403076172</v>
      </c>
      <c r="Q33" s="1">
        <v>31.875385284423828</v>
      </c>
      <c r="R33" s="1">
        <v>399.96539306640625</v>
      </c>
      <c r="S33" s="1">
        <v>392.54177856445313</v>
      </c>
      <c r="T33" s="1">
        <v>12.73599910736084</v>
      </c>
      <c r="U33" s="1">
        <v>32.963836669921875</v>
      </c>
      <c r="V33" s="1">
        <v>23.995708465576172</v>
      </c>
      <c r="W33" s="1">
        <v>62.106681823730469</v>
      </c>
      <c r="X33" s="1">
        <v>300.17001342773438</v>
      </c>
      <c r="Y33" s="1">
        <v>300.89120483398438</v>
      </c>
      <c r="Z33" s="1">
        <v>2.8925787657499313E-2</v>
      </c>
      <c r="AA33" s="1">
        <v>88.728401184082031</v>
      </c>
      <c r="AB33" s="1">
        <v>20.908817291259766</v>
      </c>
      <c r="AC33" s="1">
        <v>-0.79975539445877075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1.1035662258372585</v>
      </c>
      <c r="AL33">
        <f>(U33-T33)/(1000-U33)*AK33</f>
        <v>2.308368518390681E-2</v>
      </c>
      <c r="AM33">
        <f>(P33+273.15)</f>
        <v>304.19941940307615</v>
      </c>
      <c r="AN33">
        <f>(O33+273.15)</f>
        <v>304.90536346435545</v>
      </c>
      <c r="AO33">
        <f>(Y33*AG33+Z33*AH33)*AI33</f>
        <v>48.142591697366697</v>
      </c>
      <c r="AP33">
        <f>((AO33+0.00000010773*(AN33^4-AM33^4))-AL33*44100)/(L33*51.4+0.00000043092*AM33^3)</f>
        <v>-7.8704120372284381</v>
      </c>
      <c r="AQ33">
        <f>0.61365*EXP(17.502*J33/(240.97+J33))</f>
        <v>4.5241059647899267</v>
      </c>
      <c r="AR33">
        <f>AQ33*1000/AA33</f>
        <v>50.988250711335432</v>
      </c>
      <c r="AS33">
        <f>(AR33-U33)</f>
        <v>18.024414041413557</v>
      </c>
      <c r="AT33">
        <f>IF(D33,P33,(O33+P33)/2)</f>
        <v>31.40239143371582</v>
      </c>
      <c r="AU33">
        <f>0.61365*EXP(17.502*AT33/(240.97+AT33))</f>
        <v>4.6159246355834966</v>
      </c>
      <c r="AV33">
        <f>IF(AS33&lt;&gt;0,(1000-(AR33+U33)/2)/AS33*AL33,0)</f>
        <v>1.2269316137143109</v>
      </c>
      <c r="AW33">
        <f>U33*AA33/1000</f>
        <v>2.9248285246153829</v>
      </c>
      <c r="AX33">
        <f>(AU33-AW33)</f>
        <v>1.6910961109681137</v>
      </c>
      <c r="AY33">
        <f>1/(1.6/F33+1.37/N33)</f>
        <v>0.79978744008474856</v>
      </c>
      <c r="AZ33">
        <f>G33*AA33*0.001</f>
        <v>33.933663604048483</v>
      </c>
      <c r="BA33">
        <f>G33/S33</f>
        <v>0.9742764575966677</v>
      </c>
      <c r="BB33">
        <f>(1-AL33*AA33/AQ33/F33)*100</f>
        <v>73.677833805989195</v>
      </c>
      <c r="BC33">
        <f>(S33-E33/(N33/1.35))</f>
        <v>392.81581277924505</v>
      </c>
      <c r="BD33">
        <f>E33*BB33/100/BC33</f>
        <v>-1.6296636947648658E-3</v>
      </c>
    </row>
    <row r="34" spans="1:56" x14ac:dyDescent="0.35">
      <c r="A34" s="1" t="s">
        <v>9</v>
      </c>
      <c r="B34" s="1" t="s">
        <v>5326</v>
      </c>
      <c r="K34" s="1">
        <v>2.72</v>
      </c>
    </row>
    <row r="35" spans="1:56" x14ac:dyDescent="0.35">
      <c r="A35" s="1" t="s">
        <v>9</v>
      </c>
      <c r="B35" s="1" t="s">
        <v>5325</v>
      </c>
      <c r="K35" s="1">
        <v>2.72</v>
      </c>
    </row>
    <row r="36" spans="1:56" x14ac:dyDescent="0.35">
      <c r="A36" s="1">
        <v>7</v>
      </c>
      <c r="B36" s="1" t="s">
        <v>5324</v>
      </c>
      <c r="C36" s="1">
        <v>1623.5000006817281</v>
      </c>
      <c r="D36" s="1">
        <v>0</v>
      </c>
      <c r="E36">
        <f>(R36-S36*(1000-T36)/(1000-U36))*AK36</f>
        <v>-0.2689686520333594</v>
      </c>
      <c r="F36">
        <f>IF(AV36&lt;&gt;0,1/(1/AV36-1/N36),0)</f>
        <v>1.7519102189195896</v>
      </c>
      <c r="G36">
        <f>((AY36-AL36/2)*S36-E36)/(AY36+AL36/2)</f>
        <v>381.58355616926536</v>
      </c>
      <c r="H36">
        <f>AL36*1000</f>
        <v>22.890654449984524</v>
      </c>
      <c r="I36">
        <f>(AQ36-AW36)</f>
        <v>1.5645694966642969</v>
      </c>
      <c r="J36">
        <f>(P36+AP36*D36)</f>
        <v>31.121746063232422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31.767301559448242</v>
      </c>
      <c r="P36" s="1">
        <v>31.121746063232422</v>
      </c>
      <c r="Q36" s="1">
        <v>31.877111434936523</v>
      </c>
      <c r="R36" s="1">
        <v>400.06549072265625</v>
      </c>
      <c r="S36" s="1">
        <v>392.17431640625</v>
      </c>
      <c r="T36" s="1">
        <v>13.519283294677734</v>
      </c>
      <c r="U36" s="1">
        <v>33.566112518310547</v>
      </c>
      <c r="V36" s="1">
        <v>25.453845977783203</v>
      </c>
      <c r="W36" s="1">
        <v>63.197628021240234</v>
      </c>
      <c r="X36" s="1">
        <v>300.1605224609375</v>
      </c>
      <c r="Y36" s="1">
        <v>500.20797729492188</v>
      </c>
      <c r="Z36" s="1">
        <v>4.0978692471981049E-2</v>
      </c>
      <c r="AA36" s="1">
        <v>88.72698974609375</v>
      </c>
      <c r="AB36" s="1">
        <v>21.013362884521484</v>
      </c>
      <c r="AC36" s="1">
        <v>-0.82030975818634033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1.1035313325769758</v>
      </c>
      <c r="AL36">
        <f>(U36-T36)/(1000-U36)*AK36</f>
        <v>2.2890654449984525E-2</v>
      </c>
      <c r="AM36">
        <f>(P36+273.15)</f>
        <v>304.2717460632324</v>
      </c>
      <c r="AN36">
        <f>(O36+273.15)</f>
        <v>304.91730155944822</v>
      </c>
      <c r="AO36">
        <f>(Y36*AG36+Z36*AH36)*AI36</f>
        <v>80.033274578304372</v>
      </c>
      <c r="AP36">
        <f>((AO36+0.00000010773*(AN36^4-AM36^4))-AL36*44100)/(L36*51.4+0.00000043092*AM36^3)</f>
        <v>-7.5450611657420747</v>
      </c>
      <c r="AQ36">
        <f>0.61365*EXP(17.502*J36/(240.97+J36))</f>
        <v>4.5427896178926659</v>
      </c>
      <c r="AR36">
        <f>AQ36*1000/AA36</f>
        <v>51.199636445376697</v>
      </c>
      <c r="AS36">
        <f>(AR36-U36)</f>
        <v>17.63352392706615</v>
      </c>
      <c r="AT36">
        <f>IF(D36,P36,(O36+P36)/2)</f>
        <v>31.444523811340332</v>
      </c>
      <c r="AU36">
        <f>0.61365*EXP(17.502*AT36/(240.97+AT36))</f>
        <v>4.6269922017030609</v>
      </c>
      <c r="AV36">
        <f>IF(AS36&lt;&gt;0,(1000-(AR36+U36)/2)/AS36*AL36,0)</f>
        <v>1.2431141277426268</v>
      </c>
      <c r="AW36">
        <f>U36*AA36/1000</f>
        <v>2.978220121228369</v>
      </c>
      <c r="AX36">
        <f>(AU36-AW36)</f>
        <v>1.6487720804746919</v>
      </c>
      <c r="AY36">
        <f>1/(1.6/F36+1.37/N36)</f>
        <v>0.81079575029186857</v>
      </c>
      <c r="AZ36">
        <f>G36*AA36*0.001</f>
        <v>33.856760275508393</v>
      </c>
      <c r="BA36">
        <f>G36/S36</f>
        <v>0.97299476331332779</v>
      </c>
      <c r="BB36">
        <f>(1-AL36*AA36/AQ36/F36)*100</f>
        <v>74.480069554201904</v>
      </c>
      <c r="BC36">
        <f>(S36-E36/(N36/1.35))</f>
        <v>392.25914775131304</v>
      </c>
      <c r="BD36">
        <f>E36*BB36/100/BC36</f>
        <v>-5.1070329465063391E-4</v>
      </c>
    </row>
    <row r="37" spans="1:56" x14ac:dyDescent="0.35">
      <c r="A37" s="1" t="s">
        <v>9</v>
      </c>
      <c r="B37" s="1" t="s">
        <v>5323</v>
      </c>
      <c r="K37" s="1">
        <v>2.72</v>
      </c>
    </row>
    <row r="38" spans="1:56" x14ac:dyDescent="0.35">
      <c r="A38" s="1" t="s">
        <v>9</v>
      </c>
      <c r="B38" s="1" t="s">
        <v>5322</v>
      </c>
      <c r="K38" s="1">
        <v>2.72</v>
      </c>
    </row>
    <row r="39" spans="1:56" x14ac:dyDescent="0.35">
      <c r="A39" s="1">
        <v>8</v>
      </c>
      <c r="B39" s="1" t="s">
        <v>5321</v>
      </c>
      <c r="C39" s="1">
        <v>1828.5000006817281</v>
      </c>
      <c r="D39" s="1">
        <v>0</v>
      </c>
      <c r="E39">
        <f>(R39-S39*(1000-T39)/(1000-U39))*AK39</f>
        <v>-0.23593861293848015</v>
      </c>
      <c r="F39">
        <f>IF(AV39&lt;&gt;0,1/(1/AV39-1/N39),0)</f>
        <v>1.7691945488875267</v>
      </c>
      <c r="G39">
        <f>((AY39-AL39/2)*S39-E39)/(AY39+AL39/2)</f>
        <v>381.77760389255877</v>
      </c>
      <c r="H39">
        <f>AL39*1000</f>
        <v>22.709487394253134</v>
      </c>
      <c r="I39">
        <f>(AQ39-AW39)</f>
        <v>1.540709188041224</v>
      </c>
      <c r="J39">
        <f>(P39+AP39*D39)</f>
        <v>31.217611312866211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31.800909042358398</v>
      </c>
      <c r="P39" s="1">
        <v>31.217611312866211</v>
      </c>
      <c r="Q39" s="1">
        <v>31.897144317626953</v>
      </c>
      <c r="R39" s="1">
        <v>400.10906982421875</v>
      </c>
      <c r="S39" s="1">
        <v>392.2501220703125</v>
      </c>
      <c r="T39" s="1">
        <v>14.23783016204834</v>
      </c>
      <c r="U39" s="1">
        <v>34.116359710693359</v>
      </c>
      <c r="V39" s="1">
        <v>26.754858016967773</v>
      </c>
      <c r="W39" s="1">
        <v>64.109375</v>
      </c>
      <c r="X39" s="1">
        <v>300.13510131835938</v>
      </c>
      <c r="Y39" s="1">
        <v>750.1676025390625</v>
      </c>
      <c r="Z39" s="1">
        <v>6.8699546158313751E-2</v>
      </c>
      <c r="AA39" s="1">
        <v>88.7242431640625</v>
      </c>
      <c r="AB39" s="1">
        <v>21.18266487121582</v>
      </c>
      <c r="AC39" s="1">
        <v>-0.84354013204574585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1.103437872493968</v>
      </c>
      <c r="AL39">
        <f>(U39-T39)/(1000-U39)*AK39</f>
        <v>2.2709487394253134E-2</v>
      </c>
      <c r="AM39">
        <f>(P39+273.15)</f>
        <v>304.36761131286619</v>
      </c>
      <c r="AN39">
        <f>(O39+273.15)</f>
        <v>304.95090904235838</v>
      </c>
      <c r="AO39">
        <f>(Y39*AG39+Z39*AH39)*AI39</f>
        <v>120.02681372344159</v>
      </c>
      <c r="AP39">
        <f>((AO39+0.00000010773*(AN39^4-AM39^4))-AL39*44100)/(L39*51.4+0.00000043092*AM39^3)</f>
        <v>-7.1577186081721553</v>
      </c>
      <c r="AQ39">
        <f>0.61365*EXP(17.502*J39/(240.97+J39))</f>
        <v>4.5676573828854066</v>
      </c>
      <c r="AR39">
        <f>AQ39*1000/AA39</f>
        <v>51.481502912785878</v>
      </c>
      <c r="AS39">
        <f>(AR39-U39)</f>
        <v>17.365143202092518</v>
      </c>
      <c r="AT39">
        <f>IF(D39,P39,(O39+P39)/2)</f>
        <v>31.509260177612305</v>
      </c>
      <c r="AU39">
        <f>0.61365*EXP(17.502*AT39/(240.97+AT39))</f>
        <v>4.6440425395531379</v>
      </c>
      <c r="AV39">
        <f>IF(AS39&lt;&gt;0,(1000-(AR39+U39)/2)/AS39*AL39,0)</f>
        <v>1.251791900024313</v>
      </c>
      <c r="AW39">
        <f>U39*AA39/1000</f>
        <v>3.0269481948441825</v>
      </c>
      <c r="AX39">
        <f>(AU39-AW39)</f>
        <v>1.6170943447089554</v>
      </c>
      <c r="AY39">
        <f>1/(1.6/F39+1.37/N39)</f>
        <v>0.81670403284744608</v>
      </c>
      <c r="AZ39">
        <f>G39*AA39*0.001</f>
        <v>33.872928962356518</v>
      </c>
      <c r="BA39">
        <f>G39/S39</f>
        <v>0.97330142786832208</v>
      </c>
      <c r="BB39">
        <f>(1-AL39*AA39/AQ39/F39)*100</f>
        <v>75.066656408366256</v>
      </c>
      <c r="BC39">
        <f>(S39-E39/(N39/1.35))</f>
        <v>392.32453590901292</v>
      </c>
      <c r="BD39">
        <f>E39*BB39/100/BC39</f>
        <v>-4.5144061025606964E-4</v>
      </c>
    </row>
    <row r="40" spans="1:56" x14ac:dyDescent="0.35">
      <c r="A40" s="1" t="s">
        <v>9</v>
      </c>
      <c r="B40" s="1" t="s">
        <v>5320</v>
      </c>
      <c r="K40" s="1">
        <v>2.72</v>
      </c>
    </row>
    <row r="41" spans="1:56" x14ac:dyDescent="0.35">
      <c r="A41" s="1" t="s">
        <v>9</v>
      </c>
      <c r="B41" s="1" t="s">
        <v>5319</v>
      </c>
      <c r="K41" s="1">
        <v>2.72</v>
      </c>
    </row>
    <row r="42" spans="1:56" x14ac:dyDescent="0.35">
      <c r="A42" s="1">
        <v>9</v>
      </c>
      <c r="B42" s="1" t="s">
        <v>5318</v>
      </c>
      <c r="C42" s="1">
        <v>2033.000000692904</v>
      </c>
      <c r="D42" s="1">
        <v>0</v>
      </c>
      <c r="E42">
        <f>(R42-S42*(1000-T42)/(1000-U42))*AK42</f>
        <v>-0.71153248976754246</v>
      </c>
      <c r="F42">
        <f>IF(AV42&lt;&gt;0,1/(1/AV42-1/N42),0)</f>
        <v>1.7025750927024919</v>
      </c>
      <c r="G42">
        <f>((AY42-AL42/2)*S42-E42)/(AY42+AL42/2)</f>
        <v>382.70449182770187</v>
      </c>
      <c r="H42">
        <f>AL42*1000</f>
        <v>22.236729386345463</v>
      </c>
      <c r="I42">
        <f>(AQ42-AW42)</f>
        <v>1.5500220948188543</v>
      </c>
      <c r="J42">
        <f>(P42+AP42*D42)</f>
        <v>31.328229904174805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31.848194122314453</v>
      </c>
      <c r="P42" s="1">
        <v>31.328229904174805</v>
      </c>
      <c r="Q42" s="1">
        <v>31.929248809814453</v>
      </c>
      <c r="R42" s="1">
        <v>399.93670654296875</v>
      </c>
      <c r="S42" s="1">
        <v>392.66885375976563</v>
      </c>
      <c r="T42" s="1">
        <v>14.876127243041992</v>
      </c>
      <c r="U42" s="1">
        <v>34.335174560546875</v>
      </c>
      <c r="V42" s="1">
        <v>27.880546569824219</v>
      </c>
      <c r="W42" s="1">
        <v>64.350311279296875</v>
      </c>
      <c r="X42" s="1">
        <v>300.15435791015625</v>
      </c>
      <c r="Y42" s="1">
        <v>1001.1029663085938</v>
      </c>
      <c r="Z42" s="1">
        <v>0.12173005193471909</v>
      </c>
      <c r="AA42" s="1">
        <v>88.727592468261719</v>
      </c>
      <c r="AB42" s="1">
        <v>21.280179977416992</v>
      </c>
      <c r="AC42" s="1">
        <v>-0.84598422050476074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1.1035086687873388</v>
      </c>
      <c r="AL42">
        <f>(U42-T42)/(1000-U42)*AK42</f>
        <v>2.2236729386345463E-2</v>
      </c>
      <c r="AM42">
        <f>(P42+273.15)</f>
        <v>304.47822990417478</v>
      </c>
      <c r="AN42">
        <f>(O42+273.15)</f>
        <v>304.99819412231443</v>
      </c>
      <c r="AO42">
        <f>(Y42*AG42+Z42*AH42)*AI42</f>
        <v>160.1764710291518</v>
      </c>
      <c r="AP42">
        <f>((AO42+0.00000010773*(AN42^4-AM42^4))-AL42*44100)/(L42*51.4+0.00000043092*AM42^3)</f>
        <v>-6.6639230889519476</v>
      </c>
      <c r="AQ42">
        <f>0.61365*EXP(17.502*J42/(240.97+J42))</f>
        <v>4.5964994705536846</v>
      </c>
      <c r="AR42">
        <f>AQ42*1000/AA42</f>
        <v>51.804622921532264</v>
      </c>
      <c r="AS42">
        <f>(AR42-U42)</f>
        <v>17.469448360985389</v>
      </c>
      <c r="AT42">
        <f>IF(D42,P42,(O42+P42)/2)</f>
        <v>31.588212013244629</v>
      </c>
      <c r="AU42">
        <f>0.61365*EXP(17.502*AT42/(240.97+AT42))</f>
        <v>4.6649109949432903</v>
      </c>
      <c r="AV42">
        <f>IF(AS42&lt;&gt;0,(1000-(AR42+U42)/2)/AS42*AL42,0)</f>
        <v>1.2180691263764321</v>
      </c>
      <c r="AW42">
        <f>U42*AA42/1000</f>
        <v>3.0464773757348302</v>
      </c>
      <c r="AX42">
        <f>(AU42-AW42)</f>
        <v>1.6184336192084601</v>
      </c>
      <c r="AY42">
        <f>1/(1.6/F42+1.37/N42)</f>
        <v>0.79376393528905687</v>
      </c>
      <c r="AZ42">
        <f>G42*AA42*0.001</f>
        <v>33.956448186661532</v>
      </c>
      <c r="BA42">
        <f>G42/S42</f>
        <v>0.97462400738776211</v>
      </c>
      <c r="BB42">
        <f>(1-AL42*AA42/AQ42/F42)*100</f>
        <v>74.788649032154851</v>
      </c>
      <c r="BC42">
        <f>(S42-E42/(N42/1.35))</f>
        <v>392.89326748867683</v>
      </c>
      <c r="BD42">
        <f>E42*BB42/100/BC42</f>
        <v>-1.3544277302673224E-3</v>
      </c>
    </row>
    <row r="43" spans="1:56" x14ac:dyDescent="0.35">
      <c r="A43" s="1" t="s">
        <v>9</v>
      </c>
      <c r="B43" s="1" t="s">
        <v>5317</v>
      </c>
      <c r="K43" s="1">
        <v>2.72</v>
      </c>
    </row>
    <row r="44" spans="1:56" x14ac:dyDescent="0.35">
      <c r="A44" s="1" t="s">
        <v>9</v>
      </c>
      <c r="B44" s="1" t="s">
        <v>5316</v>
      </c>
      <c r="K44" s="1">
        <v>2.72</v>
      </c>
    </row>
    <row r="45" spans="1:56" x14ac:dyDescent="0.35">
      <c r="A45" s="1">
        <v>10</v>
      </c>
      <c r="B45" s="1" t="s">
        <v>5315</v>
      </c>
      <c r="C45" s="1">
        <v>2237.000000692904</v>
      </c>
      <c r="D45" s="1">
        <v>0</v>
      </c>
      <c r="E45">
        <f>(R45-S45*(1000-T45)/(1000-U45))*AK45</f>
        <v>-1.4096236107537199</v>
      </c>
      <c r="F45">
        <f>IF(AV45&lt;&gt;0,1/(1/AV45-1/N45),0)</f>
        <v>1.5525036307762707</v>
      </c>
      <c r="G45">
        <f>((AY45-AL45/2)*S45-E45)/(AY45+AL45/2)</f>
        <v>384.29184036991558</v>
      </c>
      <c r="H45">
        <f>AL45*1000</f>
        <v>21.411139773995632</v>
      </c>
      <c r="I45">
        <f>(AQ45-AW45)</f>
        <v>1.5953926469487234</v>
      </c>
      <c r="J45">
        <f>(P45+AP45*D45)</f>
        <v>31.4674072265625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31.913129806518555</v>
      </c>
      <c r="P45" s="1">
        <v>31.4674072265625</v>
      </c>
      <c r="Q45" s="1">
        <v>31.979253768920898</v>
      </c>
      <c r="R45" s="1">
        <v>399.99734497070313</v>
      </c>
      <c r="S45" s="1">
        <v>393.63644409179688</v>
      </c>
      <c r="T45" s="1">
        <v>15.495624542236328</v>
      </c>
      <c r="U45" s="1">
        <v>34.236076354980469</v>
      </c>
      <c r="V45" s="1">
        <v>28.934350967407227</v>
      </c>
      <c r="W45" s="1">
        <v>63.927631378173828</v>
      </c>
      <c r="X45" s="1">
        <v>300.12322998046875</v>
      </c>
      <c r="Y45" s="1">
        <v>1250.3519287109375</v>
      </c>
      <c r="Z45" s="1">
        <v>0.1639152318239212</v>
      </c>
      <c r="AA45" s="1">
        <v>88.725715637207031</v>
      </c>
      <c r="AB45" s="1">
        <v>21.318387985229492</v>
      </c>
      <c r="AC45" s="1">
        <v>-0.81913888454437256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1.10339422786937</v>
      </c>
      <c r="AL45">
        <f>(U45-T45)/(1000-U45)*AK45</f>
        <v>2.1411139773995631E-2</v>
      </c>
      <c r="AM45">
        <f>(P45+273.15)</f>
        <v>304.61740722656248</v>
      </c>
      <c r="AN45">
        <f>(O45+273.15)</f>
        <v>305.06312980651853</v>
      </c>
      <c r="AO45">
        <f>(Y45*AG45+Z45*AH45)*AI45</f>
        <v>200.05630412214305</v>
      </c>
      <c r="AP45">
        <f>((AO45+0.00000010773*(AN45^4-AM45^4))-AL45*44100)/(L45*51.4+0.00000043092*AM45^3)</f>
        <v>-6.0460122600765853</v>
      </c>
      <c r="AQ45">
        <f>0.61365*EXP(17.502*J45/(240.97+J45))</f>
        <v>4.6330130221544277</v>
      </c>
      <c r="AR45">
        <f>AQ45*1000/AA45</f>
        <v>52.217251660144164</v>
      </c>
      <c r="AS45">
        <f>(AR45-U45)</f>
        <v>17.981175305163696</v>
      </c>
      <c r="AT45">
        <f>IF(D45,P45,(O45+P45)/2)</f>
        <v>31.690268516540527</v>
      </c>
      <c r="AU45">
        <f>0.61365*EXP(17.502*AT45/(240.97+AT45))</f>
        <v>4.6920074105193752</v>
      </c>
      <c r="AV45">
        <f>IF(AS45&lt;&gt;0,(1000-(AR45+U45)/2)/AS45*AL45,0)</f>
        <v>1.1392807912329996</v>
      </c>
      <c r="AW45">
        <f>U45*AA45/1000</f>
        <v>3.0376203752057043</v>
      </c>
      <c r="AX45">
        <f>(AU45-AW45)</f>
        <v>1.6543870353136709</v>
      </c>
      <c r="AY45">
        <f>1/(1.6/F45+1.37/N45)</f>
        <v>0.74037832010179006</v>
      </c>
      <c r="AZ45">
        <f>G45*AA45*0.001</f>
        <v>34.096568550360082</v>
      </c>
      <c r="BA45">
        <f>G45/S45</f>
        <v>0.97626082680570569</v>
      </c>
      <c r="BB45">
        <f>(1-AL45*AA45/AQ45/F45)*100</f>
        <v>73.58849482201677</v>
      </c>
      <c r="BC45">
        <f>(S45-E45/(N45/1.35))</f>
        <v>394.08103221025914</v>
      </c>
      <c r="BD45">
        <f>E45*BB45/100/BC45</f>
        <v>-2.6322525395131727E-3</v>
      </c>
    </row>
    <row r="46" spans="1:56" x14ac:dyDescent="0.35">
      <c r="A46" s="1" t="s">
        <v>9</v>
      </c>
      <c r="B46" s="1" t="s">
        <v>5314</v>
      </c>
      <c r="K46" s="1">
        <v>2.72</v>
      </c>
    </row>
    <row r="47" spans="1:56" x14ac:dyDescent="0.35">
      <c r="A47" s="1" t="s">
        <v>9</v>
      </c>
      <c r="B47" s="1" t="s">
        <v>5313</v>
      </c>
      <c r="K47" s="1">
        <v>2.72</v>
      </c>
    </row>
    <row r="48" spans="1:56" x14ac:dyDescent="0.35">
      <c r="A48" s="1">
        <v>11</v>
      </c>
      <c r="B48" s="1" t="s">
        <v>5312</v>
      </c>
      <c r="C48" s="1">
        <v>2441.000000692904</v>
      </c>
      <c r="D48" s="1">
        <v>0</v>
      </c>
      <c r="E48">
        <f>(R48-S48*(1000-T48)/(1000-U48))*AK48</f>
        <v>-1.9764625016942035</v>
      </c>
      <c r="F48">
        <f>IF(AV48&lt;&gt;0,1/(1/AV48-1/N48),0)</f>
        <v>1.3750039989851603</v>
      </c>
      <c r="G48">
        <f>((AY48-AL48/2)*S48-E48)/(AY48+AL48/2)</f>
        <v>385.59826202895084</v>
      </c>
      <c r="H48">
        <f>AL48*1000</f>
        <v>20.415487423273134</v>
      </c>
      <c r="I48">
        <f>(AQ48-AW48)</f>
        <v>1.6649710942310345</v>
      </c>
      <c r="J48">
        <f>(P48+AP48*D48)</f>
        <v>31.650032043457031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31.999183654785156</v>
      </c>
      <c r="P48" s="1">
        <v>31.650032043457031</v>
      </c>
      <c r="Q48" s="1">
        <v>32.044631958007813</v>
      </c>
      <c r="R48" s="1">
        <v>399.98736572265625</v>
      </c>
      <c r="S48" s="1">
        <v>394.48025512695313</v>
      </c>
      <c r="T48" s="1">
        <v>16.125787734985352</v>
      </c>
      <c r="U48" s="1">
        <v>33.997631072998047</v>
      </c>
      <c r="V48" s="1">
        <v>29.963411331176758</v>
      </c>
      <c r="W48" s="1">
        <v>63.171176910400391</v>
      </c>
      <c r="X48" s="1">
        <v>300.1494140625</v>
      </c>
      <c r="Y48" s="1">
        <v>1600.490478515625</v>
      </c>
      <c r="Z48" s="1">
        <v>0.17837834358215332</v>
      </c>
      <c r="AA48" s="1">
        <v>88.721977233886719</v>
      </c>
      <c r="AB48" s="1">
        <v>21.300275802612305</v>
      </c>
      <c r="AC48" s="1">
        <v>-0.78856539726257324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1.1034904928768379</v>
      </c>
      <c r="AL48">
        <f>(U48-T48)/(1000-U48)*AK48</f>
        <v>2.0415487423273135E-2</v>
      </c>
      <c r="AM48">
        <f>(P48+273.15)</f>
        <v>304.80003204345701</v>
      </c>
      <c r="AN48">
        <f>(O48+273.15)</f>
        <v>305.14918365478513</v>
      </c>
      <c r="AO48">
        <f>(Y48*AG48+Z48*AH48)*AI48</f>
        <v>256.07847083870001</v>
      </c>
      <c r="AP48">
        <f>((AO48+0.00000010773*(AN48^4-AM48^4))-AL48*44100)/(L48*51.4+0.00000043092*AM48^3)</f>
        <v>-5.2368151589065448</v>
      </c>
      <c r="AQ48">
        <f>0.61365*EXP(17.502*J48/(240.97+J48))</f>
        <v>4.681308144295647</v>
      </c>
      <c r="AR48">
        <f>AQ48*1000/AA48</f>
        <v>52.763794160660964</v>
      </c>
      <c r="AS48">
        <f>(AR48-U48)</f>
        <v>18.766163087662918</v>
      </c>
      <c r="AT48">
        <f>IF(D48,P48,(O48+P48)/2)</f>
        <v>31.824607849121094</v>
      </c>
      <c r="AU48">
        <f>0.61365*EXP(17.502*AT48/(240.97+AT48))</f>
        <v>4.7278839049210397</v>
      </c>
      <c r="AV48">
        <f>IF(AS48&lt;&gt;0,(1000-(AR48+U48)/2)/AS48*AL48,0)</f>
        <v>1.0406948367229507</v>
      </c>
      <c r="AW48">
        <f>U48*AA48/1000</f>
        <v>3.0163370500646125</v>
      </c>
      <c r="AX48">
        <f>(AU48-AW48)</f>
        <v>1.7115468548564272</v>
      </c>
      <c r="AY48">
        <f>1/(1.6/F48+1.37/N48)</f>
        <v>0.67399051207698024</v>
      </c>
      <c r="AZ48">
        <f>G48*AA48*0.001</f>
        <v>34.211040225158861</v>
      </c>
      <c r="BA48">
        <f>G48/S48</f>
        <v>0.97748431516516876</v>
      </c>
      <c r="BB48">
        <f>(1-AL48*AA48/AQ48/F48)*100</f>
        <v>71.860279816680503</v>
      </c>
      <c r="BC48">
        <f>(S48-E48/(N48/1.35))</f>
        <v>395.10362134906796</v>
      </c>
      <c r="BD48">
        <f>E48*BB48/100/BC48</f>
        <v>-3.5947316284768056E-3</v>
      </c>
    </row>
    <row r="49" spans="1:56" x14ac:dyDescent="0.35">
      <c r="A49" s="1" t="s">
        <v>9</v>
      </c>
      <c r="B49" s="1" t="s">
        <v>5311</v>
      </c>
      <c r="K49" s="1">
        <v>2.72</v>
      </c>
    </row>
    <row r="50" spans="1:56" x14ac:dyDescent="0.35">
      <c r="A50" s="1" t="s">
        <v>9</v>
      </c>
      <c r="B50" s="1" t="s">
        <v>5306</v>
      </c>
      <c r="K50" s="1">
        <v>2.72</v>
      </c>
    </row>
    <row r="51" spans="1:56" x14ac:dyDescent="0.35">
      <c r="A51" s="1">
        <v>12</v>
      </c>
      <c r="B51" s="1" t="s">
        <v>5310</v>
      </c>
      <c r="C51" s="1">
        <v>2644.5000007040799</v>
      </c>
      <c r="D51" s="1">
        <v>0</v>
      </c>
      <c r="E51">
        <f>(R51-S51*(1000-T51)/(1000-U51))*AK51</f>
        <v>-1.8775281666807173</v>
      </c>
      <c r="F51">
        <f>IF(AV51&lt;&gt;0,1/(1/AV51-1/N51),0)</f>
        <v>1.160965452933137</v>
      </c>
      <c r="G51">
        <f>((AY51-AL51/2)*S51-E51)/(AY51+AL51/2)</f>
        <v>385.48668053894363</v>
      </c>
      <c r="H51">
        <f>AL51*1000</f>
        <v>19.121939989151787</v>
      </c>
      <c r="I51">
        <f>(AQ51-AW51)</f>
        <v>1.776814563183899</v>
      </c>
      <c r="J51">
        <f>(P51+AP51*D51)</f>
        <v>31.900211334228516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32.119522094726563</v>
      </c>
      <c r="P51" s="1">
        <v>31.900211334228516</v>
      </c>
      <c r="Q51" s="1">
        <v>32.137542724609375</v>
      </c>
      <c r="R51" s="1">
        <v>400.11257934570313</v>
      </c>
      <c r="S51" s="1">
        <v>394.97027587890625</v>
      </c>
      <c r="T51" s="1">
        <v>16.744939804077148</v>
      </c>
      <c r="U51" s="1">
        <v>33.491443634033203</v>
      </c>
      <c r="V51" s="1">
        <v>30.902099609375</v>
      </c>
      <c r="W51" s="1">
        <v>61.807086944580078</v>
      </c>
      <c r="X51" s="1">
        <v>300.18045043945313</v>
      </c>
      <c r="Y51" s="1">
        <v>2000.1190185546875</v>
      </c>
      <c r="Z51" s="1">
        <v>3.3746775239706039E-2</v>
      </c>
      <c r="AA51" s="1">
        <v>88.720115661621094</v>
      </c>
      <c r="AB51" s="1">
        <v>21.250858306884766</v>
      </c>
      <c r="AC51" s="1">
        <v>-0.74031329154968262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1.1036045972038715</v>
      </c>
      <c r="AL51">
        <f>(U51-T51)/(1000-U51)*AK51</f>
        <v>1.9121939989151786E-2</v>
      </c>
      <c r="AM51">
        <f>(P51+273.15)</f>
        <v>305.05021133422849</v>
      </c>
      <c r="AN51">
        <f>(O51+273.15)</f>
        <v>305.26952209472654</v>
      </c>
      <c r="AO51">
        <f>(Y51*AG51+Z51*AH51)*AI51</f>
        <v>320.01903581576698</v>
      </c>
      <c r="AP51">
        <f>((AO51+0.00000010773*(AN51^4-AM51^4))-AL51*44100)/(L51*51.4+0.00000043092*AM51^3)</f>
        <v>-4.2587071885200993</v>
      </c>
      <c r="AQ51">
        <f>0.61365*EXP(17.502*J51/(240.97+J51))</f>
        <v>4.7481793160699883</v>
      </c>
      <c r="AR51">
        <f>AQ51*1000/AA51</f>
        <v>53.518633070537966</v>
      </c>
      <c r="AS51">
        <f>(AR51-U51)</f>
        <v>20.027189436504763</v>
      </c>
      <c r="AT51">
        <f>IF(D51,P51,(O51+P51)/2)</f>
        <v>32.009866714477539</v>
      </c>
      <c r="AU51">
        <f>0.61365*EXP(17.502*AT51/(240.97+AT51))</f>
        <v>4.7777505773142481</v>
      </c>
      <c r="AV51">
        <f>IF(AS51&lt;&gt;0,(1000-(AR51+U51)/2)/AS51*AL51,0)</f>
        <v>0.91326041102978117</v>
      </c>
      <c r="AW51">
        <f>U51*AA51/1000</f>
        <v>2.9713647528860894</v>
      </c>
      <c r="AX51">
        <f>(AU51-AW51)</f>
        <v>1.8063858244281588</v>
      </c>
      <c r="AY51">
        <f>1/(1.6/F51+1.37/N51)</f>
        <v>0.58884812937520259</v>
      </c>
      <c r="AZ51">
        <f>G51*AA51*0.001</f>
        <v>34.200422883429461</v>
      </c>
      <c r="BA51">
        <f>G51/S51</f>
        <v>0.9759890910300546</v>
      </c>
      <c r="BB51">
        <f>(1-AL51*AA51/AQ51/F51)*100</f>
        <v>69.224321116557491</v>
      </c>
      <c r="BC51">
        <f>(S51-E51/(N51/1.35))</f>
        <v>395.56243871486936</v>
      </c>
      <c r="BD51">
        <f>E51*BB51/100/BC51</f>
        <v>-3.2857167414061098E-3</v>
      </c>
    </row>
    <row r="52" spans="1:56" x14ac:dyDescent="0.35">
      <c r="A52" s="1" t="s">
        <v>9</v>
      </c>
      <c r="B52" s="1" t="s">
        <v>5309</v>
      </c>
    </row>
    <row r="53" spans="1:56" x14ac:dyDescent="0.35">
      <c r="A53" s="1" t="s">
        <v>9</v>
      </c>
      <c r="B53" s="1" t="s">
        <v>5308</v>
      </c>
    </row>
    <row r="54" spans="1:56" x14ac:dyDescent="0.35">
      <c r="A54" s="1" t="s">
        <v>9</v>
      </c>
      <c r="B54" s="1" t="s">
        <v>5307</v>
      </c>
    </row>
    <row r="55" spans="1:56" x14ac:dyDescent="0.35">
      <c r="A55" s="1" t="s">
        <v>9</v>
      </c>
      <c r="B55" s="1" t="s">
        <v>5306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D55"/>
  <sheetViews>
    <sheetView topLeftCell="A4" zoomScale="56" workbookViewId="0">
      <selection activeCell="K59" sqref="K59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894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893</v>
      </c>
    </row>
    <row r="12" spans="1:56" x14ac:dyDescent="0.35">
      <c r="A12" s="1" t="s">
        <v>9</v>
      </c>
      <c r="B12" s="1" t="s">
        <v>892</v>
      </c>
    </row>
    <row r="13" spans="1:56" x14ac:dyDescent="0.35">
      <c r="A13" s="1" t="s">
        <v>9</v>
      </c>
      <c r="B13" s="1" t="s">
        <v>891</v>
      </c>
    </row>
    <row r="14" spans="1:56" x14ac:dyDescent="0.35">
      <c r="A14" s="1" t="s">
        <v>9</v>
      </c>
      <c r="B14" s="1" t="s">
        <v>890</v>
      </c>
    </row>
    <row r="15" spans="1:56" x14ac:dyDescent="0.35">
      <c r="A15" s="1" t="s">
        <v>9</v>
      </c>
      <c r="B15" s="1" t="s">
        <v>889</v>
      </c>
    </row>
    <row r="16" spans="1:56" x14ac:dyDescent="0.35">
      <c r="A16" s="1" t="s">
        <v>9</v>
      </c>
      <c r="B16" s="1" t="s">
        <v>888</v>
      </c>
    </row>
    <row r="17" spans="1:56" x14ac:dyDescent="0.35">
      <c r="A17" s="1" t="s">
        <v>9</v>
      </c>
      <c r="B17" s="1" t="s">
        <v>887</v>
      </c>
    </row>
    <row r="18" spans="1:56" x14ac:dyDescent="0.35">
      <c r="A18" s="1">
        <v>1</v>
      </c>
      <c r="B18" s="1" t="s">
        <v>886</v>
      </c>
      <c r="C18" s="1">
        <v>388.00000174343586</v>
      </c>
      <c r="D18" s="1">
        <v>0</v>
      </c>
      <c r="E18">
        <f>(R18-S18*(1000-T18)/(1000-U18))*AK18</f>
        <v>-8.3204080499630457</v>
      </c>
      <c r="F18">
        <f>IF(AV18&lt;&gt;0,1/(1/AV18-1/N18),0)</f>
        <v>6.8492402282618272</v>
      </c>
      <c r="G18">
        <f>((AY18-AL18/2)*S18-E18)/(AY18+AL18/2)</f>
        <v>389.15964070501076</v>
      </c>
      <c r="H18">
        <f>AL18*1000</f>
        <v>40.260070848000396</v>
      </c>
      <c r="I18">
        <f>(AQ18-AW18)</f>
        <v>1.2873652424129833</v>
      </c>
      <c r="J18">
        <f>(P18+AP18*D18)</f>
        <v>30.642824172973633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31.53851318359375</v>
      </c>
      <c r="P18" s="1">
        <v>30.642824172973633</v>
      </c>
      <c r="Q18" s="1">
        <v>31.645515441894531</v>
      </c>
      <c r="R18" s="1">
        <v>400.08184814453125</v>
      </c>
      <c r="S18" s="1">
        <v>393.27340698242188</v>
      </c>
      <c r="T18" s="1">
        <v>0.41214695572853088</v>
      </c>
      <c r="U18" s="1">
        <v>35.598781585693359</v>
      </c>
      <c r="V18" s="1">
        <v>0.77974468469619751</v>
      </c>
      <c r="W18" s="1">
        <v>67.349662780761719</v>
      </c>
      <c r="X18" s="1">
        <v>300.13970947265625</v>
      </c>
      <c r="Y18" s="1">
        <v>-0.10501506179571152</v>
      </c>
      <c r="Z18" s="1">
        <v>8.4367483854293823E-2</v>
      </c>
      <c r="AA18" s="1">
        <v>88.007179260253906</v>
      </c>
      <c r="AB18" s="1">
        <v>52.545833587646484</v>
      </c>
      <c r="AC18" s="1">
        <v>3.027646541595459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1.1034548142377065</v>
      </c>
      <c r="AL18">
        <f>(U18-T18)/(1000-U18)*AK18</f>
        <v>4.0260070848000394E-2</v>
      </c>
      <c r="AM18">
        <f>(P18+273.15)</f>
        <v>303.79282417297361</v>
      </c>
      <c r="AN18">
        <f>(O18+273.15)</f>
        <v>304.68851318359373</v>
      </c>
      <c r="AO18">
        <f>(Y18*AG18+Z18*AH18)*AI18</f>
        <v>-1.6802409511750716E-2</v>
      </c>
      <c r="AP18">
        <f>((AO18+0.00000010773*(AN18^4-AM18^4))-AL18*44100)/(L18*51.4+0.00000043092*AM18^3)</f>
        <v>-14.453800855419168</v>
      </c>
      <c r="AQ18">
        <f>0.61365*EXP(17.502*J18/(240.97+J18))</f>
        <v>4.4203135948717245</v>
      </c>
      <c r="AR18">
        <f>AQ18*1000/AA18</f>
        <v>50.226738682307037</v>
      </c>
      <c r="AS18">
        <f>(AR18-U18)</f>
        <v>14.627957096613677</v>
      </c>
      <c r="AT18">
        <f>IF(D18,P18,(O18+P18)/2)</f>
        <v>31.090668678283691</v>
      </c>
      <c r="AU18">
        <f>0.61365*EXP(17.502*AT18/(240.97+AT18))</f>
        <v>4.5347533907804607</v>
      </c>
      <c r="AV18">
        <f>IF(AS18&lt;&gt;0,(1000-(AR18+U18)/2)/AS18*AL18,0)</f>
        <v>2.6341614095684229</v>
      </c>
      <c r="AW18">
        <f>U18*AA18/1000</f>
        <v>3.1329483524587411</v>
      </c>
      <c r="AX18">
        <f>(AU18-AW18)</f>
        <v>1.4018050383217195</v>
      </c>
      <c r="AY18">
        <f>1/(1.6/F18+1.37/N18)</f>
        <v>1.8061300559761646</v>
      </c>
      <c r="AZ18">
        <f>G18*AA18*0.001</f>
        <v>34.248842260381885</v>
      </c>
      <c r="BA18">
        <f>G18/S18</f>
        <v>0.98953967849243618</v>
      </c>
      <c r="BB18">
        <f>(1-AL18*AA18/AQ18/F18)*100</f>
        <v>88.29700130770216</v>
      </c>
      <c r="BC18">
        <f>(S18-E18/(N18/1.35))</f>
        <v>395.89762136954704</v>
      </c>
      <c r="BD18">
        <f>E18*BB18/100/BC18</f>
        <v>-1.8556996577214446E-2</v>
      </c>
    </row>
    <row r="19" spans="1:56" x14ac:dyDescent="0.35">
      <c r="A19" s="1" t="s">
        <v>9</v>
      </c>
      <c r="B19" s="1" t="s">
        <v>885</v>
      </c>
      <c r="K19" s="1">
        <v>2.72</v>
      </c>
    </row>
    <row r="20" spans="1:56" x14ac:dyDescent="0.35">
      <c r="A20" s="1" t="s">
        <v>9</v>
      </c>
      <c r="B20" s="1" t="s">
        <v>884</v>
      </c>
      <c r="K20" s="1">
        <v>2.72</v>
      </c>
    </row>
    <row r="21" spans="1:56" x14ac:dyDescent="0.35">
      <c r="A21" s="1">
        <v>2</v>
      </c>
      <c r="B21" s="1" t="s">
        <v>883</v>
      </c>
      <c r="C21" s="1">
        <v>591.00000174343586</v>
      </c>
      <c r="D21" s="1">
        <v>0</v>
      </c>
      <c r="E21">
        <f>(R21-S21*(1000-T21)/(1000-U21))*AK21</f>
        <v>-9.4798284327896116</v>
      </c>
      <c r="F21">
        <f>IF(AV21&lt;&gt;0,1/(1/AV21-1/N21),0)</f>
        <v>5.8307664832954744</v>
      </c>
      <c r="G21">
        <f>((AY21-AL21/2)*S21-E21)/(AY21+AL21/2)</f>
        <v>390.78889569638028</v>
      </c>
      <c r="H21">
        <f>AL21*1000</f>
        <v>39.601999206577595</v>
      </c>
      <c r="I21">
        <f>(AQ21-AW21)</f>
        <v>1.3515191840329721</v>
      </c>
      <c r="J21">
        <f>(P21+AP21*D21)</f>
        <v>30.749105453491211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31.476953506469727</v>
      </c>
      <c r="P21" s="1">
        <v>30.749105453491211</v>
      </c>
      <c r="Q21" s="1">
        <v>31.615737915039063</v>
      </c>
      <c r="R21" s="1">
        <v>399.95828247070313</v>
      </c>
      <c r="S21" s="1">
        <v>394.39593505859375</v>
      </c>
      <c r="T21" s="1">
        <v>0.55494576692581177</v>
      </c>
      <c r="U21" s="1">
        <v>35.174663543701172</v>
      </c>
      <c r="V21" s="1">
        <v>1.0536189079284668</v>
      </c>
      <c r="W21" s="1">
        <v>66.782546997070313</v>
      </c>
      <c r="X21" s="1">
        <v>300.20034790039063</v>
      </c>
      <c r="Y21" s="1">
        <v>25.023370742797852</v>
      </c>
      <c r="Z21" s="1">
        <v>5.1825843751430511E-2</v>
      </c>
      <c r="AA21" s="1">
        <v>88.010017395019531</v>
      </c>
      <c r="AB21" s="1">
        <v>52.836475372314453</v>
      </c>
      <c r="AC21" s="1">
        <v>3.1237657070159912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1.1036777496337888</v>
      </c>
      <c r="AL21">
        <f>(U21-T21)/(1000-U21)*AK21</f>
        <v>3.9601999206577594E-2</v>
      </c>
      <c r="AM21">
        <f>(P21+273.15)</f>
        <v>303.89910545349119</v>
      </c>
      <c r="AN21">
        <f>(O21+273.15)</f>
        <v>304.6269535064697</v>
      </c>
      <c r="AO21">
        <f>(Y21*AG21+Z21*AH21)*AI21</f>
        <v>4.0037392293571088</v>
      </c>
      <c r="AP21">
        <f>((AO21+0.00000010773*(AN21^4-AM21^4))-AL21*44100)/(L21*51.4+0.00000043092*AM21^3)</f>
        <v>-14.198353245708031</v>
      </c>
      <c r="AQ21">
        <f>0.61365*EXP(17.502*J21/(240.97+J21))</f>
        <v>4.4472419343780718</v>
      </c>
      <c r="AR21">
        <f>AQ21*1000/AA21</f>
        <v>50.531088005781264</v>
      </c>
      <c r="AS21">
        <f>(AR21-U21)</f>
        <v>15.356424462080092</v>
      </c>
      <c r="AT21">
        <f>IF(D21,P21,(O21+P21)/2)</f>
        <v>31.113029479980469</v>
      </c>
      <c r="AU21">
        <f>0.61365*EXP(17.502*AT21/(240.97+AT21))</f>
        <v>4.5405343667175941</v>
      </c>
      <c r="AV21">
        <f>IF(AS21&lt;&gt;0,(1000-(AR21+U21)/2)/AS21*AL21,0)</f>
        <v>2.4683440958372893</v>
      </c>
      <c r="AW21">
        <f>U21*AA21/1000</f>
        <v>3.0957227503450997</v>
      </c>
      <c r="AX21">
        <f>(AU21-AW21)</f>
        <v>1.4448116163724944</v>
      </c>
      <c r="AY21">
        <f>1/(1.6/F21+1.37/N21)</f>
        <v>1.6821596551069029</v>
      </c>
      <c r="AZ21">
        <f>G21*AA21*0.001</f>
        <v>34.393337508018902</v>
      </c>
      <c r="BA21">
        <f>G21/S21</f>
        <v>0.99085426841004942</v>
      </c>
      <c r="BB21">
        <f>(1-AL21*AA21/AQ21/F21)*100</f>
        <v>86.558961881727086</v>
      </c>
      <c r="BC21">
        <f>(S21-E21/(N21/1.35))</f>
        <v>397.38582473845332</v>
      </c>
      <c r="BD21">
        <f>E21*BB21/100/BC21</f>
        <v>-2.0649053309820944E-2</v>
      </c>
    </row>
    <row r="22" spans="1:56" x14ac:dyDescent="0.35">
      <c r="A22" s="1" t="s">
        <v>9</v>
      </c>
      <c r="B22" s="1" t="s">
        <v>882</v>
      </c>
      <c r="K22" s="1">
        <v>2.72</v>
      </c>
    </row>
    <row r="23" spans="1:56" x14ac:dyDescent="0.35">
      <c r="A23" s="1" t="s">
        <v>9</v>
      </c>
      <c r="B23" s="1" t="s">
        <v>881</v>
      </c>
      <c r="K23" s="1">
        <v>2.72</v>
      </c>
    </row>
    <row r="24" spans="1:56" x14ac:dyDescent="0.35">
      <c r="A24" s="1">
        <v>3</v>
      </c>
      <c r="B24" s="1" t="s">
        <v>880</v>
      </c>
      <c r="C24" s="1">
        <v>794.00000174343586</v>
      </c>
      <c r="D24" s="1">
        <v>0</v>
      </c>
      <c r="E24">
        <f>(R24-S24*(1000-T24)/(1000-U24))*AK24</f>
        <v>-10.619241372511102</v>
      </c>
      <c r="F24">
        <f>IF(AV24&lt;&gt;0,1/(1/AV24-1/N24),0)</f>
        <v>5.3291506012105376</v>
      </c>
      <c r="G24">
        <f>((AY24-AL24/2)*S24-E24)/(AY24+AL24/2)</f>
        <v>392.86183168710028</v>
      </c>
      <c r="H24">
        <f>AL24*1000</f>
        <v>38.65417201873943</v>
      </c>
      <c r="I24">
        <f>(AQ24-AW24)</f>
        <v>1.372315660729766</v>
      </c>
      <c r="J24">
        <f>(P24+AP24*D24)</f>
        <v>30.647933959960938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31.405385971069336</v>
      </c>
      <c r="P24" s="1">
        <v>30.647933959960938</v>
      </c>
      <c r="Q24" s="1">
        <v>31.557033538818359</v>
      </c>
      <c r="R24" s="1">
        <v>399.96731567382813</v>
      </c>
      <c r="S24" s="1">
        <v>395.72882080078125</v>
      </c>
      <c r="T24" s="1">
        <v>0.83329415321350098</v>
      </c>
      <c r="U24" s="1">
        <v>34.647266387939453</v>
      </c>
      <c r="V24" s="1">
        <v>1.5885298252105713</v>
      </c>
      <c r="W24" s="1">
        <v>66.048957824707031</v>
      </c>
      <c r="X24" s="1">
        <v>300.16159057617188</v>
      </c>
      <c r="Y24" s="1">
        <v>51.181888580322266</v>
      </c>
      <c r="Z24" s="1">
        <v>8.4366597235202789E-2</v>
      </c>
      <c r="AA24" s="1">
        <v>88.009521484375</v>
      </c>
      <c r="AB24" s="1">
        <v>53.003406524658203</v>
      </c>
      <c r="AC24" s="1">
        <v>3.1664168834686279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1.1035352594712198</v>
      </c>
      <c r="AL24">
        <f>(U24-T24)/(1000-U24)*AK24</f>
        <v>3.8654172018739427E-2</v>
      </c>
      <c r="AM24">
        <f>(P24+273.15)</f>
        <v>303.79793395996091</v>
      </c>
      <c r="AN24">
        <f>(O24+273.15)</f>
        <v>304.55538597106931</v>
      </c>
      <c r="AO24">
        <f>(Y24*AG24+Z24*AH24)*AI24</f>
        <v>8.1891019898108652</v>
      </c>
      <c r="AP24">
        <f>((AO24+0.00000010773*(AN24^4-AM24^4))-AL24*44100)/(L24*51.4+0.00000043092*AM24^3)</f>
        <v>-13.820225417238154</v>
      </c>
      <c r="AQ24">
        <f>0.61365*EXP(17.502*J24/(240.97+J24))</f>
        <v>4.4216049962739872</v>
      </c>
      <c r="AR24">
        <f>AQ24*1000/AA24</f>
        <v>50.240075411147288</v>
      </c>
      <c r="AS24">
        <f>(AR24-U24)</f>
        <v>15.592809023207835</v>
      </c>
      <c r="AT24">
        <f>IF(D24,P24,(O24+P24)/2)</f>
        <v>31.026659965515137</v>
      </c>
      <c r="AU24">
        <f>0.61365*EXP(17.502*AT24/(240.97+AT24))</f>
        <v>4.5182405356738489</v>
      </c>
      <c r="AV24">
        <f>IF(AS24&lt;&gt;0,(1000-(AR24+U24)/2)/AS24*AL24,0)</f>
        <v>2.3737574806176323</v>
      </c>
      <c r="AW24">
        <f>U24*AA24/1000</f>
        <v>3.0492893355442212</v>
      </c>
      <c r="AX24">
        <f>(AU24-AW24)</f>
        <v>1.4689512001296277</v>
      </c>
      <c r="AY24">
        <f>1/(1.6/F24+1.37/N24)</f>
        <v>1.6121156415460038</v>
      </c>
      <c r="AZ24">
        <f>G24*AA24*0.001</f>
        <v>34.575581816256765</v>
      </c>
      <c r="BA24">
        <f>G24/S24</f>
        <v>0.99275516726863755</v>
      </c>
      <c r="BB24">
        <f>(1-AL24*AA24/AQ24/F24)*100</f>
        <v>85.562629594795737</v>
      </c>
      <c r="BC24">
        <f>(S24-E24/(N24/1.35))</f>
        <v>399.07807552756384</v>
      </c>
      <c r="BD24">
        <f>E24*BB24/100/BC24</f>
        <v>-2.276773072368745E-2</v>
      </c>
    </row>
    <row r="25" spans="1:56" x14ac:dyDescent="0.35">
      <c r="A25" s="1" t="s">
        <v>9</v>
      </c>
      <c r="B25" s="1" t="s">
        <v>879</v>
      </c>
      <c r="K25" s="1">
        <v>2.72</v>
      </c>
    </row>
    <row r="26" spans="1:56" x14ac:dyDescent="0.35">
      <c r="A26" s="1" t="s">
        <v>9</v>
      </c>
      <c r="B26" s="1" t="s">
        <v>878</v>
      </c>
      <c r="K26" s="1">
        <v>2.72</v>
      </c>
    </row>
    <row r="27" spans="1:56" x14ac:dyDescent="0.35">
      <c r="A27" s="1">
        <v>4</v>
      </c>
      <c r="B27" s="1" t="s">
        <v>877</v>
      </c>
      <c r="C27" s="1">
        <v>997.00000174343586</v>
      </c>
      <c r="D27" s="1">
        <v>0</v>
      </c>
      <c r="E27">
        <f>(R27-S27*(1000-T27)/(1000-U27))*AK27</f>
        <v>-9.698977930246846</v>
      </c>
      <c r="F27">
        <f>IF(AV27&lt;&gt;0,1/(1/AV27-1/N27),0)</f>
        <v>4.492489204056314</v>
      </c>
      <c r="G27">
        <f>((AY27-AL27/2)*S27-E27)/(AY27+AL27/2)</f>
        <v>392.19703507663428</v>
      </c>
      <c r="H27">
        <f>AL27*1000</f>
        <v>37.18771705705683</v>
      </c>
      <c r="I27">
        <f>(AQ27-AW27)</f>
        <v>1.4305715588353696</v>
      </c>
      <c r="J27">
        <f>(P27+AP27*D27)</f>
        <v>30.582107543945313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31.362842559814453</v>
      </c>
      <c r="P27" s="1">
        <v>30.582107543945313</v>
      </c>
      <c r="Q27" s="1">
        <v>31.511686325073242</v>
      </c>
      <c r="R27" s="1">
        <v>400.08352661132813</v>
      </c>
      <c r="S27" s="1">
        <v>395.54306030273438</v>
      </c>
      <c r="T27" s="1">
        <v>1.2349909543991089</v>
      </c>
      <c r="U27" s="1">
        <v>33.796112060546875</v>
      </c>
      <c r="V27" s="1">
        <v>2.3600301742553711</v>
      </c>
      <c r="W27" s="1">
        <v>64.583343505859375</v>
      </c>
      <c r="X27" s="1">
        <v>300.149658203125</v>
      </c>
      <c r="Y27" s="1">
        <v>100.36878204345703</v>
      </c>
      <c r="Z27" s="1">
        <v>6.5084412693977356E-2</v>
      </c>
      <c r="AA27" s="1">
        <v>88.010780334472656</v>
      </c>
      <c r="AB27" s="1">
        <v>53.018829345703125</v>
      </c>
      <c r="AC27" s="1">
        <v>3.1888036727905273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1.1034913904526651</v>
      </c>
      <c r="AL27">
        <f>(U27-T27)/(1000-U27)*AK27</f>
        <v>3.7187717057056827E-2</v>
      </c>
      <c r="AM27">
        <f>(P27+273.15)</f>
        <v>303.73210754394529</v>
      </c>
      <c r="AN27">
        <f>(O27+273.15)</f>
        <v>304.51284255981443</v>
      </c>
      <c r="AO27">
        <f>(Y27*AG27+Z27*AH27)*AI27</f>
        <v>16.059004768006389</v>
      </c>
      <c r="AP27">
        <f>((AO27+0.00000010773*(AN27^4-AM27^4))-AL27*44100)/(L27*51.4+0.00000043092*AM27^3)</f>
        <v>-13.224634876419932</v>
      </c>
      <c r="AQ27">
        <f>0.61365*EXP(17.502*J27/(240.97+J27))</f>
        <v>4.4049937535553827</v>
      </c>
      <c r="AR27">
        <f>AQ27*1000/AA27</f>
        <v>50.050615808822741</v>
      </c>
      <c r="AS27">
        <f>(AR27-U27)</f>
        <v>16.254503748275866</v>
      </c>
      <c r="AT27">
        <f>IF(D27,P27,(O27+P27)/2)</f>
        <v>30.972475051879883</v>
      </c>
      <c r="AU27">
        <f>0.61365*EXP(17.502*AT27/(240.97+AT27))</f>
        <v>4.5043029654299067</v>
      </c>
      <c r="AV27">
        <f>IF(AS27&lt;&gt;0,(1000-(AR27+U27)/2)/AS27*AL27,0)</f>
        <v>2.1919268291874441</v>
      </c>
      <c r="AW27">
        <f>U27*AA27/1000</f>
        <v>2.9744221947200131</v>
      </c>
      <c r="AX27">
        <f>(AU27-AW27)</f>
        <v>1.5298807707098936</v>
      </c>
      <c r="AY27">
        <f>1/(1.6/F27+1.37/N27)</f>
        <v>1.4788143023816378</v>
      </c>
      <c r="AZ27">
        <f>G27*AA27*0.001</f>
        <v>34.517567101961127</v>
      </c>
      <c r="BA27">
        <f>G27/S27</f>
        <v>0.99154068023962005</v>
      </c>
      <c r="BB27">
        <f>(1-AL27*AA27/AQ27/F27)*100</f>
        <v>83.461235981686684</v>
      </c>
      <c r="BC27">
        <f>(S27-E27/(N27/1.35))</f>
        <v>398.60206861964934</v>
      </c>
      <c r="BD27">
        <f>E27*BB27/100/BC27</f>
        <v>-2.0308190788390676E-2</v>
      </c>
    </row>
    <row r="28" spans="1:56" x14ac:dyDescent="0.35">
      <c r="A28" s="1" t="s">
        <v>9</v>
      </c>
      <c r="B28" s="1" t="s">
        <v>876</v>
      </c>
      <c r="K28" s="1">
        <v>2.72</v>
      </c>
    </row>
    <row r="29" spans="1:56" x14ac:dyDescent="0.35">
      <c r="A29" s="1" t="s">
        <v>9</v>
      </c>
      <c r="B29" s="1" t="s">
        <v>875</v>
      </c>
      <c r="K29" s="1">
        <v>2.72</v>
      </c>
    </row>
    <row r="30" spans="1:56" x14ac:dyDescent="0.35">
      <c r="A30" s="1">
        <v>5</v>
      </c>
      <c r="B30" s="1" t="s">
        <v>874</v>
      </c>
      <c r="C30" s="1">
        <v>1200.0000017434359</v>
      </c>
      <c r="D30" s="1">
        <v>0</v>
      </c>
      <c r="E30">
        <f>(R30-S30*(1000-T30)/(1000-U30))*AK30</f>
        <v>-8.0866155508730273</v>
      </c>
      <c r="F30">
        <f>IF(AV30&lt;&gt;0,1/(1/AV30-1/N30),0)</f>
        <v>3.4630671475121986</v>
      </c>
      <c r="G30">
        <f>((AY30-AL30/2)*S30-E30)/(AY30+AL30/2)</f>
        <v>390.30032583500775</v>
      </c>
      <c r="H30">
        <f>AL30*1000</f>
        <v>35.098774427617023</v>
      </c>
      <c r="I30">
        <f>(AQ30-AW30)</f>
        <v>1.547101455490278</v>
      </c>
      <c r="J30">
        <f>(P30+AP30*D30)</f>
        <v>30.593954086303711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31.343034744262695</v>
      </c>
      <c r="P30" s="1">
        <v>30.593954086303711</v>
      </c>
      <c r="Q30" s="1">
        <v>31.482776641845703</v>
      </c>
      <c r="R30" s="1">
        <v>399.97799682617188</v>
      </c>
      <c r="S30" s="1">
        <v>394.75082397460938</v>
      </c>
      <c r="T30" s="1">
        <v>1.7346302270889282</v>
      </c>
      <c r="U30" s="1">
        <v>32.505020141601563</v>
      </c>
      <c r="V30" s="1">
        <v>3.3186604976654053</v>
      </c>
      <c r="W30" s="1">
        <v>62.187969207763672</v>
      </c>
      <c r="X30" s="1">
        <v>300.17642211914063</v>
      </c>
      <c r="Y30" s="1">
        <v>149.54573059082031</v>
      </c>
      <c r="Z30" s="1">
        <v>3.3746961504220963E-2</v>
      </c>
      <c r="AA30" s="1">
        <v>88.013412475585938</v>
      </c>
      <c r="AB30" s="1">
        <v>52.818798065185547</v>
      </c>
      <c r="AC30" s="1">
        <v>3.2001147270202637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1.1035897872027227</v>
      </c>
      <c r="AL30">
        <f>(U30-T30)/(1000-U30)*AK30</f>
        <v>3.5098774427617024E-2</v>
      </c>
      <c r="AM30">
        <f>(P30+273.15)</f>
        <v>303.74395408630369</v>
      </c>
      <c r="AN30">
        <f>(O30+273.15)</f>
        <v>304.49303474426267</v>
      </c>
      <c r="AO30">
        <f>(Y30*AG30+Z30*AH30)*AI30</f>
        <v>23.927316359714041</v>
      </c>
      <c r="AP30">
        <f>((AO30+0.00000010773*(AN30^4-AM30^4))-AL30*44100)/(L30*51.4+0.00000043092*AM30^3)</f>
        <v>-12.408574655015356</v>
      </c>
      <c r="AQ30">
        <f>0.61365*EXP(17.502*J30/(240.97+J30))</f>
        <v>4.4079792007402849</v>
      </c>
      <c r="AR30">
        <f>AQ30*1000/AA30</f>
        <v>50.083039354519009</v>
      </c>
      <c r="AS30">
        <f>(AR30-U30)</f>
        <v>17.578019212917447</v>
      </c>
      <c r="AT30">
        <f>IF(D30,P30,(O30+P30)/2)</f>
        <v>30.968494415283203</v>
      </c>
      <c r="AU30">
        <f>0.61365*EXP(17.502*AT30/(240.97+AT30))</f>
        <v>4.5032805350317133</v>
      </c>
      <c r="AV30">
        <f>IF(AS30&lt;&gt;0,(1000-(AR30+U30)/2)/AS30*AL30,0)</f>
        <v>1.9142887594271616</v>
      </c>
      <c r="AW30">
        <f>U30*AA30/1000</f>
        <v>2.8608777452500069</v>
      </c>
      <c r="AX30">
        <f>(AU30-AW30)</f>
        <v>1.6424027897817064</v>
      </c>
      <c r="AY30">
        <f>1/(1.6/F30+1.37/N30)</f>
        <v>1.2786323870457832</v>
      </c>
      <c r="AZ30">
        <f>G30*AA30*0.001</f>
        <v>34.35166356707213</v>
      </c>
      <c r="BA30">
        <f>G30/S30</f>
        <v>0.98872580405332378</v>
      </c>
      <c r="BB30">
        <f>(1-AL30*AA30/AQ30/F30)*100</f>
        <v>79.763268805954041</v>
      </c>
      <c r="BC30">
        <f>(S30-E30/(N30/1.35))</f>
        <v>397.3013013964283</v>
      </c>
      <c r="BD30">
        <f>E30*BB30/100/BC30</f>
        <v>-1.6234905036746804E-2</v>
      </c>
    </row>
    <row r="31" spans="1:56" x14ac:dyDescent="0.35">
      <c r="A31" s="1" t="s">
        <v>9</v>
      </c>
      <c r="B31" s="1" t="s">
        <v>873</v>
      </c>
      <c r="K31" s="1">
        <v>2.72</v>
      </c>
    </row>
    <row r="32" spans="1:56" x14ac:dyDescent="0.35">
      <c r="A32" s="1" t="s">
        <v>9</v>
      </c>
      <c r="B32" s="1" t="s">
        <v>872</v>
      </c>
      <c r="K32" s="1">
        <v>2.72</v>
      </c>
    </row>
    <row r="33" spans="1:56" x14ac:dyDescent="0.35">
      <c r="A33" s="1">
        <v>6</v>
      </c>
      <c r="B33" s="1" t="s">
        <v>871</v>
      </c>
      <c r="C33" s="1">
        <v>1403.0000017434359</v>
      </c>
      <c r="D33" s="1">
        <v>0</v>
      </c>
      <c r="E33">
        <f>(R33-S33*(1000-T33)/(1000-U33))*AK33</f>
        <v>-5.9676119161557164</v>
      </c>
      <c r="F33">
        <f>IF(AV33&lt;&gt;0,1/(1/AV33-1/N33),0)</f>
        <v>2.6114736090649391</v>
      </c>
      <c r="G33">
        <f>((AY33-AL33/2)*S33-E33)/(AY33+AL33/2)</f>
        <v>387.48730802761889</v>
      </c>
      <c r="H33">
        <f>AL33*1000</f>
        <v>32.651232887809606</v>
      </c>
      <c r="I33">
        <f>(AQ33-AW33)</f>
        <v>1.6997076050017164</v>
      </c>
      <c r="J33">
        <f>(P33+AP33*D33)</f>
        <v>30.664646148681641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31.351018905639648</v>
      </c>
      <c r="P33" s="1">
        <v>30.664646148681641</v>
      </c>
      <c r="Q33" s="1">
        <v>31.478137969970703</v>
      </c>
      <c r="R33" s="1">
        <v>400.06338500976563</v>
      </c>
      <c r="S33" s="1">
        <v>393.81851196289063</v>
      </c>
      <c r="T33" s="1">
        <v>2.3030309677124023</v>
      </c>
      <c r="U33" s="1">
        <v>30.975986480712891</v>
      </c>
      <c r="V33" s="1">
        <v>4.4038248062133789</v>
      </c>
      <c r="W33" s="1">
        <v>59.231864929199219</v>
      </c>
      <c r="X33" s="1">
        <v>300.14462280273438</v>
      </c>
      <c r="Y33" s="1">
        <v>300.83612060546875</v>
      </c>
      <c r="Z33" s="1">
        <v>0.10365160554647446</v>
      </c>
      <c r="AA33" s="1">
        <v>88.007637023925781</v>
      </c>
      <c r="AB33" s="1">
        <v>52.738971710205078</v>
      </c>
      <c r="AC33" s="1">
        <v>3.1927602291107178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1.1034728779512291</v>
      </c>
      <c r="AL33">
        <f>(U33-T33)/(1000-U33)*AK33</f>
        <v>3.2651232887809606E-2</v>
      </c>
      <c r="AM33">
        <f>(P33+273.15)</f>
        <v>303.81464614868162</v>
      </c>
      <c r="AN33">
        <f>(O33+273.15)</f>
        <v>304.50101890563963</v>
      </c>
      <c r="AO33">
        <f>(Y33*AG33+Z33*AH33)*AI33</f>
        <v>48.133778221001194</v>
      </c>
      <c r="AP33">
        <f>((AO33+0.00000010773*(AN33^4-AM33^4))-AL33*44100)/(L33*51.4+0.00000043092*AM33^3)</f>
        <v>-11.331568896805186</v>
      </c>
      <c r="AQ33">
        <f>0.61365*EXP(17.502*J33/(240.97+J33))</f>
        <v>4.4258309796543287</v>
      </c>
      <c r="AR33">
        <f>AQ33*1000/AA33</f>
        <v>50.289169546173831</v>
      </c>
      <c r="AS33">
        <f>(AR33-U33)</f>
        <v>19.31318306546094</v>
      </c>
      <c r="AT33">
        <f>IF(D33,P33,(O33+P33)/2)</f>
        <v>31.007832527160645</v>
      </c>
      <c r="AU33">
        <f>0.61365*EXP(17.502*AT33/(240.97+AT33))</f>
        <v>4.5133934454528273</v>
      </c>
      <c r="AV33">
        <f>IF(AS33&lt;&gt;0,(1000-(AR33+U33)/2)/AS33*AL33,0)</f>
        <v>1.621924724375462</v>
      </c>
      <c r="AW33">
        <f>U33*AA33/1000</f>
        <v>2.7261233746526123</v>
      </c>
      <c r="AX33">
        <f>(AU33-AW33)</f>
        <v>1.7872700708002149</v>
      </c>
      <c r="AY33">
        <f>1/(1.6/F33+1.37/N33)</f>
        <v>1.0721005508265125</v>
      </c>
      <c r="AZ33">
        <f>G33*AA33*0.001</f>
        <v>34.101842356272805</v>
      </c>
      <c r="BA33">
        <f>G33/S33</f>
        <v>0.98392354919093206</v>
      </c>
      <c r="BB33">
        <f>(1-AL33*AA33/AQ33/F33)*100</f>
        <v>75.137804374384544</v>
      </c>
      <c r="BC33">
        <f>(S33-E33/(N33/1.35))</f>
        <v>395.70066641410472</v>
      </c>
      <c r="BD33">
        <f>E33*BB33/100/BC33</f>
        <v>-1.1331627535575244E-2</v>
      </c>
    </row>
    <row r="34" spans="1:56" x14ac:dyDescent="0.35">
      <c r="A34" s="1" t="s">
        <v>9</v>
      </c>
      <c r="B34" s="1" t="s">
        <v>870</v>
      </c>
      <c r="K34" s="1">
        <v>2.72</v>
      </c>
    </row>
    <row r="35" spans="1:56" x14ac:dyDescent="0.35">
      <c r="A35" s="1" t="s">
        <v>9</v>
      </c>
      <c r="B35" s="1" t="s">
        <v>869</v>
      </c>
      <c r="K35" s="1">
        <v>2.72</v>
      </c>
    </row>
    <row r="36" spans="1:56" x14ac:dyDescent="0.35">
      <c r="A36" s="1">
        <v>7</v>
      </c>
      <c r="B36" s="1" t="s">
        <v>868</v>
      </c>
      <c r="C36" s="1">
        <v>1606.0000017434359</v>
      </c>
      <c r="D36" s="1">
        <v>0</v>
      </c>
      <c r="E36">
        <f>(R36-S36*(1000-T36)/(1000-U36))*AK36</f>
        <v>-4.5405893313186114</v>
      </c>
      <c r="F36">
        <f>IF(AV36&lt;&gt;0,1/(1/AV36-1/N36),0)</f>
        <v>2.0632500238870892</v>
      </c>
      <c r="G36">
        <f>((AY36-AL36/2)*S36-E36)/(AY36+AL36/2)</f>
        <v>385.11988274877962</v>
      </c>
      <c r="H36">
        <f>AL36*1000</f>
        <v>30.48618650692174</v>
      </c>
      <c r="I36">
        <f>(AQ36-AW36)</f>
        <v>1.8497852797030161</v>
      </c>
      <c r="J36">
        <f>(P36+AP36*D36)</f>
        <v>30.81785774230957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31.389636993408203</v>
      </c>
      <c r="P36" s="1">
        <v>30.81785774230957</v>
      </c>
      <c r="Q36" s="1">
        <v>31.498306274414063</v>
      </c>
      <c r="R36" s="1">
        <v>399.888427734375</v>
      </c>
      <c r="S36" s="1">
        <v>393.14202880859375</v>
      </c>
      <c r="T36" s="1">
        <v>2.9059169292449951</v>
      </c>
      <c r="U36" s="1">
        <v>29.711320877075195</v>
      </c>
      <c r="V36" s="1">
        <v>5.5447402000427246</v>
      </c>
      <c r="W36" s="1">
        <v>56.691764831542969</v>
      </c>
      <c r="X36" s="1">
        <v>300.15847778320313</v>
      </c>
      <c r="Y36" s="1">
        <v>500.119384765625</v>
      </c>
      <c r="Z36" s="1">
        <v>0.27720794081687927</v>
      </c>
      <c r="AA36" s="1">
        <v>88.011985778808594</v>
      </c>
      <c r="AB36" s="1">
        <v>52.606906890869141</v>
      </c>
      <c r="AC36" s="1">
        <v>3.1732118129730225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1.1035238153794229</v>
      </c>
      <c r="AL36">
        <f>(U36-T36)/(1000-U36)*AK36</f>
        <v>3.0486186506921739E-2</v>
      </c>
      <c r="AM36">
        <f>(P36+273.15)</f>
        <v>303.96785774230955</v>
      </c>
      <c r="AN36">
        <f>(O36+273.15)</f>
        <v>304.53963699340818</v>
      </c>
      <c r="AO36">
        <f>(Y36*AG36+Z36*AH36)*AI36</f>
        <v>80.019099773933704</v>
      </c>
      <c r="AP36">
        <f>((AO36+0.00000010773*(AN36^4-AM36^4))-AL36*44100)/(L36*51.4+0.00000043092*AM36^3)</f>
        <v>-10.298150511467844</v>
      </c>
      <c r="AQ36">
        <f>0.61365*EXP(17.502*J36/(240.97+J36))</f>
        <v>4.4647376302057769</v>
      </c>
      <c r="AR36">
        <f>AQ36*1000/AA36</f>
        <v>50.728745530484211</v>
      </c>
      <c r="AS36">
        <f>(AR36-U36)</f>
        <v>21.017424653409016</v>
      </c>
      <c r="AT36">
        <f>IF(D36,P36,(O36+P36)/2)</f>
        <v>31.103747367858887</v>
      </c>
      <c r="AU36">
        <f>0.61365*EXP(17.502*AT36/(240.97+AT36))</f>
        <v>4.5381338678006973</v>
      </c>
      <c r="AV36">
        <f>IF(AS36&lt;&gt;0,(1000-(AR36+U36)/2)/AS36*AL36,0)</f>
        <v>1.3921796583489006</v>
      </c>
      <c r="AW36">
        <f>U36*AA36/1000</f>
        <v>2.6149523505027608</v>
      </c>
      <c r="AX36">
        <f>(AU36-AW36)</f>
        <v>1.9231815172979365</v>
      </c>
      <c r="AY36">
        <f>1/(1.6/F36+1.37/N36)</f>
        <v>0.91278935930229688</v>
      </c>
      <c r="AZ36">
        <f>G36*AA36*0.001</f>
        <v>33.895165643622022</v>
      </c>
      <c r="BA36">
        <f>G36/S36</f>
        <v>0.97959478897709051</v>
      </c>
      <c r="BB36">
        <f>(1-AL36*AA36/AQ36/F36)*100</f>
        <v>70.872908466583397</v>
      </c>
      <c r="BC36">
        <f>(S36-E36/(N36/1.35))</f>
        <v>394.57410759339882</v>
      </c>
      <c r="BD36">
        <f>E36*BB36/100/BC36</f>
        <v>-8.1557498545875903E-3</v>
      </c>
    </row>
    <row r="37" spans="1:56" x14ac:dyDescent="0.35">
      <c r="A37" s="1" t="s">
        <v>9</v>
      </c>
      <c r="B37" s="1" t="s">
        <v>867</v>
      </c>
      <c r="K37" s="1">
        <v>2.72</v>
      </c>
    </row>
    <row r="38" spans="1:56" x14ac:dyDescent="0.35">
      <c r="A38" s="1" t="s">
        <v>9</v>
      </c>
      <c r="B38" s="1" t="s">
        <v>866</v>
      </c>
      <c r="K38" s="1">
        <v>2.72</v>
      </c>
    </row>
    <row r="39" spans="1:56" x14ac:dyDescent="0.35">
      <c r="A39" s="1">
        <v>8</v>
      </c>
      <c r="B39" s="1" t="s">
        <v>865</v>
      </c>
      <c r="C39" s="1">
        <v>1809.0000017434359</v>
      </c>
      <c r="D39" s="1">
        <v>0</v>
      </c>
      <c r="E39">
        <f>(R39-S39*(1000-T39)/(1000-U39))*AK39</f>
        <v>-3.3401005963617956</v>
      </c>
      <c r="F39">
        <f>IF(AV39&lt;&gt;0,1/(1/AV39-1/N39),0)</f>
        <v>1.8526395019833672</v>
      </c>
      <c r="G39">
        <f>((AY39-AL39/2)*S39-E39)/(AY39+AL39/2)</f>
        <v>383.23560317073367</v>
      </c>
      <c r="H39">
        <f>AL39*1000</f>
        <v>29.320377116710052</v>
      </c>
      <c r="I39">
        <f>(AQ39-AW39)</f>
        <v>1.915586499076849</v>
      </c>
      <c r="J39">
        <f>(P39+AP39*D39)</f>
        <v>30.934700012207031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31.446510314941406</v>
      </c>
      <c r="P39" s="1">
        <v>30.934700012207031</v>
      </c>
      <c r="Q39" s="1">
        <v>31.53515625</v>
      </c>
      <c r="R39" s="1">
        <v>400.15640258789063</v>
      </c>
      <c r="S39" s="1">
        <v>392.74777221679688</v>
      </c>
      <c r="T39" s="1">
        <v>3.5112178325653076</v>
      </c>
      <c r="U39" s="1">
        <v>29.303009033203125</v>
      </c>
      <c r="V39" s="1">
        <v>6.6780986785888672</v>
      </c>
      <c r="W39" s="1">
        <v>55.732337951660156</v>
      </c>
      <c r="X39" s="1">
        <v>300.15158081054688</v>
      </c>
      <c r="Y39" s="1">
        <v>750.3004150390625</v>
      </c>
      <c r="Z39" s="1">
        <v>4.8209973610937595E-3</v>
      </c>
      <c r="AA39" s="1">
        <v>88.012191772460938</v>
      </c>
      <c r="AB39" s="1">
        <v>52.656826019287109</v>
      </c>
      <c r="AC39" s="1">
        <v>3.1720731258392334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1.1034984588623045</v>
      </c>
      <c r="AL39">
        <f>(U39-T39)/(1000-U39)*AK39</f>
        <v>2.9320377116710053E-2</v>
      </c>
      <c r="AM39">
        <f>(P39+273.15)</f>
        <v>304.08470001220701</v>
      </c>
      <c r="AN39">
        <f>(O39+273.15)</f>
        <v>304.59651031494138</v>
      </c>
      <c r="AO39">
        <f>(Y39*AG39+Z39*AH39)*AI39</f>
        <v>120.04806372296662</v>
      </c>
      <c r="AP39">
        <f>((AO39+0.00000010773*(AN39^4-AM39^4))-AL39*44100)/(L39*51.4+0.00000043092*AM39^3)</f>
        <v>-9.5541177066926242</v>
      </c>
      <c r="AQ39">
        <f>0.61365*EXP(17.502*J39/(240.97+J39))</f>
        <v>4.4946085496172774</v>
      </c>
      <c r="AR39">
        <f>AQ39*1000/AA39</f>
        <v>51.068022044460015</v>
      </c>
      <c r="AS39">
        <f>(AR39-U39)</f>
        <v>21.76501301125689</v>
      </c>
      <c r="AT39">
        <f>IF(D39,P39,(O39+P39)/2)</f>
        <v>31.190605163574219</v>
      </c>
      <c r="AU39">
        <f>0.61365*EXP(17.502*AT39/(240.97+AT39))</f>
        <v>4.5606399316927906</v>
      </c>
      <c r="AV39">
        <f>IF(AS39&lt;&gt;0,(1000-(AR39+U39)/2)/AS39*AL39,0)</f>
        <v>1.2929981999977191</v>
      </c>
      <c r="AW39">
        <f>U39*AA39/1000</f>
        <v>2.5790220505404284</v>
      </c>
      <c r="AX39">
        <f>(AU39-AW39)</f>
        <v>1.9816178811523621</v>
      </c>
      <c r="AY39">
        <f>1/(1.6/F39+1.37/N39)</f>
        <v>0.84480857794405917</v>
      </c>
      <c r="AZ39">
        <f>G39*AA39*0.001</f>
        <v>33.729405400297352</v>
      </c>
      <c r="BA39">
        <f>G39/S39</f>
        <v>0.97578046339416924</v>
      </c>
      <c r="BB39">
        <f>(1-AL39*AA39/AQ39/F39)*100</f>
        <v>69.009427809982682</v>
      </c>
      <c r="BC39">
        <f>(S39-E39/(N39/1.35))</f>
        <v>393.80122295945091</v>
      </c>
      <c r="BD39">
        <f>E39*BB39/100/BC39</f>
        <v>-5.8531669670930271E-3</v>
      </c>
    </row>
    <row r="40" spans="1:56" x14ac:dyDescent="0.35">
      <c r="A40" s="1" t="s">
        <v>9</v>
      </c>
      <c r="B40" s="1" t="s">
        <v>864</v>
      </c>
      <c r="K40" s="1">
        <v>2.72</v>
      </c>
    </row>
    <row r="41" spans="1:56" x14ac:dyDescent="0.35">
      <c r="A41" s="1" t="s">
        <v>9</v>
      </c>
      <c r="B41" s="1" t="s">
        <v>863</v>
      </c>
      <c r="K41" s="1">
        <v>2.72</v>
      </c>
    </row>
    <row r="42" spans="1:56" x14ac:dyDescent="0.35">
      <c r="A42" s="1">
        <v>9</v>
      </c>
      <c r="B42" s="1" t="s">
        <v>862</v>
      </c>
      <c r="C42" s="1">
        <v>2012.0000017434359</v>
      </c>
      <c r="D42" s="1">
        <v>0</v>
      </c>
      <c r="E42">
        <f>(R42-S42*(1000-T42)/(1000-U42))*AK42</f>
        <v>-2.7763373907734259</v>
      </c>
      <c r="F42">
        <f>IF(AV42&lt;&gt;0,1/(1/AV42-1/N42),0)</f>
        <v>1.8187045881784307</v>
      </c>
      <c r="G42">
        <f>((AY42-AL42/2)*S42-E42)/(AY42+AL42/2)</f>
        <v>382.07538036261423</v>
      </c>
      <c r="H42">
        <f>AL42*1000</f>
        <v>29.048192440914125</v>
      </c>
      <c r="I42">
        <f>(AQ42-AW42)</f>
        <v>1.92170097677884</v>
      </c>
      <c r="J42">
        <f>(P42+AP42*D42)</f>
        <v>31.076389312744141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31.518287658691406</v>
      </c>
      <c r="P42" s="1">
        <v>31.076389312744141</v>
      </c>
      <c r="Q42" s="1">
        <v>31.590608596801758</v>
      </c>
      <c r="R42" s="1">
        <v>400.04678344726563</v>
      </c>
      <c r="S42" s="1">
        <v>392.23764038085938</v>
      </c>
      <c r="T42" s="1">
        <v>4.1055684089660645</v>
      </c>
      <c r="U42" s="1">
        <v>29.648597717285156</v>
      </c>
      <c r="V42" s="1">
        <v>7.7765135765075684</v>
      </c>
      <c r="W42" s="1">
        <v>56.158538818359375</v>
      </c>
      <c r="X42" s="1">
        <v>300.15435791015625</v>
      </c>
      <c r="Y42" s="1">
        <v>1000.777099609375</v>
      </c>
      <c r="Z42" s="1">
        <v>4.5798078179359436E-2</v>
      </c>
      <c r="AA42" s="1">
        <v>88.009696960449219</v>
      </c>
      <c r="AB42" s="1">
        <v>52.813400268554688</v>
      </c>
      <c r="AC42" s="1">
        <v>3.1789827346801758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1.1035086687873388</v>
      </c>
      <c r="AL42">
        <f>(U42-T42)/(1000-U42)*AK42</f>
        <v>2.9048192440914125E-2</v>
      </c>
      <c r="AM42">
        <f>(P42+273.15)</f>
        <v>304.22638931274412</v>
      </c>
      <c r="AN42">
        <f>(O42+273.15)</f>
        <v>304.66828765869138</v>
      </c>
      <c r="AO42">
        <f>(Y42*AG42+Z42*AH42)*AI42</f>
        <v>160.12433235844219</v>
      </c>
      <c r="AP42">
        <f>((AO42+0.00000010773*(AN42^4-AM42^4))-AL42*44100)/(L42*51.4+0.00000043092*AM42^3)</f>
        <v>-9.1333009160331908</v>
      </c>
      <c r="AQ42">
        <f>0.61365*EXP(17.502*J42/(240.97+J42))</f>
        <v>4.531065077179373</v>
      </c>
      <c r="AR42">
        <f>AQ42*1000/AA42</f>
        <v>51.483702747159704</v>
      </c>
      <c r="AS42">
        <f>(AR42-U42)</f>
        <v>21.835105029874548</v>
      </c>
      <c r="AT42">
        <f>IF(D42,P42,(O42+P42)/2)</f>
        <v>31.297338485717773</v>
      </c>
      <c r="AU42">
        <f>0.61365*EXP(17.502*AT42/(240.97+AT42))</f>
        <v>4.588429093625658</v>
      </c>
      <c r="AV42">
        <f>IF(AS42&lt;&gt;0,(1000-(AR42+U42)/2)/AS42*AL42,0)</f>
        <v>1.2763766908494518</v>
      </c>
      <c r="AW42">
        <f>U42*AA42/1000</f>
        <v>2.609364100400533</v>
      </c>
      <c r="AX42">
        <f>(AU42-AW42)</f>
        <v>1.979064993225125</v>
      </c>
      <c r="AY42">
        <f>1/(1.6/F42+1.37/N42)</f>
        <v>0.83346218381057746</v>
      </c>
      <c r="AZ42">
        <f>G42*AA42*0.001</f>
        <v>33.626338441762051</v>
      </c>
      <c r="BA42">
        <f>G42/S42</f>
        <v>0.97409157364811372</v>
      </c>
      <c r="BB42">
        <f>(1-AL42*AA42/AQ42/F42)*100</f>
        <v>68.976758294778307</v>
      </c>
      <c r="BC42">
        <f>(S42-E42/(N42/1.35))</f>
        <v>393.11328307538008</v>
      </c>
      <c r="BD42">
        <f>E42*BB42/100/BC42</f>
        <v>-4.8714393889207029E-3</v>
      </c>
    </row>
    <row r="43" spans="1:56" x14ac:dyDescent="0.35">
      <c r="A43" s="1" t="s">
        <v>9</v>
      </c>
      <c r="B43" s="1" t="s">
        <v>861</v>
      </c>
      <c r="K43" s="1">
        <v>2.72</v>
      </c>
    </row>
    <row r="44" spans="1:56" x14ac:dyDescent="0.35">
      <c r="A44" s="1" t="s">
        <v>9</v>
      </c>
      <c r="B44" s="1" t="s">
        <v>860</v>
      </c>
      <c r="K44" s="1">
        <v>2.72</v>
      </c>
    </row>
    <row r="45" spans="1:56" x14ac:dyDescent="0.35">
      <c r="A45" s="1">
        <v>10</v>
      </c>
      <c r="B45" s="1" t="s">
        <v>859</v>
      </c>
      <c r="C45" s="1">
        <v>2215.0000017434359</v>
      </c>
      <c r="D45" s="1">
        <v>0</v>
      </c>
      <c r="E45">
        <f>(R45-S45*(1000-T45)/(1000-U45))*AK45</f>
        <v>-2.4366515452164021</v>
      </c>
      <c r="F45">
        <f>IF(AV45&lt;&gt;0,1/(1/AV45-1/N45),0)</f>
        <v>1.8649860712557311</v>
      </c>
      <c r="G45">
        <f>((AY45-AL45/2)*S45-E45)/(AY45+AL45/2)</f>
        <v>381.24732989873024</v>
      </c>
      <c r="H45">
        <f>AL45*1000</f>
        <v>29.196884657194936</v>
      </c>
      <c r="I45">
        <f>(AQ45-AW45)</f>
        <v>1.8968615400921269</v>
      </c>
      <c r="J45">
        <f>(P45+AP45*D45)</f>
        <v>31.216609954833984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31.604038238525391</v>
      </c>
      <c r="P45" s="1">
        <v>31.216609954833984</v>
      </c>
      <c r="Q45" s="1">
        <v>31.658710479736328</v>
      </c>
      <c r="R45" s="1">
        <v>399.82412719726563</v>
      </c>
      <c r="S45" s="1">
        <v>391.66860961914063</v>
      </c>
      <c r="T45" s="1">
        <v>4.6849555969238281</v>
      </c>
      <c r="U45" s="1">
        <v>30.342742919921875</v>
      </c>
      <c r="V45" s="1">
        <v>8.8311128616333008</v>
      </c>
      <c r="W45" s="1">
        <v>57.195888519287109</v>
      </c>
      <c r="X45" s="1">
        <v>300.1265869140625</v>
      </c>
      <c r="Y45" s="1">
        <v>1250.83447265625</v>
      </c>
      <c r="Z45" s="1">
        <v>8.918897807598114E-2</v>
      </c>
      <c r="AA45" s="1">
        <v>88.0123291015625</v>
      </c>
      <c r="AB45" s="1">
        <v>52.874885559082031</v>
      </c>
      <c r="AC45" s="1">
        <v>3.1902780532836914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1.1034065695369943</v>
      </c>
      <c r="AL45">
        <f>(U45-T45)/(1000-U45)*AK45</f>
        <v>2.9196884657194937E-2</v>
      </c>
      <c r="AM45">
        <f>(P45+273.15)</f>
        <v>304.36660995483396</v>
      </c>
      <c r="AN45">
        <f>(O45+273.15)</f>
        <v>304.75403823852537</v>
      </c>
      <c r="AO45">
        <f>(Y45*AG45+Z45*AH45)*AI45</f>
        <v>200.13351115166734</v>
      </c>
      <c r="AP45">
        <f>((AO45+0.00000010773*(AN45^4-AM45^4))-AL45*44100)/(L45*51.4+0.00000043092*AM45^3)</f>
        <v>-8.8635782259254441</v>
      </c>
      <c r="AQ45">
        <f>0.61365*EXP(17.502*J45/(240.97+J45))</f>
        <v>4.5673970158043966</v>
      </c>
      <c r="AR45">
        <f>AQ45*1000/AA45</f>
        <v>51.894968153084712</v>
      </c>
      <c r="AS45">
        <f>(AR45-U45)</f>
        <v>21.552225233162837</v>
      </c>
      <c r="AT45">
        <f>IF(D45,P45,(O45+P45)/2)</f>
        <v>31.410324096679688</v>
      </c>
      <c r="AU45">
        <f>0.61365*EXP(17.502*AT45/(240.97+AT45))</f>
        <v>4.6180066679658136</v>
      </c>
      <c r="AV45">
        <f>IF(AS45&lt;&gt;0,(1000-(AR45+U45)/2)/AS45*AL45,0)</f>
        <v>1.2990000740982077</v>
      </c>
      <c r="AW45">
        <f>U45*AA45/1000</f>
        <v>2.6705354757122697</v>
      </c>
      <c r="AX45">
        <f>(AU45-AW45)</f>
        <v>1.9474711922535439</v>
      </c>
      <c r="AY45">
        <f>1/(1.6/F45+1.37/N45)</f>
        <v>0.8489089113846876</v>
      </c>
      <c r="AZ45">
        <f>G45*AA45*0.001</f>
        <v>33.554465468139014</v>
      </c>
      <c r="BA45">
        <f>G45/S45</f>
        <v>0.97339260930166438</v>
      </c>
      <c r="BB45">
        <f>(1-AL45*AA45/AQ45/F45)*100</f>
        <v>69.832753512325723</v>
      </c>
      <c r="BC45">
        <f>(S45-E45/(N45/1.35))</f>
        <v>392.43711712537959</v>
      </c>
      <c r="BD45">
        <f>E45*BB45/100/BC45</f>
        <v>-4.3359325437649894E-3</v>
      </c>
    </row>
    <row r="46" spans="1:56" x14ac:dyDescent="0.35">
      <c r="A46" s="1" t="s">
        <v>9</v>
      </c>
      <c r="B46" s="1" t="s">
        <v>858</v>
      </c>
      <c r="K46" s="1">
        <v>2.72</v>
      </c>
    </row>
    <row r="47" spans="1:56" x14ac:dyDescent="0.35">
      <c r="A47" s="1" t="s">
        <v>9</v>
      </c>
      <c r="B47" s="1" t="s">
        <v>857</v>
      </c>
      <c r="K47" s="1">
        <v>2.72</v>
      </c>
    </row>
    <row r="48" spans="1:56" x14ac:dyDescent="0.35">
      <c r="A48" s="1">
        <v>11</v>
      </c>
      <c r="B48" s="1" t="s">
        <v>856</v>
      </c>
      <c r="C48" s="1">
        <v>2418.0000017434359</v>
      </c>
      <c r="D48" s="1">
        <v>0</v>
      </c>
      <c r="E48">
        <f>(R48-S48*(1000-T48)/(1000-U48))*AK48</f>
        <v>-2.3094739936446809</v>
      </c>
      <c r="F48">
        <f>IF(AV48&lt;&gt;0,1/(1/AV48-1/N48),0)</f>
        <v>1.9801783390564747</v>
      </c>
      <c r="G48">
        <f>((AY48-AL48/2)*S48-E48)/(AY48+AL48/2)</f>
        <v>381.08712060051124</v>
      </c>
      <c r="H48">
        <f>AL48*1000</f>
        <v>29.729947157703229</v>
      </c>
      <c r="I48">
        <f>(AQ48-AW48)</f>
        <v>1.8516017329552312</v>
      </c>
      <c r="J48">
        <f>(P48+AP48*D48)</f>
        <v>31.381580352783203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31.707956314086914</v>
      </c>
      <c r="P48" s="1">
        <v>31.381580352783203</v>
      </c>
      <c r="Q48" s="1">
        <v>31.742019653320313</v>
      </c>
      <c r="R48" s="1">
        <v>399.88922119140625</v>
      </c>
      <c r="S48" s="1">
        <v>391.4361572265625</v>
      </c>
      <c r="T48" s="1">
        <v>5.2523393630981445</v>
      </c>
      <c r="U48" s="1">
        <v>31.349391937255859</v>
      </c>
      <c r="V48" s="1">
        <v>9.8414630889892578</v>
      </c>
      <c r="W48" s="1">
        <v>58.740276336669922</v>
      </c>
      <c r="X48" s="1">
        <v>300.1502685546875</v>
      </c>
      <c r="Y48" s="1">
        <v>1600.358154296875</v>
      </c>
      <c r="Z48" s="1">
        <v>6.7493677139282227E-2</v>
      </c>
      <c r="AA48" s="1">
        <v>88.003768920898438</v>
      </c>
      <c r="AB48" s="1">
        <v>52.975849151611328</v>
      </c>
      <c r="AC48" s="1">
        <v>3.205582857131958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1.1034936343922332</v>
      </c>
      <c r="AL48">
        <f>(U48-T48)/(1000-U48)*AK48</f>
        <v>2.9729947157703229E-2</v>
      </c>
      <c r="AM48">
        <f>(P48+273.15)</f>
        <v>304.53158035278318</v>
      </c>
      <c r="AN48">
        <f>(O48+273.15)</f>
        <v>304.85795631408689</v>
      </c>
      <c r="AO48">
        <f>(Y48*AG48+Z48*AH48)*AI48</f>
        <v>256.05729896417324</v>
      </c>
      <c r="AP48">
        <f>((AO48+0.00000010773*(AN48^4-AM48^4))-AL48*44100)/(L48*51.4+0.00000043092*AM48^3)</f>
        <v>-8.6028622383997142</v>
      </c>
      <c r="AQ48">
        <f>0.61365*EXP(17.502*J48/(240.97+J48))</f>
        <v>4.6104663768121723</v>
      </c>
      <c r="AR48">
        <f>AQ48*1000/AA48</f>
        <v>52.389419604929166</v>
      </c>
      <c r="AS48">
        <f>(AR48-U48)</f>
        <v>21.040027667673307</v>
      </c>
      <c r="AT48">
        <f>IF(D48,P48,(O48+P48)/2)</f>
        <v>31.544768333435059</v>
      </c>
      <c r="AU48">
        <f>0.61365*EXP(17.502*AT48/(240.97+AT48))</f>
        <v>4.6534179324673541</v>
      </c>
      <c r="AV48">
        <f>IF(AS48&lt;&gt;0,(1000-(AR48+U48)/2)/AS48*AL48,0)</f>
        <v>1.3538562014521447</v>
      </c>
      <c r="AW48">
        <f>U48*AA48/1000</f>
        <v>2.7588646438569411</v>
      </c>
      <c r="AX48">
        <f>(AU48-AW48)</f>
        <v>1.8945532886104131</v>
      </c>
      <c r="AY48">
        <f>1/(1.6/F48+1.37/N48)</f>
        <v>0.88646551865601397</v>
      </c>
      <c r="AZ48">
        <f>G48*AA48*0.001</f>
        <v>33.537102900057945</v>
      </c>
      <c r="BA48">
        <f>G48/S48</f>
        <v>0.97356136770967416</v>
      </c>
      <c r="BB48">
        <f>(1-AL48*AA48/AQ48/F48)*100</f>
        <v>71.341975829491986</v>
      </c>
      <c r="BC48">
        <f>(S48-E48/(N48/1.35))</f>
        <v>392.1645535797727</v>
      </c>
      <c r="BD48">
        <f>E48*BB48/100/BC48</f>
        <v>-4.2013597692460436E-3</v>
      </c>
    </row>
    <row r="49" spans="1:56" x14ac:dyDescent="0.35">
      <c r="A49" s="1" t="s">
        <v>9</v>
      </c>
      <c r="B49" s="1" t="s">
        <v>855</v>
      </c>
      <c r="K49" s="1">
        <v>2.72</v>
      </c>
    </row>
    <row r="50" spans="1:56" x14ac:dyDescent="0.35">
      <c r="A50" s="1" t="s">
        <v>9</v>
      </c>
      <c r="B50" s="1" t="s">
        <v>850</v>
      </c>
      <c r="K50" s="1">
        <v>2.72</v>
      </c>
    </row>
    <row r="51" spans="1:56" x14ac:dyDescent="0.35">
      <c r="A51" s="1">
        <v>12</v>
      </c>
      <c r="B51" s="1" t="s">
        <v>854</v>
      </c>
      <c r="C51" s="1">
        <v>2621.0000017434359</v>
      </c>
      <c r="D51" s="1">
        <v>0</v>
      </c>
      <c r="E51">
        <f>(R51-S51*(1000-T51)/(1000-U51))*AK51</f>
        <v>-2.8633466168703556</v>
      </c>
      <c r="F51">
        <f>IF(AV51&lt;&gt;0,1/(1/AV51-1/N51),0)</f>
        <v>2.0648050163728393</v>
      </c>
      <c r="G51">
        <f>((AY51-AL51/2)*S51-E51)/(AY51+AL51/2)</f>
        <v>382.3206919006231</v>
      </c>
      <c r="H51">
        <f>AL51*1000</f>
        <v>30.176692461599892</v>
      </c>
      <c r="I51">
        <f>(AQ51-AW51)</f>
        <v>1.8252481073933926</v>
      </c>
      <c r="J51">
        <f>(P51+AP51*D51)</f>
        <v>31.58544921875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31.854526519775391</v>
      </c>
      <c r="P51" s="1">
        <v>31.58544921875</v>
      </c>
      <c r="Q51" s="1">
        <v>31.855607986450195</v>
      </c>
      <c r="R51" s="1">
        <v>400.1024169921875</v>
      </c>
      <c r="S51" s="1">
        <v>391.97772216796875</v>
      </c>
      <c r="T51" s="1">
        <v>5.7950725555419922</v>
      </c>
      <c r="U51" s="1">
        <v>32.260269165039063</v>
      </c>
      <c r="V51" s="1">
        <v>10.768187522888184</v>
      </c>
      <c r="W51" s="1">
        <v>59.944831848144531</v>
      </c>
      <c r="X51" s="1">
        <v>300.14007568359375</v>
      </c>
      <c r="Y51" s="1">
        <v>2001.170654296875</v>
      </c>
      <c r="Z51" s="1">
        <v>7.7135056257247925E-2</v>
      </c>
      <c r="AA51" s="1">
        <v>88.0008544921875</v>
      </c>
      <c r="AB51" s="1">
        <v>53.109844207763672</v>
      </c>
      <c r="AC51" s="1">
        <v>3.2343423366546631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1.1034561606014472</v>
      </c>
      <c r="AL51">
        <f>(U51-T51)/(1000-U51)*AK51</f>
        <v>3.0176692461599892E-2</v>
      </c>
      <c r="AM51">
        <f>(P51+273.15)</f>
        <v>304.73544921874998</v>
      </c>
      <c r="AN51">
        <f>(O51+273.15)</f>
        <v>305.00452651977537</v>
      </c>
      <c r="AO51">
        <f>(Y51*AG51+Z51*AH51)*AI51</f>
        <v>320.18729753075604</v>
      </c>
      <c r="AP51">
        <f>((AO51+0.00000010773*(AN51^4-AM51^4))-AL51*44100)/(L51*51.4+0.00000043092*AM51^3)</f>
        <v>-8.2432359293824771</v>
      </c>
      <c r="AQ51">
        <f>0.61365*EXP(17.502*J51/(240.97+J51))</f>
        <v>4.6641793600647983</v>
      </c>
      <c r="AR51">
        <f>AQ51*1000/AA51</f>
        <v>53.001523530420634</v>
      </c>
      <c r="AS51">
        <f>(AR51-U51)</f>
        <v>20.741254365381572</v>
      </c>
      <c r="AT51">
        <f>IF(D51,P51,(O51+P51)/2)</f>
        <v>31.719987869262695</v>
      </c>
      <c r="AU51">
        <f>0.61365*EXP(17.502*AT51/(240.97+AT51))</f>
        <v>4.6999237380514396</v>
      </c>
      <c r="AV51">
        <f>IF(AS51&lt;&gt;0,(1000-(AR51+U51)/2)/AS51*AL51,0)</f>
        <v>1.3928874553205268</v>
      </c>
      <c r="AW51">
        <f>U51*AA51/1000</f>
        <v>2.8389312526714057</v>
      </c>
      <c r="AX51">
        <f>(AU51-AW51)</f>
        <v>1.8609924853800339</v>
      </c>
      <c r="AY51">
        <f>1/(1.6/F51+1.37/N51)</f>
        <v>0.91327620359421213</v>
      </c>
      <c r="AZ51">
        <f>G51*AA51*0.001</f>
        <v>33.644547577299186</v>
      </c>
      <c r="BA51">
        <f>G51/S51</f>
        <v>0.97536331857347891</v>
      </c>
      <c r="BB51">
        <f>(1-AL51*AA51/AQ51/F51)*100</f>
        <v>72.425716483556513</v>
      </c>
      <c r="BC51">
        <f>(S51-E51/(N51/1.35))</f>
        <v>392.88080712993172</v>
      </c>
      <c r="BD51">
        <f>E51*BB51/100/BC51</f>
        <v>-5.2784439072642046E-3</v>
      </c>
    </row>
    <row r="52" spans="1:56" x14ac:dyDescent="0.35">
      <c r="A52" s="1" t="s">
        <v>9</v>
      </c>
      <c r="B52" s="1" t="s">
        <v>853</v>
      </c>
    </row>
    <row r="53" spans="1:56" x14ac:dyDescent="0.35">
      <c r="A53" s="1" t="s">
        <v>9</v>
      </c>
      <c r="B53" s="1" t="s">
        <v>852</v>
      </c>
    </row>
    <row r="54" spans="1:56" x14ac:dyDescent="0.35">
      <c r="A54" s="1" t="s">
        <v>9</v>
      </c>
      <c r="B54" s="1" t="s">
        <v>851</v>
      </c>
    </row>
    <row r="55" spans="1:56" x14ac:dyDescent="0.35">
      <c r="A55" s="1" t="s">
        <v>9</v>
      </c>
      <c r="B55" s="1" t="s">
        <v>850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D55"/>
  <sheetViews>
    <sheetView topLeftCell="A5" zoomScale="52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849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848</v>
      </c>
    </row>
    <row r="12" spans="1:56" x14ac:dyDescent="0.35">
      <c r="A12" s="1" t="s">
        <v>9</v>
      </c>
      <c r="B12" s="1" t="s">
        <v>847</v>
      </c>
    </row>
    <row r="13" spans="1:56" x14ac:dyDescent="0.35">
      <c r="A13" s="1" t="s">
        <v>9</v>
      </c>
      <c r="B13" s="1" t="s">
        <v>846</v>
      </c>
    </row>
    <row r="14" spans="1:56" x14ac:dyDescent="0.35">
      <c r="A14" s="1" t="s">
        <v>9</v>
      </c>
      <c r="B14" s="1" t="s">
        <v>845</v>
      </c>
    </row>
    <row r="15" spans="1:56" x14ac:dyDescent="0.35">
      <c r="A15" s="1" t="s">
        <v>9</v>
      </c>
      <c r="B15" s="1" t="s">
        <v>844</v>
      </c>
    </row>
    <row r="16" spans="1:56" x14ac:dyDescent="0.35">
      <c r="A16" s="1" t="s">
        <v>9</v>
      </c>
      <c r="B16" s="1" t="s">
        <v>843</v>
      </c>
    </row>
    <row r="17" spans="1:56" x14ac:dyDescent="0.35">
      <c r="A17" s="1" t="s">
        <v>9</v>
      </c>
      <c r="B17" s="1" t="s">
        <v>842</v>
      </c>
    </row>
    <row r="18" spans="1:56" x14ac:dyDescent="0.35">
      <c r="A18" s="1">
        <v>1</v>
      </c>
      <c r="B18" s="1" t="s">
        <v>841</v>
      </c>
      <c r="C18" s="1">
        <v>375.00000205636024</v>
      </c>
      <c r="D18" s="1">
        <v>0</v>
      </c>
      <c r="E18">
        <f>(R18-S18*(1000-T18)/(1000-U18))*AK18</f>
        <v>-6.2784285794886374</v>
      </c>
      <c r="F18">
        <f>IF(AV18&lt;&gt;0,1/(1/AV18-1/N18),0)</f>
        <v>19.408092204946012</v>
      </c>
      <c r="G18">
        <f>((AY18-AL18/2)*S18-E18)/(AY18+AL18/2)</f>
        <v>386.73411266206494</v>
      </c>
      <c r="H18">
        <f>AL18*1000</f>
        <v>41.853828819644733</v>
      </c>
      <c r="I18">
        <f>(AQ18-AW18)</f>
        <v>1.0061337271169024</v>
      </c>
      <c r="J18">
        <f>(P18+AP18*D18)</f>
        <v>29.908584594726563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30.913591384887695</v>
      </c>
      <c r="P18" s="1">
        <v>29.908584594726563</v>
      </c>
      <c r="Q18" s="1">
        <v>31.022451400756836</v>
      </c>
      <c r="R18" s="1">
        <v>399.88595581054688</v>
      </c>
      <c r="S18" s="1">
        <v>390.7559814453125</v>
      </c>
      <c r="T18" s="1">
        <v>0.17988331615924835</v>
      </c>
      <c r="U18" s="1">
        <v>36.711112976074219</v>
      </c>
      <c r="V18" s="1">
        <v>0.35277298092842102</v>
      </c>
      <c r="W18" s="1">
        <v>71.994941711425781</v>
      </c>
      <c r="X18" s="1">
        <v>300.19009399414063</v>
      </c>
      <c r="Y18" s="1">
        <v>-8.7725654244422913E-2</v>
      </c>
      <c r="Z18" s="1">
        <v>5.1827907562255859E-2</v>
      </c>
      <c r="AA18" s="1">
        <v>88.03863525390625</v>
      </c>
      <c r="AB18" s="1">
        <v>50.3985595703125</v>
      </c>
      <c r="AC18" s="1">
        <v>2.5636458396911621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1.1036400514490463</v>
      </c>
      <c r="AL18">
        <f>(U18-T18)/(1000-U18)*AK18</f>
        <v>4.185382881964473E-2</v>
      </c>
      <c r="AM18">
        <f>(P18+273.15)</f>
        <v>303.05858459472654</v>
      </c>
      <c r="AN18">
        <f>(O18+273.15)</f>
        <v>304.06359138488767</v>
      </c>
      <c r="AO18">
        <f>(Y18*AG18+Z18*AH18)*AI18</f>
        <v>-1.4036104365376278E-2</v>
      </c>
      <c r="AP18">
        <f>((AO18+0.00000010773*(AN18^4-AM18^4))-AL18*44100)/(L18*51.4+0.00000043092*AM18^3)</f>
        <v>-15.030033828516798</v>
      </c>
      <c r="AQ18">
        <f>0.61365*EXP(17.502*J18/(240.97+J18))</f>
        <v>4.2381300121824452</v>
      </c>
      <c r="AR18">
        <f>AQ18*1000/AA18</f>
        <v>48.139433329009954</v>
      </c>
      <c r="AS18">
        <f>(AR18-U18)</f>
        <v>11.428320352935735</v>
      </c>
      <c r="AT18">
        <f>IF(D18,P18,(O18+P18)/2)</f>
        <v>30.411087989807129</v>
      </c>
      <c r="AU18">
        <f>0.61365*EXP(17.502*AT18/(240.97+AT18))</f>
        <v>4.3620909758271695</v>
      </c>
      <c r="AV18">
        <f>IF(AS18&lt;&gt;0,(1000-(AR18+U18)/2)/AS18*AL18,0)</f>
        <v>3.5069168050750505</v>
      </c>
      <c r="AW18">
        <f>U18*AA18/1000</f>
        <v>3.2319962850655428</v>
      </c>
      <c r="AX18">
        <f>(AU18-AW18)</f>
        <v>1.1300946907616267</v>
      </c>
      <c r="AY18">
        <f>1/(1.6/F18+1.37/N18)</f>
        <v>2.4844271687831871</v>
      </c>
      <c r="AZ18">
        <f>G18*AA18*0.001</f>
        <v>34.047543484898618</v>
      </c>
      <c r="BA18">
        <f>G18/S18</f>
        <v>0.98970746712981428</v>
      </c>
      <c r="BB18">
        <f>(1-AL18*AA18/AQ18/F18)*100</f>
        <v>95.520274806443481</v>
      </c>
      <c r="BC18">
        <f>(S18-E18/(N18/1.35))</f>
        <v>392.73616589154352</v>
      </c>
      <c r="BD18">
        <f>E18*BB18/100/BC18</f>
        <v>-1.5270231655492579E-2</v>
      </c>
    </row>
    <row r="19" spans="1:56" x14ac:dyDescent="0.35">
      <c r="A19" s="1" t="s">
        <v>9</v>
      </c>
      <c r="B19" s="1" t="s">
        <v>840</v>
      </c>
      <c r="K19" s="1">
        <v>2.72</v>
      </c>
    </row>
    <row r="20" spans="1:56" x14ac:dyDescent="0.35">
      <c r="A20" s="1" t="s">
        <v>9</v>
      </c>
      <c r="B20" s="1" t="s">
        <v>839</v>
      </c>
      <c r="K20" s="1">
        <v>2.72</v>
      </c>
    </row>
    <row r="21" spans="1:56" x14ac:dyDescent="0.35">
      <c r="A21" s="1">
        <v>2</v>
      </c>
      <c r="B21" s="1" t="s">
        <v>838</v>
      </c>
      <c r="C21" s="1">
        <v>578.50000206753612</v>
      </c>
      <c r="D21" s="1">
        <v>0</v>
      </c>
      <c r="E21">
        <f>(R21-S21*(1000-T21)/(1000-U21))*AK21</f>
        <v>-5.3667094426422333</v>
      </c>
      <c r="F21">
        <f>IF(AV21&lt;&gt;0,1/(1/AV21-1/N21),0)</f>
        <v>16.201641633260348</v>
      </c>
      <c r="G21">
        <f>((AY21-AL21/2)*S21-E21)/(AY21+AL21/2)</f>
        <v>385.73612149525297</v>
      </c>
      <c r="H21">
        <f>AL21*1000</f>
        <v>41.257563069455578</v>
      </c>
      <c r="I21">
        <f>(AQ21-AW21)</f>
        <v>1.0275870552921451</v>
      </c>
      <c r="J21">
        <f>(P21+AP21*D21)</f>
        <v>29.825876235961914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30.896511077880859</v>
      </c>
      <c r="P21" s="1">
        <v>29.825876235961914</v>
      </c>
      <c r="Q21" s="1">
        <v>31.037790298461914</v>
      </c>
      <c r="R21" s="1">
        <v>399.91744995117188</v>
      </c>
      <c r="S21" s="1">
        <v>390.19229125976563</v>
      </c>
      <c r="T21" s="1">
        <v>0.20788417756557465</v>
      </c>
      <c r="U21" s="1">
        <v>36.240955352783203</v>
      </c>
      <c r="V21" s="1">
        <v>0.4080621600151062</v>
      </c>
      <c r="W21" s="1">
        <v>71.138465881347656</v>
      </c>
      <c r="X21" s="1">
        <v>300.15090942382813</v>
      </c>
      <c r="Y21" s="1">
        <v>25.827260971069336</v>
      </c>
      <c r="Z21" s="1">
        <v>2.5310061872005463E-2</v>
      </c>
      <c r="AA21" s="1">
        <v>88.034019470214844</v>
      </c>
      <c r="AB21" s="1">
        <v>51.000320434570313</v>
      </c>
      <c r="AC21" s="1">
        <v>2.6821837425231934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1.1034959905287798</v>
      </c>
      <c r="AL21">
        <f>(U21-T21)/(1000-U21)*AK21</f>
        <v>4.1257563069455577E-2</v>
      </c>
      <c r="AM21">
        <f>(P21+273.15)</f>
        <v>302.97587623596189</v>
      </c>
      <c r="AN21">
        <f>(O21+273.15)</f>
        <v>304.04651107788084</v>
      </c>
      <c r="AO21">
        <f>(Y21*AG21+Z21*AH21)*AI21</f>
        <v>4.1323616630056108</v>
      </c>
      <c r="AP21">
        <f>((AO21+0.00000010773*(AN21^4-AM21^4))-AL21*44100)/(L21*51.4+0.00000043092*AM21^3)</f>
        <v>-14.775266824629416</v>
      </c>
      <c r="AQ21">
        <f>0.61365*EXP(17.502*J21/(240.97+J21))</f>
        <v>4.2180240244382485</v>
      </c>
      <c r="AR21">
        <f>AQ21*1000/AA21</f>
        <v>47.913568525237693</v>
      </c>
      <c r="AS21">
        <f>(AR21-U21)</f>
        <v>11.67261317245449</v>
      </c>
      <c r="AT21">
        <f>IF(D21,P21,(O21+P21)/2)</f>
        <v>30.361193656921387</v>
      </c>
      <c r="AU21">
        <f>0.61365*EXP(17.502*AT21/(240.97+AT21))</f>
        <v>4.3496430529373225</v>
      </c>
      <c r="AV21">
        <f>IF(AS21&lt;&gt;0,(1000-(AR21+U21)/2)/AS21*AL21,0)</f>
        <v>3.3858363330741943</v>
      </c>
      <c r="AW21">
        <f>U21*AA21/1000</f>
        <v>3.1904369691461034</v>
      </c>
      <c r="AX21">
        <f>(AU21-AW21)</f>
        <v>1.159206083791219</v>
      </c>
      <c r="AY21">
        <f>1/(1.6/F21+1.37/N21)</f>
        <v>2.3876442848745283</v>
      </c>
      <c r="AZ21">
        <f>G21*AA21*0.001</f>
        <v>33.957901230078257</v>
      </c>
      <c r="BA21">
        <f>G21/S21</f>
        <v>0.98857955458288127</v>
      </c>
      <c r="BB21">
        <f>(1-AL21*AA21/AQ21/F21)*100</f>
        <v>94.685210933483958</v>
      </c>
      <c r="BC21">
        <f>(S21-E21/(N21/1.35))</f>
        <v>391.88492412660742</v>
      </c>
      <c r="BD21">
        <f>E21*BB21/100/BC21</f>
        <v>-1.2966766117063771E-2</v>
      </c>
    </row>
    <row r="22" spans="1:56" x14ac:dyDescent="0.35">
      <c r="A22" s="1" t="s">
        <v>9</v>
      </c>
      <c r="B22" s="1" t="s">
        <v>837</v>
      </c>
      <c r="K22" s="1">
        <v>2.72</v>
      </c>
    </row>
    <row r="23" spans="1:56" x14ac:dyDescent="0.35">
      <c r="A23" s="1" t="s">
        <v>9</v>
      </c>
      <c r="B23" s="1" t="s">
        <v>836</v>
      </c>
      <c r="K23" s="1">
        <v>2.72</v>
      </c>
    </row>
    <row r="24" spans="1:56" x14ac:dyDescent="0.35">
      <c r="A24" s="1">
        <v>3</v>
      </c>
      <c r="B24" s="1" t="s">
        <v>835</v>
      </c>
      <c r="C24" s="1">
        <v>782.50000206753612</v>
      </c>
      <c r="D24" s="1">
        <v>0</v>
      </c>
      <c r="E24">
        <f>(R24-S24*(1000-T24)/(1000-U24))*AK24</f>
        <v>-5.1312740395408749</v>
      </c>
      <c r="F24">
        <f>IF(AV24&lt;&gt;0,1/(1/AV24-1/N24),0)</f>
        <v>14.865200754463247</v>
      </c>
      <c r="G24">
        <f>((AY24-AL24/2)*S24-E24)/(AY24+AL24/2)</f>
        <v>385.71389705147618</v>
      </c>
      <c r="H24">
        <f>AL24*1000</f>
        <v>40.87173883349098</v>
      </c>
      <c r="I24">
        <f>(AQ24-AW24)</f>
        <v>1.0374597893893465</v>
      </c>
      <c r="J24">
        <f>(P24+AP24*D24)</f>
        <v>29.742120742797852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30.872732162475586</v>
      </c>
      <c r="P24" s="1">
        <v>29.742120742797852</v>
      </c>
      <c r="Q24" s="1">
        <v>31.030553817749023</v>
      </c>
      <c r="R24" s="1">
        <v>400.10791015625</v>
      </c>
      <c r="S24" s="1">
        <v>390.30197143554688</v>
      </c>
      <c r="T24" s="1">
        <v>0.18887801468372345</v>
      </c>
      <c r="U24" s="1">
        <v>35.896957397460938</v>
      </c>
      <c r="V24" s="1">
        <v>0.37127366662025452</v>
      </c>
      <c r="W24" s="1">
        <v>70.561920166015625</v>
      </c>
      <c r="X24" s="1">
        <v>300.1573486328125</v>
      </c>
      <c r="Y24" s="1">
        <v>51.309474945068359</v>
      </c>
      <c r="Z24" s="1">
        <v>0.21333305537700653</v>
      </c>
      <c r="AA24" s="1">
        <v>88.03778076171875</v>
      </c>
      <c r="AB24" s="1">
        <v>51.309722900390625</v>
      </c>
      <c r="AC24" s="1">
        <v>2.7415757179260254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1.1035196640912222</v>
      </c>
      <c r="AL24">
        <f>(U24-T24)/(1000-U24)*AK24</f>
        <v>4.0871738833490982E-2</v>
      </c>
      <c r="AM24">
        <f>(P24+273.15)</f>
        <v>302.89212074279783</v>
      </c>
      <c r="AN24">
        <f>(O24+273.15)</f>
        <v>304.02273216247556</v>
      </c>
      <c r="AO24">
        <f>(Y24*AG24+Z24*AH24)*AI24</f>
        <v>8.2095158077139558</v>
      </c>
      <c r="AP24">
        <f>((AO24+0.00000010773*(AN24^4-AM24^4))-AL24*44100)/(L24*51.4+0.00000043092*AM24^3)</f>
        <v>-14.597691400292733</v>
      </c>
      <c r="AQ24">
        <f>0.61365*EXP(17.502*J24/(240.97+J24))</f>
        <v>4.1977482547597704</v>
      </c>
      <c r="AR24">
        <f>AQ24*1000/AA24</f>
        <v>47.681213888402176</v>
      </c>
      <c r="AS24">
        <f>(AR24-U24)</f>
        <v>11.784256490941239</v>
      </c>
      <c r="AT24">
        <f>IF(D24,P24,(O24+P24)/2)</f>
        <v>30.307426452636719</v>
      </c>
      <c r="AU24">
        <f>0.61365*EXP(17.502*AT24/(240.97+AT24))</f>
        <v>4.3362635633177584</v>
      </c>
      <c r="AV24">
        <f>IF(AS24&lt;&gt;0,(1000-(AR24+U24)/2)/AS24*AL24,0)</f>
        <v>3.3233956057481051</v>
      </c>
      <c r="AW24">
        <f>U24*AA24/1000</f>
        <v>3.160288465370424</v>
      </c>
      <c r="AX24">
        <f>(AU24-AW24)</f>
        <v>1.1759750979473345</v>
      </c>
      <c r="AY24">
        <f>1/(1.6/F24+1.37/N24)</f>
        <v>2.3380799909056327</v>
      </c>
      <c r="AZ24">
        <f>G24*AA24*0.001</f>
        <v>33.957395505366016</v>
      </c>
      <c r="BA24">
        <f>G24/S24</f>
        <v>0.98824480858450303</v>
      </c>
      <c r="BB24">
        <f>(1-AL24*AA24/AQ24/F24)*100</f>
        <v>94.233596447305757</v>
      </c>
      <c r="BC24">
        <f>(S24-E24/(N24/1.35))</f>
        <v>391.92034917351191</v>
      </c>
      <c r="BD24">
        <f>E24*BB24/100/BC24</f>
        <v>-1.233767034863908E-2</v>
      </c>
    </row>
    <row r="25" spans="1:56" x14ac:dyDescent="0.35">
      <c r="A25" s="1" t="s">
        <v>9</v>
      </c>
      <c r="B25" s="1" t="s">
        <v>834</v>
      </c>
      <c r="K25" s="1">
        <v>2.72</v>
      </c>
    </row>
    <row r="26" spans="1:56" x14ac:dyDescent="0.35">
      <c r="A26" s="1" t="s">
        <v>9</v>
      </c>
      <c r="B26" s="1" t="s">
        <v>833</v>
      </c>
      <c r="K26" s="1">
        <v>2.72</v>
      </c>
    </row>
    <row r="27" spans="1:56" x14ac:dyDescent="0.35">
      <c r="A27" s="1">
        <v>4</v>
      </c>
      <c r="B27" s="1" t="s">
        <v>832</v>
      </c>
      <c r="C27" s="1">
        <v>985.50000206753612</v>
      </c>
      <c r="D27" s="1">
        <v>0</v>
      </c>
      <c r="E27">
        <f>(R27-S27*(1000-T27)/(1000-U27))*AK27</f>
        <v>-4.7272869423806156</v>
      </c>
      <c r="F27">
        <f>IF(AV27&lt;&gt;0,1/(1/AV27-1/N27),0)</f>
        <v>14.486034448627246</v>
      </c>
      <c r="G27">
        <f>((AY27-AL27/2)*S27-E27)/(AY27+AL27/2)</f>
        <v>385.27677028098736</v>
      </c>
      <c r="H27">
        <f>AL27*1000</f>
        <v>40.751432199250665</v>
      </c>
      <c r="I27">
        <f>(AQ27-AW27)</f>
        <v>1.0405186422510111</v>
      </c>
      <c r="J27">
        <f>(P27+AP27*D27)</f>
        <v>29.715305328369141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30.858837127685547</v>
      </c>
      <c r="P27" s="1">
        <v>29.715305328369141</v>
      </c>
      <c r="Q27" s="1">
        <v>31.019773483276367</v>
      </c>
      <c r="R27" s="1">
        <v>400.162841796875</v>
      </c>
      <c r="S27" s="1">
        <v>390.04278564453125</v>
      </c>
      <c r="T27" s="1">
        <v>0.18252284824848175</v>
      </c>
      <c r="U27" s="1">
        <v>35.789974212646484</v>
      </c>
      <c r="V27" s="1">
        <v>0.35905313491821289</v>
      </c>
      <c r="W27" s="1">
        <v>70.404899597167969</v>
      </c>
      <c r="X27" s="1">
        <v>300.15289306640625</v>
      </c>
      <c r="Y27" s="1">
        <v>101.13731384277344</v>
      </c>
      <c r="Z27" s="1">
        <v>5.7852223515510559E-2</v>
      </c>
      <c r="AA27" s="1">
        <v>88.034599304199219</v>
      </c>
      <c r="AB27" s="1">
        <v>51.349193572998047</v>
      </c>
      <c r="AC27" s="1">
        <v>2.7656629085540771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1.1035032833323757</v>
      </c>
      <c r="AL27">
        <f>(U27-T27)/(1000-U27)*AK27</f>
        <v>4.0751432199250669E-2</v>
      </c>
      <c r="AM27">
        <f>(P27+273.15)</f>
        <v>302.86530532836912</v>
      </c>
      <c r="AN27">
        <f>(O27+273.15)</f>
        <v>304.00883712768552</v>
      </c>
      <c r="AO27">
        <f>(Y27*AG27+Z27*AH27)*AI27</f>
        <v>16.18196985314853</v>
      </c>
      <c r="AP27">
        <f>((AO27+0.00000010773*(AN27^4-AM27^4))-AL27*44100)/(L27*51.4+0.00000043092*AM27^3)</f>
        <v>-14.487962184098249</v>
      </c>
      <c r="AQ27">
        <f>0.61365*EXP(17.502*J27/(240.97+J27))</f>
        <v>4.1912746811689674</v>
      </c>
      <c r="AR27">
        <f>AQ27*1000/AA27</f>
        <v>47.60940260188184</v>
      </c>
      <c r="AS27">
        <f>(AR27-U27)</f>
        <v>11.819428389235355</v>
      </c>
      <c r="AT27">
        <f>IF(D27,P27,(O27+P27)/2)</f>
        <v>30.287071228027344</v>
      </c>
      <c r="AU27">
        <f>0.61365*EXP(17.502*AT27/(240.97+AT27))</f>
        <v>4.3312077131238595</v>
      </c>
      <c r="AV27">
        <f>IF(AS27&lt;&gt;0,(1000-(AR27+U27)/2)/AS27*AL27,0)</f>
        <v>3.3040608131235185</v>
      </c>
      <c r="AW27">
        <f>U27*AA27/1000</f>
        <v>3.1507560389179563</v>
      </c>
      <c r="AX27">
        <f>(AU27-AW27)</f>
        <v>1.1804516742059032</v>
      </c>
      <c r="AY27">
        <f>1/(1.6/F27+1.37/N27)</f>
        <v>2.3227798005698572</v>
      </c>
      <c r="AZ27">
        <f>G27*AA27*0.001</f>
        <v>33.917686092902734</v>
      </c>
      <c r="BA27">
        <f>G27/S27</f>
        <v>0.98778078831616323</v>
      </c>
      <c r="BB27">
        <f>(1-AL27*AA27/AQ27/F27)*100</f>
        <v>94.091181761171569</v>
      </c>
      <c r="BC27">
        <f>(S27-E27/(N27/1.35))</f>
        <v>391.53374790645051</v>
      </c>
      <c r="BD27">
        <f>E27*BB27/100/BC27</f>
        <v>-1.1360349326490828E-2</v>
      </c>
    </row>
    <row r="28" spans="1:56" x14ac:dyDescent="0.35">
      <c r="A28" s="1" t="s">
        <v>9</v>
      </c>
      <c r="B28" s="1" t="s">
        <v>831</v>
      </c>
      <c r="K28" s="1">
        <v>2.72</v>
      </c>
    </row>
    <row r="29" spans="1:56" x14ac:dyDescent="0.35">
      <c r="A29" s="1" t="s">
        <v>9</v>
      </c>
      <c r="B29" s="1" t="s">
        <v>830</v>
      </c>
      <c r="K29" s="1">
        <v>2.72</v>
      </c>
    </row>
    <row r="30" spans="1:56" x14ac:dyDescent="0.35">
      <c r="A30" s="1">
        <v>5</v>
      </c>
      <c r="B30" s="1" t="s">
        <v>829</v>
      </c>
      <c r="C30" s="1">
        <v>1188.5000020675361</v>
      </c>
      <c r="D30" s="1">
        <v>0</v>
      </c>
      <c r="E30">
        <f>(R30-S30*(1000-T30)/(1000-U30))*AK30</f>
        <v>-5.0166615487267494</v>
      </c>
      <c r="F30">
        <f>IF(AV30&lt;&gt;0,1/(1/AV30-1/N30),0)</f>
        <v>14.276241205032559</v>
      </c>
      <c r="G30">
        <f>((AY30-AL30/2)*S30-E30)/(AY30+AL30/2)</f>
        <v>385.53440404188507</v>
      </c>
      <c r="H30">
        <f>AL30*1000</f>
        <v>40.695109498558068</v>
      </c>
      <c r="I30">
        <f>(AQ30-AW30)</f>
        <v>1.0425475886322406</v>
      </c>
      <c r="J30">
        <f>(P30+AP30*D30)</f>
        <v>29.705142974853516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30.859006881713867</v>
      </c>
      <c r="P30" s="1">
        <v>29.705142974853516</v>
      </c>
      <c r="Q30" s="1">
        <v>31.020036697387695</v>
      </c>
      <c r="R30" s="1">
        <v>400.03030395507813</v>
      </c>
      <c r="S30" s="1">
        <v>390.18743896484375</v>
      </c>
      <c r="T30" s="1">
        <v>0.18235674500465393</v>
      </c>
      <c r="U30" s="1">
        <v>35.741008758544922</v>
      </c>
      <c r="V30" s="1">
        <v>0.35870358347892761</v>
      </c>
      <c r="W30" s="1">
        <v>70.304107666015625</v>
      </c>
      <c r="X30" s="1">
        <v>300.16464233398438</v>
      </c>
      <c r="Y30" s="1">
        <v>149.31343078613281</v>
      </c>
      <c r="Z30" s="1">
        <v>9.0394474565982819E-2</v>
      </c>
      <c r="AA30" s="1">
        <v>88.029861450195313</v>
      </c>
      <c r="AB30" s="1">
        <v>51.421924591064453</v>
      </c>
      <c r="AC30" s="1">
        <v>2.7788145542144775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1.1035464791690599</v>
      </c>
      <c r="AL30">
        <f>(U30-T30)/(1000-U30)*AK30</f>
        <v>4.069510949855807E-2</v>
      </c>
      <c r="AM30">
        <f>(P30+273.15)</f>
        <v>302.85514297485349</v>
      </c>
      <c r="AN30">
        <f>(O30+273.15)</f>
        <v>304.00900688171384</v>
      </c>
      <c r="AO30">
        <f>(Y30*AG30+Z30*AH30)*AI30</f>
        <v>23.89014839179481</v>
      </c>
      <c r="AP30">
        <f>((AO30+0.00000010773*(AN30^4-AM30^4))-AL30*44100)/(L30*51.4+0.00000043092*AM30^3)</f>
        <v>-14.403533033063173</v>
      </c>
      <c r="AQ30">
        <f>0.61365*EXP(17.502*J30/(240.97+J30))</f>
        <v>4.1888236377371673</v>
      </c>
      <c r="AR30">
        <f>AQ30*1000/AA30</f>
        <v>47.584121668839387</v>
      </c>
      <c r="AS30">
        <f>(AR30-U30)</f>
        <v>11.843112910294465</v>
      </c>
      <c r="AT30">
        <f>IF(D30,P30,(O30+P30)/2)</f>
        <v>30.282074928283691</v>
      </c>
      <c r="AU30">
        <f>0.61365*EXP(17.502*AT30/(240.97+AT30))</f>
        <v>4.3299675128258963</v>
      </c>
      <c r="AV30">
        <f>IF(AS30&lt;&gt;0,(1000-(AR30+U30)/2)/AS30*AL30,0)</f>
        <v>3.2930233073515778</v>
      </c>
      <c r="AW30">
        <f>U30*AA30/1000</f>
        <v>3.1462760491049266</v>
      </c>
      <c r="AX30">
        <f>(AU30-AW30)</f>
        <v>1.1836914637209697</v>
      </c>
      <c r="AY30">
        <f>1/(1.6/F30+1.37/N30)</f>
        <v>2.3140555143776376</v>
      </c>
      <c r="AZ30">
        <f>G30*AA30*0.001</f>
        <v>33.938540172090761</v>
      </c>
      <c r="BA30">
        <f>G30/S30</f>
        <v>0.98807487259122684</v>
      </c>
      <c r="BB30">
        <f>(1-AL30*AA30/AQ30/F30)*100</f>
        <v>94.009455659054424</v>
      </c>
      <c r="BC30">
        <f>(S30-E30/(N30/1.35))</f>
        <v>391.76966850604578</v>
      </c>
      <c r="BD30">
        <f>E30*BB30/100/BC30</f>
        <v>-1.2038033041708862E-2</v>
      </c>
    </row>
    <row r="31" spans="1:56" x14ac:dyDescent="0.35">
      <c r="A31" s="1" t="s">
        <v>9</v>
      </c>
      <c r="B31" s="1" t="s">
        <v>828</v>
      </c>
      <c r="K31" s="1">
        <v>2.72</v>
      </c>
    </row>
    <row r="32" spans="1:56" x14ac:dyDescent="0.35">
      <c r="A32" s="1" t="s">
        <v>9</v>
      </c>
      <c r="B32" s="1" t="s">
        <v>827</v>
      </c>
      <c r="K32" s="1">
        <v>2.72</v>
      </c>
    </row>
    <row r="33" spans="1:56" x14ac:dyDescent="0.35">
      <c r="A33" s="1">
        <v>6</v>
      </c>
      <c r="B33" s="1" t="s">
        <v>826</v>
      </c>
      <c r="C33" s="1">
        <v>1392.5000020675361</v>
      </c>
      <c r="D33" s="1">
        <v>0</v>
      </c>
      <c r="E33">
        <f>(R33-S33*(1000-T33)/(1000-U33))*AK33</f>
        <v>-4.5267002571922168</v>
      </c>
      <c r="F33">
        <f>IF(AV33&lt;&gt;0,1/(1/AV33-1/N33),0)</f>
        <v>14.41438975342548</v>
      </c>
      <c r="G33">
        <f>((AY33-AL33/2)*S33-E33)/(AY33+AL33/2)</f>
        <v>384.94938288357577</v>
      </c>
      <c r="H33">
        <f>AL33*1000</f>
        <v>40.854613914423929</v>
      </c>
      <c r="I33">
        <f>(AQ33-AW33)</f>
        <v>1.0440993247112589</v>
      </c>
      <c r="J33">
        <f>(P33+AP33*D33)</f>
        <v>29.760368347167969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30.880502700805664</v>
      </c>
      <c r="P33" s="1">
        <v>29.760368347167969</v>
      </c>
      <c r="Q33" s="1">
        <v>31.035514831542969</v>
      </c>
      <c r="R33" s="1">
        <v>400.150634765625</v>
      </c>
      <c r="S33" s="1">
        <v>389.82034301757813</v>
      </c>
      <c r="T33" s="1">
        <v>0.18183647096157074</v>
      </c>
      <c r="U33" s="1">
        <v>35.877010345458984</v>
      </c>
      <c r="V33" s="1">
        <v>0.35722026228904724</v>
      </c>
      <c r="W33" s="1">
        <v>70.480880737304688</v>
      </c>
      <c r="X33" s="1">
        <v>300.14627075195313</v>
      </c>
      <c r="Y33" s="1">
        <v>300.18829345703125</v>
      </c>
      <c r="Z33" s="1">
        <v>3.8567885756492615E-2</v>
      </c>
      <c r="AA33" s="1">
        <v>88.024589538574219</v>
      </c>
      <c r="AB33" s="1">
        <v>51.4097900390625</v>
      </c>
      <c r="AC33" s="1">
        <v>2.7671010494232178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1.1034789365880628</v>
      </c>
      <c r="AL33">
        <f>(U33-T33)/(1000-U33)*AK33</f>
        <v>4.085461391442393E-2</v>
      </c>
      <c r="AM33">
        <f>(P33+273.15)</f>
        <v>302.91036834716795</v>
      </c>
      <c r="AN33">
        <f>(O33+273.15)</f>
        <v>304.03050270080564</v>
      </c>
      <c r="AO33">
        <f>(Y33*AG33+Z33*AH33)*AI33</f>
        <v>48.030125879568004</v>
      </c>
      <c r="AP33">
        <f>((AO33+0.00000010773*(AN33^4-AM33^4))-AL33*44100)/(L33*51.4+0.00000043092*AM33^3)</f>
        <v>-14.265813866793728</v>
      </c>
      <c r="AQ33">
        <f>0.61365*EXP(17.502*J33/(240.97+J33))</f>
        <v>4.2021584342414666</v>
      </c>
      <c r="AR33">
        <f>AQ33*1000/AA33</f>
        <v>47.738460994470103</v>
      </c>
      <c r="AS33">
        <f>(AR33-U33)</f>
        <v>11.861450649011118</v>
      </c>
      <c r="AT33">
        <f>IF(D33,P33,(O33+P33)/2)</f>
        <v>30.320435523986816</v>
      </c>
      <c r="AU33">
        <f>0.61365*EXP(17.502*AT33/(240.97+AT33))</f>
        <v>4.3394974617688575</v>
      </c>
      <c r="AV33">
        <f>IF(AS33&lt;&gt;0,(1000-(AR33+U33)/2)/AS33*AL33,0)</f>
        <v>3.3003193431702949</v>
      </c>
      <c r="AW33">
        <f>U33*AA33/1000</f>
        <v>3.1580591095302077</v>
      </c>
      <c r="AX33">
        <f>(AU33-AW33)</f>
        <v>1.1814383522386498</v>
      </c>
      <c r="AY33">
        <f>1/(1.6/F33+1.37/N33)</f>
        <v>2.3198216458529517</v>
      </c>
      <c r="AZ33">
        <f>G33*AA33*0.001</f>
        <v>33.885011421454202</v>
      </c>
      <c r="BA33">
        <f>G33/S33</f>
        <v>0.98750460251433647</v>
      </c>
      <c r="BB33">
        <f>(1-AL33*AA33/AQ33/F33)*100</f>
        <v>94.062871675502606</v>
      </c>
      <c r="BC33">
        <f>(S33-E33/(N33/1.35))</f>
        <v>391.24804125903393</v>
      </c>
      <c r="BD33">
        <f>E33*BB33/100/BC33</f>
        <v>-1.0882979095193221E-2</v>
      </c>
    </row>
    <row r="34" spans="1:56" x14ac:dyDescent="0.35">
      <c r="A34" s="1" t="s">
        <v>9</v>
      </c>
      <c r="B34" s="1" t="s">
        <v>825</v>
      </c>
      <c r="K34" s="1">
        <v>2.72</v>
      </c>
    </row>
    <row r="35" spans="1:56" x14ac:dyDescent="0.35">
      <c r="A35" s="1" t="s">
        <v>9</v>
      </c>
      <c r="B35" s="1" t="s">
        <v>824</v>
      </c>
      <c r="K35" s="1">
        <v>2.72</v>
      </c>
    </row>
    <row r="36" spans="1:56" x14ac:dyDescent="0.35">
      <c r="A36" s="1">
        <v>7</v>
      </c>
      <c r="B36" s="1" t="s">
        <v>823</v>
      </c>
      <c r="C36" s="1">
        <v>1596.5000020675361</v>
      </c>
      <c r="D36" s="1">
        <v>0</v>
      </c>
      <c r="E36">
        <f>(R36-S36*(1000-T36)/(1000-U36))*AK36</f>
        <v>-4.8212675319323779</v>
      </c>
      <c r="F36">
        <f>IF(AV36&lt;&gt;0,1/(1/AV36-1/N36),0)</f>
        <v>15.142647218528063</v>
      </c>
      <c r="G36">
        <f>((AY36-AL36/2)*S36-E36)/(AY36+AL36/2)</f>
        <v>384.85819072606063</v>
      </c>
      <c r="H36">
        <f>AL36*1000</f>
        <v>41.227122982357074</v>
      </c>
      <c r="I36">
        <f>(AQ36-AW36)</f>
        <v>1.0417045327077745</v>
      </c>
      <c r="J36">
        <f>(P36+AP36*D36)</f>
        <v>29.866718292236328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30.936399459838867</v>
      </c>
      <c r="P36" s="1">
        <v>29.866718292236328</v>
      </c>
      <c r="Q36" s="1">
        <v>31.081480026245117</v>
      </c>
      <c r="R36" s="1">
        <v>399.78900146484375</v>
      </c>
      <c r="S36" s="1">
        <v>389.60214233398438</v>
      </c>
      <c r="T36" s="1">
        <v>0.18750292062759399</v>
      </c>
      <c r="U36" s="1">
        <v>36.196453094482422</v>
      </c>
      <c r="V36" s="1">
        <v>0.36718609929084778</v>
      </c>
      <c r="W36" s="1">
        <v>70.883338928222656</v>
      </c>
      <c r="X36" s="1">
        <v>300.14422607421875</v>
      </c>
      <c r="Y36" s="1">
        <v>501.0672607421875</v>
      </c>
      <c r="Z36" s="1">
        <v>7.8342333436012268E-2</v>
      </c>
      <c r="AA36" s="1">
        <v>88.026237487792969</v>
      </c>
      <c r="AB36" s="1">
        <v>51.318244934082031</v>
      </c>
      <c r="AC36" s="1">
        <v>2.7373573780059814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1.1034714193905097</v>
      </c>
      <c r="AL36">
        <f>(U36-T36)/(1000-U36)*AK36</f>
        <v>4.1227122982357076E-2</v>
      </c>
      <c r="AM36">
        <f>(P36+273.15)</f>
        <v>303.01671829223631</v>
      </c>
      <c r="AN36">
        <f>(O36+273.15)</f>
        <v>304.08639945983884</v>
      </c>
      <c r="AO36">
        <f>(Y36*AG36+Z36*AH36)*AI36</f>
        <v>80.170759926793835</v>
      </c>
      <c r="AP36">
        <f>((AO36+0.00000010773*(AN36^4-AM36^4))-AL36*44100)/(L36*51.4+0.00000043092*AM36^3)</f>
        <v>-14.140433322183629</v>
      </c>
      <c r="AQ36">
        <f>0.61365*EXP(17.502*J36/(240.97+J36))</f>
        <v>4.2279421090184428</v>
      </c>
      <c r="AR36">
        <f>AQ36*1000/AA36</f>
        <v>48.030476249819856</v>
      </c>
      <c r="AS36">
        <f>(AR36-U36)</f>
        <v>11.834023155337434</v>
      </c>
      <c r="AT36">
        <f>IF(D36,P36,(O36+P36)/2)</f>
        <v>30.401558876037598</v>
      </c>
      <c r="AU36">
        <f>0.61365*EXP(17.502*AT36/(240.97+AT36))</f>
        <v>4.3597112030827185</v>
      </c>
      <c r="AV36">
        <f>IF(AS36&lt;&gt;0,(1000-(AR36+U36)/2)/AS36*AL36,0)</f>
        <v>3.3370651279564032</v>
      </c>
      <c r="AW36">
        <f>U36*AA36/1000</f>
        <v>3.1862375763106683</v>
      </c>
      <c r="AX36">
        <f>(AU36-AW36)</f>
        <v>1.1734736267720502</v>
      </c>
      <c r="AY36">
        <f>1/(1.6/F36+1.37/N36)</f>
        <v>2.348910589110397</v>
      </c>
      <c r="AZ36">
        <f>G36*AA36*0.001</f>
        <v>33.877618495974538</v>
      </c>
      <c r="BA36">
        <f>G36/S36</f>
        <v>0.98782359978950773</v>
      </c>
      <c r="BB36">
        <f>(1-AL36*AA36/AQ36/F36)*100</f>
        <v>94.331549855672208</v>
      </c>
      <c r="BC36">
        <f>(S36-E36/(N36/1.35))</f>
        <v>391.12274559592811</v>
      </c>
      <c r="BD36">
        <f>E36*BB36/100/BC36</f>
        <v>-1.1628002811830017E-2</v>
      </c>
    </row>
    <row r="37" spans="1:56" x14ac:dyDescent="0.35">
      <c r="A37" s="1" t="s">
        <v>9</v>
      </c>
      <c r="B37" s="1" t="s">
        <v>822</v>
      </c>
      <c r="K37" s="1">
        <v>2.72</v>
      </c>
    </row>
    <row r="38" spans="1:56" x14ac:dyDescent="0.35">
      <c r="A38" s="1" t="s">
        <v>9</v>
      </c>
      <c r="B38" s="1" t="s">
        <v>821</v>
      </c>
      <c r="K38" s="1">
        <v>2.72</v>
      </c>
    </row>
    <row r="39" spans="1:56" x14ac:dyDescent="0.35">
      <c r="A39" s="1">
        <v>8</v>
      </c>
      <c r="B39" s="1" t="s">
        <v>820</v>
      </c>
      <c r="C39" s="1">
        <v>1799.5000020675361</v>
      </c>
      <c r="D39" s="1">
        <v>0</v>
      </c>
      <c r="E39">
        <f>(R39-S39*(1000-T39)/(1000-U39))*AK39</f>
        <v>-5.4653906558398253</v>
      </c>
      <c r="F39">
        <f>IF(AV39&lt;&gt;0,1/(1/AV39-1/N39),0)</f>
        <v>15.964416628040873</v>
      </c>
      <c r="G39">
        <f>((AY39-AL39/2)*S39-E39)/(AY39+AL39/2)</f>
        <v>385.69638737007159</v>
      </c>
      <c r="H39">
        <f>AL39*1000</f>
        <v>41.685913288374863</v>
      </c>
      <c r="I39">
        <f>(AQ39-AW39)</f>
        <v>1.0408674989409321</v>
      </c>
      <c r="J39">
        <f>(P39+AP39*D39)</f>
        <v>30.005609512329102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31.024055480957031</v>
      </c>
      <c r="P39" s="1">
        <v>30.005609512329102</v>
      </c>
      <c r="Q39" s="1">
        <v>31.151145935058594</v>
      </c>
      <c r="R39" s="1">
        <v>399.98394775390625</v>
      </c>
      <c r="S39" s="1">
        <v>390.19622802734375</v>
      </c>
      <c r="T39" s="1">
        <v>0.1975056380033493</v>
      </c>
      <c r="U39" s="1">
        <v>36.592788696289063</v>
      </c>
      <c r="V39" s="1">
        <v>0.38482546806335449</v>
      </c>
      <c r="W39" s="1">
        <v>71.298408508300781</v>
      </c>
      <c r="X39" s="1">
        <v>300.139404296875</v>
      </c>
      <c r="Y39" s="1">
        <v>751.11749267578125</v>
      </c>
      <c r="Z39" s="1">
        <v>7.2314366698265076E-3</v>
      </c>
      <c r="AA39" s="1">
        <v>88.021583557128906</v>
      </c>
      <c r="AB39" s="1">
        <v>51.239185333251953</v>
      </c>
      <c r="AC39" s="1">
        <v>2.7111279964447021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1.1034536922679226</v>
      </c>
      <c r="AL39">
        <f>(U39-T39)/(1000-U39)*AK39</f>
        <v>4.1685913288374864E-2</v>
      </c>
      <c r="AM39">
        <f>(P39+273.15)</f>
        <v>303.15560951232908</v>
      </c>
      <c r="AN39">
        <f>(O39+273.15)</f>
        <v>304.17405548095701</v>
      </c>
      <c r="AO39">
        <f>(Y39*AG39+Z39*AH39)*AI39</f>
        <v>120.17879614191952</v>
      </c>
      <c r="AP39">
        <f>((AO39+0.00000010773*(AN39^4-AM39^4))-AL39*44100)/(L39*51.4+0.00000043092*AM39^3)</f>
        <v>-13.981391505723408</v>
      </c>
      <c r="AQ39">
        <f>0.61365*EXP(17.502*J39/(240.97+J39))</f>
        <v>4.2618227067597019</v>
      </c>
      <c r="AR39">
        <f>AQ39*1000/AA39</f>
        <v>48.417928132293127</v>
      </c>
      <c r="AS39">
        <f>(AR39-U39)</f>
        <v>11.825139436004065</v>
      </c>
      <c r="AT39">
        <f>IF(D39,P39,(O39+P39)/2)</f>
        <v>30.514832496643066</v>
      </c>
      <c r="AU39">
        <f>0.61365*EXP(17.502*AT39/(240.97+AT39))</f>
        <v>4.3880731532771149</v>
      </c>
      <c r="AV39">
        <f>IF(AS39&lt;&gt;0,(1000-(AR39+U39)/2)/AS39*AL39,0)</f>
        <v>3.375354584124306</v>
      </c>
      <c r="AW39">
        <f>U39*AA39/1000</f>
        <v>3.2209552078187698</v>
      </c>
      <c r="AX39">
        <f>(AU39-AW39)</f>
        <v>1.1671179454583451</v>
      </c>
      <c r="AY39">
        <f>1/(1.6/F39+1.37/N39)</f>
        <v>2.3793076917359257</v>
      </c>
      <c r="AZ39">
        <f>G39*AA39*0.001</f>
        <v>33.949606788577512</v>
      </c>
      <c r="BA39">
        <f>G39/S39</f>
        <v>0.98846774947051297</v>
      </c>
      <c r="BB39">
        <f>(1-AL39*AA39/AQ39/F39)*100</f>
        <v>94.607004397312622</v>
      </c>
      <c r="BC39">
        <f>(S39-E39/(N39/1.35))</f>
        <v>391.91998444700374</v>
      </c>
      <c r="BD39">
        <f>E39*BB39/100/BC39</f>
        <v>-1.3193107224160656E-2</v>
      </c>
    </row>
    <row r="40" spans="1:56" x14ac:dyDescent="0.35">
      <c r="A40" s="1" t="s">
        <v>9</v>
      </c>
      <c r="B40" s="1" t="s">
        <v>819</v>
      </c>
      <c r="K40" s="1">
        <v>2.72</v>
      </c>
    </row>
    <row r="41" spans="1:56" x14ac:dyDescent="0.35">
      <c r="A41" s="1" t="s">
        <v>9</v>
      </c>
      <c r="B41" s="1" t="s">
        <v>818</v>
      </c>
      <c r="K41" s="1">
        <v>2.72</v>
      </c>
    </row>
    <row r="42" spans="1:56" x14ac:dyDescent="0.35">
      <c r="A42" s="1">
        <v>9</v>
      </c>
      <c r="B42" s="1" t="s">
        <v>817</v>
      </c>
      <c r="C42" s="1">
        <v>2003.5000020675361</v>
      </c>
      <c r="D42" s="1">
        <v>0</v>
      </c>
      <c r="E42">
        <f>(R42-S42*(1000-T42)/(1000-U42))*AK42</f>
        <v>-6.8059782823069623</v>
      </c>
      <c r="F42">
        <f>IF(AV42&lt;&gt;0,1/(1/AV42-1/N42),0)</f>
        <v>16.156696559053429</v>
      </c>
      <c r="G42">
        <f>((AY42-AL42/2)*S42-E42)/(AY42+AL42/2)</f>
        <v>387.3302004165912</v>
      </c>
      <c r="H42">
        <f>AL42*1000</f>
        <v>42.068813019831218</v>
      </c>
      <c r="I42">
        <f>(AQ42-AW42)</f>
        <v>1.0473131349105826</v>
      </c>
      <c r="J42">
        <f>(P42+AP42*D42)</f>
        <v>30.152109146118164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31.119665145874023</v>
      </c>
      <c r="P42" s="1">
        <v>30.152109146118164</v>
      </c>
      <c r="Q42" s="1">
        <v>31.231330871582031</v>
      </c>
      <c r="R42" s="1">
        <v>400.0938720703125</v>
      </c>
      <c r="S42" s="1">
        <v>391.34219360351563</v>
      </c>
      <c r="T42" s="1">
        <v>0.21489880979061127</v>
      </c>
      <c r="U42" s="1">
        <v>36.930648803710938</v>
      </c>
      <c r="V42" s="1">
        <v>0.41641506552696228</v>
      </c>
      <c r="W42" s="1">
        <v>71.561485290527344</v>
      </c>
      <c r="X42" s="1">
        <v>300.147216796875</v>
      </c>
      <c r="Y42" s="1">
        <v>1000.1528930664063</v>
      </c>
      <c r="Z42" s="1">
        <v>9.1598674654960632E-2</v>
      </c>
      <c r="AA42" s="1">
        <v>88.016387939453125</v>
      </c>
      <c r="AB42" s="1">
        <v>51.248756408691406</v>
      </c>
      <c r="AC42" s="1">
        <v>2.693234920501709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1.1034824146943931</v>
      </c>
      <c r="AL42">
        <f>(U42-T42)/(1000-U42)*AK42</f>
        <v>4.2068813019831217E-2</v>
      </c>
      <c r="AM42">
        <f>(P42+273.15)</f>
        <v>303.30210914611814</v>
      </c>
      <c r="AN42">
        <f>(O42+273.15)</f>
        <v>304.269665145874</v>
      </c>
      <c r="AO42">
        <f>(Y42*AG42+Z42*AH42)*AI42</f>
        <v>160.02445931379953</v>
      </c>
      <c r="AP42">
        <f>((AO42+0.00000010773*(AN42^4-AM42^4))-AL42*44100)/(L42*51.4+0.00000043092*AM42^3)</f>
        <v>-13.796162583891359</v>
      </c>
      <c r="AQ42">
        <f>0.61365*EXP(17.502*J42/(240.97+J42))</f>
        <v>4.2978154468737051</v>
      </c>
      <c r="AR42">
        <f>AQ42*1000/AA42</f>
        <v>48.82971850458339</v>
      </c>
      <c r="AS42">
        <f>(AR42-U42)</f>
        <v>11.899069700872452</v>
      </c>
      <c r="AT42">
        <f>IF(D42,P42,(O42+P42)/2)</f>
        <v>30.635887145996094</v>
      </c>
      <c r="AU42">
        <f>0.61365*EXP(17.502*AT42/(240.97+AT42))</f>
        <v>4.4185609192055519</v>
      </c>
      <c r="AV42">
        <f>IF(AS42&lt;&gt;0,(1000-(AR42+U42)/2)/AS42*AL42,0)</f>
        <v>3.3838691262121618</v>
      </c>
      <c r="AW42">
        <f>U42*AA42/1000</f>
        <v>3.2505023119631224</v>
      </c>
      <c r="AX42">
        <f>(AU42-AW42)</f>
        <v>1.1680586072424295</v>
      </c>
      <c r="AY42">
        <f>1/(1.6/F42+1.37/N42)</f>
        <v>2.3860791745012464</v>
      </c>
      <c r="AZ42">
        <f>G42*AA42*0.001</f>
        <v>34.091405180532817</v>
      </c>
      <c r="BA42">
        <f>G42/S42</f>
        <v>0.98974812005324131</v>
      </c>
      <c r="BB42">
        <f>(1-AL42*AA42/AQ42/F42)*100</f>
        <v>94.667590796649151</v>
      </c>
      <c r="BC42">
        <f>(S42-E42/(N42/1.35))</f>
        <v>393.48876454326307</v>
      </c>
      <c r="BD42">
        <f>E42*BB42/100/BC42</f>
        <v>-1.6374179520683034E-2</v>
      </c>
    </row>
    <row r="43" spans="1:56" x14ac:dyDescent="0.35">
      <c r="A43" s="1" t="s">
        <v>9</v>
      </c>
      <c r="B43" s="1" t="s">
        <v>816</v>
      </c>
      <c r="K43" s="1">
        <v>2.72</v>
      </c>
    </row>
    <row r="44" spans="1:56" x14ac:dyDescent="0.35">
      <c r="A44" s="1" t="s">
        <v>9</v>
      </c>
      <c r="B44" s="1" t="s">
        <v>815</v>
      </c>
      <c r="K44" s="1">
        <v>2.72</v>
      </c>
    </row>
    <row r="45" spans="1:56" x14ac:dyDescent="0.35">
      <c r="A45" s="1">
        <v>10</v>
      </c>
      <c r="B45" s="1" t="s">
        <v>814</v>
      </c>
      <c r="C45" s="1">
        <v>2207.5000020675361</v>
      </c>
      <c r="D45" s="1">
        <v>0</v>
      </c>
      <c r="E45">
        <f>(R45-S45*(1000-T45)/(1000-U45))*AK45</f>
        <v>-8.4895170734488019</v>
      </c>
      <c r="F45">
        <f>IF(AV45&lt;&gt;0,1/(1/AV45-1/N45),0)</f>
        <v>16.380449051195942</v>
      </c>
      <c r="G45">
        <f>((AY45-AL45/2)*S45-E45)/(AY45+AL45/2)</f>
        <v>389.3013960301692</v>
      </c>
      <c r="H45">
        <f>AL45*1000</f>
        <v>42.446326700889585</v>
      </c>
      <c r="I45">
        <f>(AQ45-AW45)</f>
        <v>1.0533024263939037</v>
      </c>
      <c r="J45">
        <f>(P45+AP45*D45)</f>
        <v>30.294818878173828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31.220947265625</v>
      </c>
      <c r="P45" s="1">
        <v>30.294818878173828</v>
      </c>
      <c r="Q45" s="1">
        <v>31.315326690673828</v>
      </c>
      <c r="R45" s="1">
        <v>400.09915161132813</v>
      </c>
      <c r="S45" s="1">
        <v>392.68795776367188</v>
      </c>
      <c r="T45" s="1">
        <v>0.23315207660198212</v>
      </c>
      <c r="U45" s="1">
        <v>37.263221740722656</v>
      </c>
      <c r="V45" s="1">
        <v>0.44919413328170776</v>
      </c>
      <c r="W45" s="1">
        <v>71.791862487792969</v>
      </c>
      <c r="X45" s="1">
        <v>300.1663818359375</v>
      </c>
      <c r="Y45" s="1">
        <v>1249.8841552734375</v>
      </c>
      <c r="Z45" s="1">
        <v>8.3160243928432465E-2</v>
      </c>
      <c r="AA45" s="1">
        <v>88.017860412597656</v>
      </c>
      <c r="AB45" s="1">
        <v>51.413360595703125</v>
      </c>
      <c r="AC45" s="1">
        <v>2.6888349056243896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1.1035528743968288</v>
      </c>
      <c r="AL45">
        <f>(U45-T45)/(1000-U45)*AK45</f>
        <v>4.2446326700889589E-2</v>
      </c>
      <c r="AM45">
        <f>(P45+273.15)</f>
        <v>303.44481887817381</v>
      </c>
      <c r="AN45">
        <f>(O45+273.15)</f>
        <v>304.37094726562498</v>
      </c>
      <c r="AO45">
        <f>(Y45*AG45+Z45*AH45)*AI45</f>
        <v>199.98146037381593</v>
      </c>
      <c r="AP45">
        <f>((AO45+0.00000010773*(AN45^4-AM45^4))-AL45*44100)/(L45*51.4+0.00000043092*AM45^3)</f>
        <v>-13.607249802772877</v>
      </c>
      <c r="AQ45">
        <f>0.61365*EXP(17.502*J45/(240.97+J45))</f>
        <v>4.3331314760925048</v>
      </c>
      <c r="AR45">
        <f>AQ45*1000/AA45</f>
        <v>49.230138698898898</v>
      </c>
      <c r="AS45">
        <f>(AR45-U45)</f>
        <v>11.966916958176242</v>
      </c>
      <c r="AT45">
        <f>IF(D45,P45,(O45+P45)/2)</f>
        <v>30.757883071899414</v>
      </c>
      <c r="AU45">
        <f>0.61365*EXP(17.502*AT45/(240.97+AT45))</f>
        <v>4.4494722822586903</v>
      </c>
      <c r="AV45">
        <f>IF(AS45&lt;&gt;0,(1000-(AR45+U45)/2)/AS45*AL45,0)</f>
        <v>3.39357782171321</v>
      </c>
      <c r="AW45">
        <f>U45*AA45/1000</f>
        <v>3.2798290496986011</v>
      </c>
      <c r="AX45">
        <f>(AU45-AW45)</f>
        <v>1.1696432325600892</v>
      </c>
      <c r="AY45">
        <f>1/(1.6/F45+1.37/N45)</f>
        <v>2.3938056820957092</v>
      </c>
      <c r="AZ45">
        <f>G45*AA45*0.001</f>
        <v>34.26547593421283</v>
      </c>
      <c r="BA45">
        <f>G45/S45</f>
        <v>0.99137594706802601</v>
      </c>
      <c r="BB45">
        <f>(1-AL45*AA45/AQ45/F45)*100</f>
        <v>94.736395496705399</v>
      </c>
      <c r="BC45">
        <f>(S45-E45/(N45/1.35))</f>
        <v>395.36550827683311</v>
      </c>
      <c r="BD45">
        <f>E45*BB45/100/BC45</f>
        <v>-2.0342347276362183E-2</v>
      </c>
    </row>
    <row r="46" spans="1:56" x14ac:dyDescent="0.35">
      <c r="A46" s="1" t="s">
        <v>9</v>
      </c>
      <c r="B46" s="1" t="s">
        <v>813</v>
      </c>
      <c r="K46" s="1">
        <v>2.72</v>
      </c>
    </row>
    <row r="47" spans="1:56" x14ac:dyDescent="0.35">
      <c r="A47" s="1" t="s">
        <v>9</v>
      </c>
      <c r="B47" s="1" t="s">
        <v>812</v>
      </c>
      <c r="K47" s="1">
        <v>2.72</v>
      </c>
    </row>
    <row r="48" spans="1:56" x14ac:dyDescent="0.35">
      <c r="A48" s="1">
        <v>11</v>
      </c>
      <c r="B48" s="1" t="s">
        <v>811</v>
      </c>
      <c r="C48" s="1">
        <v>2410.5000020675361</v>
      </c>
      <c r="D48" s="1">
        <v>0</v>
      </c>
      <c r="E48">
        <f>(R48-S48*(1000-T48)/(1000-U48))*AK48</f>
        <v>-9.755769709233812</v>
      </c>
      <c r="F48">
        <f>IF(AV48&lt;&gt;0,1/(1/AV48-1/N48),0)</f>
        <v>16.635661123548925</v>
      </c>
      <c r="G48">
        <f>((AY48-AL48/2)*S48-E48)/(AY48+AL48/2)</f>
        <v>390.47257982854535</v>
      </c>
      <c r="H48">
        <f>AL48*1000</f>
        <v>42.996272669100073</v>
      </c>
      <c r="I48">
        <f>(AQ48-AW48)</f>
        <v>1.0629164075023629</v>
      </c>
      <c r="J48">
        <f>(P48+AP48*D48)</f>
        <v>30.502145767211914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31.340660095214844</v>
      </c>
      <c r="P48" s="1">
        <v>30.502145767211914</v>
      </c>
      <c r="Q48" s="1">
        <v>31.410913467407227</v>
      </c>
      <c r="R48" s="1">
        <v>399.9149169921875</v>
      </c>
      <c r="S48" s="1">
        <v>393.426513671875</v>
      </c>
      <c r="T48" s="1">
        <v>0.25155496597290039</v>
      </c>
      <c r="U48" s="1">
        <v>37.743682861328125</v>
      </c>
      <c r="V48" s="1">
        <v>0.48133817315101624</v>
      </c>
      <c r="W48" s="1">
        <v>72.220703125</v>
      </c>
      <c r="X48" s="1">
        <v>300.1583251953125</v>
      </c>
      <c r="Y48" s="1">
        <v>1599.51513671875</v>
      </c>
      <c r="Z48" s="1">
        <v>0.23381787538528442</v>
      </c>
      <c r="AA48" s="1">
        <v>88.013992309570313</v>
      </c>
      <c r="AB48" s="1">
        <v>51.439163208007813</v>
      </c>
      <c r="AC48" s="1">
        <v>2.6689136028289795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1.103523254394531</v>
      </c>
      <c r="AL48">
        <f>(U48-T48)/(1000-U48)*AK48</f>
        <v>4.2996272669100076E-2</v>
      </c>
      <c r="AM48">
        <f>(P48+273.15)</f>
        <v>303.65214576721189</v>
      </c>
      <c r="AN48">
        <f>(O48+273.15)</f>
        <v>304.49066009521482</v>
      </c>
      <c r="AO48">
        <f>(Y48*AG48+Z48*AH48)*AI48</f>
        <v>255.92241615468811</v>
      </c>
      <c r="AP48">
        <f>((AO48+0.00000010773*(AN48^4-AM48^4))-AL48*44100)/(L48*51.4+0.00000043092*AM48^3)</f>
        <v>-13.353452376830505</v>
      </c>
      <c r="AQ48">
        <f>0.61365*EXP(17.502*J48/(240.97+J48))</f>
        <v>4.3848886205941575</v>
      </c>
      <c r="AR48">
        <f>AQ48*1000/AA48</f>
        <v>49.820358167270193</v>
      </c>
      <c r="AS48">
        <f>(AR48-U48)</f>
        <v>12.076675305942068</v>
      </c>
      <c r="AT48">
        <f>IF(D48,P48,(O48+P48)/2)</f>
        <v>30.921402931213379</v>
      </c>
      <c r="AU48">
        <f>0.61365*EXP(17.502*AT48/(240.97+AT48))</f>
        <v>4.4912003741664082</v>
      </c>
      <c r="AV48">
        <f>IF(AS48&lt;&gt;0,(1000-(AR48+U48)/2)/AS48*AL48,0)</f>
        <v>3.4043979767207926</v>
      </c>
      <c r="AW48">
        <f>U48*AA48/1000</f>
        <v>3.3219722130917946</v>
      </c>
      <c r="AX48">
        <f>(AU48-AW48)</f>
        <v>1.1692281610746136</v>
      </c>
      <c r="AY48">
        <f>1/(1.6/F48+1.37/N48)</f>
        <v>2.4024234298250753</v>
      </c>
      <c r="AZ48">
        <f>G48*AA48*0.001</f>
        <v>34.367050638127672</v>
      </c>
      <c r="BA48">
        <f>G48/S48</f>
        <v>0.99249177739507077</v>
      </c>
      <c r="BB48">
        <f>(1-AL48*AA48/AQ48/F48)*100</f>
        <v>94.812191959108034</v>
      </c>
      <c r="BC48">
        <f>(S48-E48/(N48/1.35))</f>
        <v>396.50343382707882</v>
      </c>
      <c r="BD48">
        <f>E48*BB48/100/BC48</f>
        <v>-2.3328068093960558E-2</v>
      </c>
    </row>
    <row r="49" spans="1:56" x14ac:dyDescent="0.35">
      <c r="A49" s="1" t="s">
        <v>9</v>
      </c>
      <c r="B49" s="1" t="s">
        <v>810</v>
      </c>
      <c r="K49" s="1">
        <v>2.72</v>
      </c>
    </row>
    <row r="50" spans="1:56" x14ac:dyDescent="0.35">
      <c r="A50" s="1" t="s">
        <v>9</v>
      </c>
      <c r="B50" s="1" t="s">
        <v>805</v>
      </c>
      <c r="K50" s="1">
        <v>2.72</v>
      </c>
    </row>
    <row r="51" spans="1:56" x14ac:dyDescent="0.35">
      <c r="A51" s="1">
        <v>12</v>
      </c>
      <c r="B51" s="1" t="s">
        <v>809</v>
      </c>
      <c r="C51" s="1">
        <v>2614.5000020675361</v>
      </c>
      <c r="D51" s="1">
        <v>0</v>
      </c>
      <c r="E51">
        <f>(R51-S51*(1000-T51)/(1000-U51))*AK51</f>
        <v>-10.499213277792947</v>
      </c>
      <c r="F51">
        <f>IF(AV51&lt;&gt;0,1/(1/AV51-1/N51),0)</f>
        <v>17.477533018856274</v>
      </c>
      <c r="G51">
        <f>((AY51-AL51/2)*S51-E51)/(AY51+AL51/2)</f>
        <v>390.89662780948498</v>
      </c>
      <c r="H51">
        <f>AL51*1000</f>
        <v>43.673409911670703</v>
      </c>
      <c r="I51">
        <f>(AQ51-AW51)</f>
        <v>1.0683059578074507</v>
      </c>
      <c r="J51">
        <f>(P51+AP51*D51)</f>
        <v>30.729412078857422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31.500896453857422</v>
      </c>
      <c r="P51" s="1">
        <v>30.729412078857422</v>
      </c>
      <c r="Q51" s="1">
        <v>31.540109634399414</v>
      </c>
      <c r="R51" s="1">
        <v>399.69076538085938</v>
      </c>
      <c r="S51" s="1">
        <v>393.62652587890625</v>
      </c>
      <c r="T51" s="1">
        <v>0.27402371168136597</v>
      </c>
      <c r="U51" s="1">
        <v>38.334529876708984</v>
      </c>
      <c r="V51" s="1">
        <v>0.51957106590270996</v>
      </c>
      <c r="W51" s="1">
        <v>72.685356140136719</v>
      </c>
      <c r="X51" s="1">
        <v>300.14801025390625</v>
      </c>
      <c r="Y51" s="1">
        <v>1998.72998046875</v>
      </c>
      <c r="Z51" s="1">
        <v>9.0392716228961945E-2</v>
      </c>
      <c r="AA51" s="1">
        <v>88.012962341308594</v>
      </c>
      <c r="AB51" s="1">
        <v>51.298927307128906</v>
      </c>
      <c r="AC51" s="1">
        <v>2.655879020690918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1.1034853318158315</v>
      </c>
      <c r="AL51">
        <f>(U51-T51)/(1000-U51)*AK51</f>
        <v>4.3673409911670701E-2</v>
      </c>
      <c r="AM51">
        <f>(P51+273.15)</f>
        <v>303.8794120788574</v>
      </c>
      <c r="AN51">
        <f>(O51+273.15)</f>
        <v>304.6508964538574</v>
      </c>
      <c r="AO51">
        <f>(Y51*AG51+Z51*AH51)*AI51</f>
        <v>319.79678972698457</v>
      </c>
      <c r="AP51">
        <f>((AO51+0.00000010773*(AN51^4-AM51^4))-AL51*44100)/(L51*51.4+0.00000043092*AM51^3)</f>
        <v>-13.078421561274682</v>
      </c>
      <c r="AQ51">
        <f>0.61365*EXP(17.502*J51/(240.97+J51))</f>
        <v>4.4422414922180078</v>
      </c>
      <c r="AR51">
        <f>AQ51*1000/AA51</f>
        <v>50.472582379300924</v>
      </c>
      <c r="AS51">
        <f>(AR51-U51)</f>
        <v>12.13805250259194</v>
      </c>
      <c r="AT51">
        <f>IF(D51,P51,(O51+P51)/2)</f>
        <v>31.115154266357422</v>
      </c>
      <c r="AU51">
        <f>0.61365*EXP(17.502*AT51/(240.97+AT51))</f>
        <v>4.5410840251342508</v>
      </c>
      <c r="AV51">
        <f>IF(AS51&lt;&gt;0,(1000-(AR51+U51)/2)/AS51*AL51,0)</f>
        <v>3.4382908785774835</v>
      </c>
      <c r="AW51">
        <f>U51*AA51/1000</f>
        <v>3.373935534410557</v>
      </c>
      <c r="AX51">
        <f>(AU51-AW51)</f>
        <v>1.1671484907236938</v>
      </c>
      <c r="AY51">
        <f>1/(1.6/F51+1.37/N51)</f>
        <v>2.4294633688385678</v>
      </c>
      <c r="AZ51">
        <f>G51*AA51*0.001</f>
        <v>34.403970182740728</v>
      </c>
      <c r="BA51">
        <f>G51/S51</f>
        <v>0.99306475074735923</v>
      </c>
      <c r="BB51">
        <f>(1-AL51*AA51/AQ51/F51)*100</f>
        <v>95.049130885918231</v>
      </c>
      <c r="BC51">
        <f>(S51-E51/(N51/1.35))</f>
        <v>396.93792435499449</v>
      </c>
      <c r="BD51">
        <f>E51*BB51/100/BC51</f>
        <v>-2.5140986431611945E-2</v>
      </c>
    </row>
    <row r="52" spans="1:56" x14ac:dyDescent="0.35">
      <c r="A52" s="1" t="s">
        <v>9</v>
      </c>
      <c r="B52" s="1" t="s">
        <v>808</v>
      </c>
      <c r="K52" s="1">
        <v>2.6520000000000001</v>
      </c>
    </row>
    <row r="53" spans="1:56" x14ac:dyDescent="0.35">
      <c r="A53" s="1" t="s">
        <v>9</v>
      </c>
      <c r="B53" s="1" t="s">
        <v>807</v>
      </c>
      <c r="K53" s="1">
        <v>2.6520000000000001</v>
      </c>
    </row>
    <row r="54" spans="1:56" x14ac:dyDescent="0.35">
      <c r="A54" s="1" t="s">
        <v>9</v>
      </c>
      <c r="B54" s="1" t="s">
        <v>806</v>
      </c>
    </row>
    <row r="55" spans="1:56" x14ac:dyDescent="0.35">
      <c r="A55" s="1" t="s">
        <v>9</v>
      </c>
      <c r="B55" s="1" t="s">
        <v>805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D55"/>
  <sheetViews>
    <sheetView topLeftCell="A7"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939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938</v>
      </c>
    </row>
    <row r="12" spans="1:56" x14ac:dyDescent="0.35">
      <c r="A12" s="1" t="s">
        <v>9</v>
      </c>
      <c r="B12" s="1" t="s">
        <v>937</v>
      </c>
    </row>
    <row r="13" spans="1:56" x14ac:dyDescent="0.35">
      <c r="A13" s="1" t="s">
        <v>9</v>
      </c>
      <c r="B13" s="1" t="s">
        <v>936</v>
      </c>
    </row>
    <row r="14" spans="1:56" x14ac:dyDescent="0.35">
      <c r="A14" s="1" t="s">
        <v>9</v>
      </c>
      <c r="B14" s="1" t="s">
        <v>935</v>
      </c>
    </row>
    <row r="15" spans="1:56" x14ac:dyDescent="0.35">
      <c r="A15" s="1" t="s">
        <v>9</v>
      </c>
      <c r="B15" s="1" t="s">
        <v>934</v>
      </c>
    </row>
    <row r="16" spans="1:56" x14ac:dyDescent="0.35">
      <c r="A16" s="1" t="s">
        <v>9</v>
      </c>
      <c r="B16" s="1" t="s">
        <v>933</v>
      </c>
    </row>
    <row r="17" spans="1:56" x14ac:dyDescent="0.35">
      <c r="A17" s="1" t="s">
        <v>9</v>
      </c>
      <c r="B17" s="1" t="s">
        <v>932</v>
      </c>
    </row>
    <row r="18" spans="1:56" x14ac:dyDescent="0.35">
      <c r="A18" s="1">
        <v>1</v>
      </c>
      <c r="B18" s="1" t="s">
        <v>931</v>
      </c>
      <c r="C18" s="1">
        <v>391.50000240281224</v>
      </c>
      <c r="D18" s="1">
        <v>0</v>
      </c>
      <c r="E18">
        <f>(R18-S18*(1000-T18)/(1000-U18))*AK18</f>
        <v>-8.214491261243916</v>
      </c>
      <c r="F18">
        <f>IF(AV18&lt;&gt;0,1/(1/AV18-1/N18),0)</f>
        <v>4.5877437809989461</v>
      </c>
      <c r="G18">
        <f>((AY18-AL18/2)*S18-E18)/(AY18+AL18/2)</f>
        <v>391.54726809801599</v>
      </c>
      <c r="H18">
        <f>AL18*1000</f>
        <v>34.349338487665428</v>
      </c>
      <c r="I18">
        <f>(AQ18-AW18)</f>
        <v>1.304244964434504</v>
      </c>
      <c r="J18">
        <f>(P18+AP18*D18)</f>
        <v>31.228965759277344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31.90789794921875</v>
      </c>
      <c r="P18" s="1">
        <v>31.228965759277344</v>
      </c>
      <c r="Q18" s="1">
        <v>32.001972198486328</v>
      </c>
      <c r="R18" s="1">
        <v>399.94305419921875</v>
      </c>
      <c r="S18" s="1">
        <v>395.08917236328125</v>
      </c>
      <c r="T18" s="1">
        <v>7.1482224464416504</v>
      </c>
      <c r="U18" s="1">
        <v>37.118743896484375</v>
      </c>
      <c r="V18" s="1">
        <v>13.24199390411377</v>
      </c>
      <c r="W18" s="1">
        <v>68.762016296386719</v>
      </c>
      <c r="X18" s="1">
        <v>300.16891479492188</v>
      </c>
      <c r="Y18" s="1">
        <v>-7.7484756708145142E-2</v>
      </c>
      <c r="Z18" s="1">
        <v>4.7004994004964828E-2</v>
      </c>
      <c r="AA18" s="1">
        <v>87.99774169921875</v>
      </c>
      <c r="AB18" s="1">
        <v>52.370231628417969</v>
      </c>
      <c r="AC18" s="1">
        <v>3.0069818496704102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1.1035621867460359</v>
      </c>
      <c r="AL18">
        <f>(U18-T18)/(1000-U18)*AK18</f>
        <v>3.4349338487665429E-2</v>
      </c>
      <c r="AM18">
        <f>(P18+273.15)</f>
        <v>304.37896575927732</v>
      </c>
      <c r="AN18">
        <f>(O18+273.15)</f>
        <v>305.05789794921873</v>
      </c>
      <c r="AO18">
        <f>(Y18*AG18+Z18*AH18)*AI18</f>
        <v>-1.2397560796196139E-2</v>
      </c>
      <c r="AP18">
        <f>((AO18+0.00000010773*(AN18^4-AM18^4))-AL18*44100)/(L18*51.4+0.00000043092*AM18^3)</f>
        <v>-12.332846293434034</v>
      </c>
      <c r="AQ18">
        <f>0.61365*EXP(17.502*J18/(240.97+J18))</f>
        <v>4.5706106020367887</v>
      </c>
      <c r="AR18">
        <f>AQ18*1000/AA18</f>
        <v>51.940089754341585</v>
      </c>
      <c r="AS18">
        <f>(AR18-U18)</f>
        <v>14.82134585785721</v>
      </c>
      <c r="AT18">
        <f>IF(D18,P18,(O18+P18)/2)</f>
        <v>31.568431854248047</v>
      </c>
      <c r="AU18">
        <f>0.61365*EXP(17.502*AT18/(240.97+AT18))</f>
        <v>4.6596750757931202</v>
      </c>
      <c r="AV18">
        <f>IF(AS18&lt;&gt;0,(1000-(AR18+U18)/2)/AS18*AL18,0)</f>
        <v>2.2143591271147813</v>
      </c>
      <c r="AW18">
        <f>U18*AA18/1000</f>
        <v>3.2663656376022847</v>
      </c>
      <c r="AX18">
        <f>(AU18-AW18)</f>
        <v>1.3933094381908355</v>
      </c>
      <c r="AY18">
        <f>1/(1.6/F18+1.37/N18)</f>
        <v>1.4951644714847647</v>
      </c>
      <c r="AZ18">
        <f>G18*AA18*0.001</f>
        <v>34.455275361123967</v>
      </c>
      <c r="BA18">
        <f>G18/S18</f>
        <v>0.99103517759274729</v>
      </c>
      <c r="BB18">
        <f>(1-AL18*AA18/AQ18/F18)*100</f>
        <v>85.584937599253408</v>
      </c>
      <c r="BC18">
        <f>(S18-E18/(N18/1.35))</f>
        <v>397.67998113386386</v>
      </c>
      <c r="BD18">
        <f>E18*BB18/100/BC18</f>
        <v>-1.7678453916605934E-2</v>
      </c>
    </row>
    <row r="19" spans="1:56" x14ac:dyDescent="0.35">
      <c r="A19" s="1" t="s">
        <v>9</v>
      </c>
      <c r="B19" s="1" t="s">
        <v>930</v>
      </c>
      <c r="K19" s="1">
        <v>2.72</v>
      </c>
    </row>
    <row r="20" spans="1:56" x14ac:dyDescent="0.35">
      <c r="A20" s="1" t="s">
        <v>9</v>
      </c>
      <c r="B20" s="1" t="s">
        <v>929</v>
      </c>
      <c r="K20" s="1">
        <v>2.72</v>
      </c>
    </row>
    <row r="21" spans="1:56" x14ac:dyDescent="0.35">
      <c r="A21" s="1">
        <v>2</v>
      </c>
      <c r="B21" s="1" t="s">
        <v>928</v>
      </c>
      <c r="C21" s="1">
        <v>594.50000240281224</v>
      </c>
      <c r="D21" s="1">
        <v>0</v>
      </c>
      <c r="E21">
        <f>(R21-S21*(1000-T21)/(1000-U21))*AK21</f>
        <v>-7.7129724388289427</v>
      </c>
      <c r="F21">
        <f>IF(AV21&lt;&gt;0,1/(1/AV21-1/N21),0)</f>
        <v>4.1820415728576128</v>
      </c>
      <c r="G21">
        <f>((AY21-AL21/2)*S21-E21)/(AY21+AL21/2)</f>
        <v>391.37999758779176</v>
      </c>
      <c r="H21">
        <f>AL21*1000</f>
        <v>33.239387178326709</v>
      </c>
      <c r="I21">
        <f>(AQ21-AW21)</f>
        <v>1.3216356507524756</v>
      </c>
      <c r="J21">
        <f>(P21+AP21*D21)</f>
        <v>31.150144577026367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31.861406326293945</v>
      </c>
      <c r="P21" s="1">
        <v>31.150144577026367</v>
      </c>
      <c r="Q21" s="1">
        <v>31.982877731323242</v>
      </c>
      <c r="R21" s="1">
        <v>400.05850219726563</v>
      </c>
      <c r="S21" s="1">
        <v>395.14541625976563</v>
      </c>
      <c r="T21" s="1">
        <v>7.6714849472045898</v>
      </c>
      <c r="U21" s="1">
        <v>36.689044952392578</v>
      </c>
      <c r="V21" s="1">
        <v>14.248610496520996</v>
      </c>
      <c r="W21" s="1">
        <v>68.144294738769531</v>
      </c>
      <c r="X21" s="1">
        <v>300.14251708984375</v>
      </c>
      <c r="Y21" s="1">
        <v>26.277534484863281</v>
      </c>
      <c r="Z21" s="1">
        <v>8.3160243928432465E-2</v>
      </c>
      <c r="AA21" s="1">
        <v>87.99652099609375</v>
      </c>
      <c r="AB21" s="1">
        <v>52.494651794433594</v>
      </c>
      <c r="AC21" s="1">
        <v>3.0592570304870605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1.1034651363597194</v>
      </c>
      <c r="AL21">
        <f>(U21-T21)/(1000-U21)*AK21</f>
        <v>3.323938717832671E-2</v>
      </c>
      <c r="AM21">
        <f>(P21+273.15)</f>
        <v>304.30014457702634</v>
      </c>
      <c r="AN21">
        <f>(O21+273.15)</f>
        <v>305.01140632629392</v>
      </c>
      <c r="AO21">
        <f>(Y21*AG21+Z21*AH21)*AI21</f>
        <v>4.2044054236023385</v>
      </c>
      <c r="AP21">
        <f>((AO21+0.00000010773*(AN21^4-AM21^4))-AL21*44100)/(L21*51.4+0.00000043092*AM21^3)</f>
        <v>-11.895357391101962</v>
      </c>
      <c r="AQ21">
        <f>0.61365*EXP(17.502*J21/(240.97+J21))</f>
        <v>4.5501439652323166</v>
      </c>
      <c r="AR21">
        <f>AQ21*1000/AA21</f>
        <v>51.708225663083908</v>
      </c>
      <c r="AS21">
        <f>(AR21-U21)</f>
        <v>15.01918071069133</v>
      </c>
      <c r="AT21">
        <f>IF(D21,P21,(O21+P21)/2)</f>
        <v>31.505775451660156</v>
      </c>
      <c r="AU21">
        <f>0.61365*EXP(17.502*AT21/(240.97+AT21))</f>
        <v>4.6431233371658012</v>
      </c>
      <c r="AV21">
        <f>IF(AS21&lt;&gt;0,(1000-(AR21+U21)/2)/AS21*AL21,0)</f>
        <v>2.1153118960719102</v>
      </c>
      <c r="AW21">
        <f>U21*AA21/1000</f>
        <v>3.228508314479841</v>
      </c>
      <c r="AX21">
        <f>(AU21-AW21)</f>
        <v>1.4146150226859602</v>
      </c>
      <c r="AY21">
        <f>1/(1.6/F21+1.37/N21)</f>
        <v>1.423172137349147</v>
      </c>
      <c r="AZ21">
        <f>G21*AA21*0.001</f>
        <v>34.440078175185242</v>
      </c>
      <c r="BA21">
        <f>G21/S21</f>
        <v>0.99047080260321552</v>
      </c>
      <c r="BB21">
        <f>(1-AL21*AA21/AQ21/F21)*100</f>
        <v>84.628897200912576</v>
      </c>
      <c r="BC21">
        <f>(S21-E21/(N21/1.35))</f>
        <v>397.57804854413598</v>
      </c>
      <c r="BD21">
        <f>E21*BB21/100/BC21</f>
        <v>-1.6417917287670988E-2</v>
      </c>
    </row>
    <row r="22" spans="1:56" x14ac:dyDescent="0.35">
      <c r="A22" s="1" t="s">
        <v>9</v>
      </c>
      <c r="B22" s="1" t="s">
        <v>927</v>
      </c>
      <c r="K22" s="1">
        <v>2.72</v>
      </c>
    </row>
    <row r="23" spans="1:56" x14ac:dyDescent="0.35">
      <c r="A23" s="1" t="s">
        <v>9</v>
      </c>
      <c r="B23" s="1" t="s">
        <v>926</v>
      </c>
      <c r="K23" s="1">
        <v>2.72</v>
      </c>
    </row>
    <row r="24" spans="1:56" x14ac:dyDescent="0.35">
      <c r="A24" s="1">
        <v>3</v>
      </c>
      <c r="B24" s="1" t="s">
        <v>925</v>
      </c>
      <c r="C24" s="1">
        <v>797.50000240281224</v>
      </c>
      <c r="D24" s="1">
        <v>0</v>
      </c>
      <c r="E24">
        <f>(R24-S24*(1000-T24)/(1000-U24))*AK24</f>
        <v>-6.8769403391548574</v>
      </c>
      <c r="F24">
        <f>IF(AV24&lt;&gt;0,1/(1/AV24-1/N24),0)</f>
        <v>3.8975236691666635</v>
      </c>
      <c r="G24">
        <f>((AY24-AL24/2)*S24-E24)/(AY24+AL24/2)</f>
        <v>390.28766951373763</v>
      </c>
      <c r="H24">
        <f>AL24*1000</f>
        <v>32.255660133073761</v>
      </c>
      <c r="I24">
        <f>(AQ24-AW24)</f>
        <v>1.3301438866277184</v>
      </c>
      <c r="J24">
        <f>(P24+AP24*D24)</f>
        <v>31.071908950805664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31.801586151123047</v>
      </c>
      <c r="P24" s="1">
        <v>31.071908950805664</v>
      </c>
      <c r="Q24" s="1">
        <v>31.936853408813477</v>
      </c>
      <c r="R24" s="1">
        <v>399.81057739257813</v>
      </c>
      <c r="S24" s="1">
        <v>394.51055908203125</v>
      </c>
      <c r="T24" s="1">
        <v>8.1966991424560547</v>
      </c>
      <c r="U24" s="1">
        <v>36.365547180175781</v>
      </c>
      <c r="V24" s="1">
        <v>15.274491310119629</v>
      </c>
      <c r="W24" s="1">
        <v>67.766944885253906</v>
      </c>
      <c r="X24" s="1">
        <v>300.135986328125</v>
      </c>
      <c r="Y24" s="1">
        <v>50.840778350830078</v>
      </c>
      <c r="Z24" s="1">
        <v>2.4105105549097061E-2</v>
      </c>
      <c r="AA24" s="1">
        <v>87.988899230957031</v>
      </c>
      <c r="AB24" s="1">
        <v>52.603446960449219</v>
      </c>
      <c r="AC24" s="1">
        <v>3.1036572456359863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1.1034411262063417</v>
      </c>
      <c r="AL24">
        <f>(U24-T24)/(1000-U24)*AK24</f>
        <v>3.2255660133073759E-2</v>
      </c>
      <c r="AM24">
        <f>(P24+273.15)</f>
        <v>304.22190895080564</v>
      </c>
      <c r="AN24">
        <f>(O24+273.15)</f>
        <v>304.95158615112302</v>
      </c>
      <c r="AO24">
        <f>(Y24*AG24+Z24*AH24)*AI24</f>
        <v>8.1345243543120205</v>
      </c>
      <c r="AP24">
        <f>((AO24+0.00000010773*(AN24^4-AM24^4))-AL24*44100)/(L24*51.4+0.00000043092*AM24^3)</f>
        <v>-11.507112302396569</v>
      </c>
      <c r="AQ24">
        <f>0.61365*EXP(17.502*J24/(240.97+J24))</f>
        <v>4.5299083529428188</v>
      </c>
      <c r="AR24">
        <f>AQ24*1000/AA24</f>
        <v>51.482725577149473</v>
      </c>
      <c r="AS24">
        <f>(AR24-U24)</f>
        <v>15.117178396973692</v>
      </c>
      <c r="AT24">
        <f>IF(D24,P24,(O24+P24)/2)</f>
        <v>31.436747550964355</v>
      </c>
      <c r="AU24">
        <f>0.61365*EXP(17.502*AT24/(240.97+AT24))</f>
        <v>4.6249477533936689</v>
      </c>
      <c r="AV24">
        <f>IF(AS24&lt;&gt;0,(1000-(AR24+U24)/2)/AS24*AL24,0)</f>
        <v>2.0399877085910734</v>
      </c>
      <c r="AW24">
        <f>U24*AA24/1000</f>
        <v>3.1997644663151004</v>
      </c>
      <c r="AX24">
        <f>(AU24-AW24)</f>
        <v>1.4251832870785686</v>
      </c>
      <c r="AY24">
        <f>1/(1.6/F24+1.37/N24)</f>
        <v>1.3687670574091075</v>
      </c>
      <c r="AZ24">
        <f>G24*AA24*0.001</f>
        <v>34.340982423929326</v>
      </c>
      <c r="BA24">
        <f>G24/S24</f>
        <v>0.98929587695163423</v>
      </c>
      <c r="BB24">
        <f>(1-AL24*AA24/AQ24/F24)*100</f>
        <v>83.924827495807364</v>
      </c>
      <c r="BC24">
        <f>(S24-E24/(N24/1.35))</f>
        <v>396.67951109364463</v>
      </c>
      <c r="BD24">
        <f>E24*BB24/100/BC24</f>
        <v>-1.4549428834157326E-2</v>
      </c>
    </row>
    <row r="25" spans="1:56" x14ac:dyDescent="0.35">
      <c r="A25" s="1" t="s">
        <v>9</v>
      </c>
      <c r="B25" s="1" t="s">
        <v>924</v>
      </c>
      <c r="K25" s="1">
        <v>2.72</v>
      </c>
    </row>
    <row r="26" spans="1:56" x14ac:dyDescent="0.35">
      <c r="A26" s="1" t="s">
        <v>9</v>
      </c>
      <c r="B26" s="1" t="s">
        <v>923</v>
      </c>
      <c r="K26" s="1">
        <v>2.72</v>
      </c>
    </row>
    <row r="27" spans="1:56" x14ac:dyDescent="0.35">
      <c r="A27" s="1">
        <v>4</v>
      </c>
      <c r="B27" s="1" t="s">
        <v>922</v>
      </c>
      <c r="C27" s="1">
        <v>1000.5000024028122</v>
      </c>
      <c r="D27" s="1">
        <v>0</v>
      </c>
      <c r="E27">
        <f>(R27-S27*(1000-T27)/(1000-U27))*AK27</f>
        <v>-6.3160552136792347</v>
      </c>
      <c r="F27">
        <f>IF(AV27&lt;&gt;0,1/(1/AV27-1/N27),0)</f>
        <v>3.4133754303320991</v>
      </c>
      <c r="G27">
        <f>((AY27-AL27/2)*S27-E27)/(AY27+AL27/2)</f>
        <v>389.73043798605988</v>
      </c>
      <c r="H27">
        <f>AL27*1000</f>
        <v>30.972773273670054</v>
      </c>
      <c r="I27">
        <f>(AQ27-AW27)</f>
        <v>1.3725398598772118</v>
      </c>
      <c r="J27">
        <f>(P27+AP27*D27)</f>
        <v>31.037446975708008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31.758573532104492</v>
      </c>
      <c r="P27" s="1">
        <v>31.037446975708008</v>
      </c>
      <c r="Q27" s="1">
        <v>31.894237518310547</v>
      </c>
      <c r="R27" s="1">
        <v>399.670654296875</v>
      </c>
      <c r="S27" s="1">
        <v>394.326171875</v>
      </c>
      <c r="T27" s="1">
        <v>8.7181529998779297</v>
      </c>
      <c r="U27" s="1">
        <v>35.783016204833984</v>
      </c>
      <c r="V27" s="1">
        <v>16.285736083984375</v>
      </c>
      <c r="W27" s="1">
        <v>66.843597412109375</v>
      </c>
      <c r="X27" s="1">
        <v>300.13589477539063</v>
      </c>
      <c r="Y27" s="1">
        <v>99.663253784179688</v>
      </c>
      <c r="Z27" s="1">
        <v>0.19524574279785156</v>
      </c>
      <c r="AA27" s="1">
        <v>87.988105773925781</v>
      </c>
      <c r="AB27" s="1">
        <v>52.961532592773438</v>
      </c>
      <c r="AC27" s="1">
        <v>3.2044610977172852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1.1034407896154064</v>
      </c>
      <c r="AL27">
        <f>(U27-T27)/(1000-U27)*AK27</f>
        <v>3.0972773273670054E-2</v>
      </c>
      <c r="AM27">
        <f>(P27+273.15)</f>
        <v>304.18744697570799</v>
      </c>
      <c r="AN27">
        <f>(O27+273.15)</f>
        <v>304.90857353210447</v>
      </c>
      <c r="AO27">
        <f>(Y27*AG27+Z27*AH27)*AI27</f>
        <v>15.94612024904518</v>
      </c>
      <c r="AP27">
        <f>((AO27+0.00000010773*(AN27^4-AM27^4))-AL27*44100)/(L27*51.4+0.00000043092*AM27^3)</f>
        <v>-10.98119739456615</v>
      </c>
      <c r="AQ27">
        <f>0.61365*EXP(17.502*J27/(240.97+J27))</f>
        <v>4.5210196746182447</v>
      </c>
      <c r="AR27">
        <f>AQ27*1000/AA27</f>
        <v>51.382168474389346</v>
      </c>
      <c r="AS27">
        <f>(AR27-U27)</f>
        <v>15.599152269555361</v>
      </c>
      <c r="AT27">
        <f>IF(D27,P27,(O27+P27)/2)</f>
        <v>31.39801025390625</v>
      </c>
      <c r="AU27">
        <f>0.61365*EXP(17.502*AT27/(240.97+AT27))</f>
        <v>4.6147750874034168</v>
      </c>
      <c r="AV27">
        <f>IF(AS27&lt;&gt;0,(1000-(AR27+U27)/2)/AS27*AL27,0)</f>
        <v>1.8990070108021866</v>
      </c>
      <c r="AW27">
        <f>U27*AA27/1000</f>
        <v>3.1484798147410329</v>
      </c>
      <c r="AX27">
        <f>(AU27-AW27)</f>
        <v>1.4662952726623839</v>
      </c>
      <c r="AY27">
        <f>1/(1.6/F27+1.37/N27)</f>
        <v>1.2677297538519843</v>
      </c>
      <c r="AZ27">
        <f>G27*AA27*0.001</f>
        <v>34.291643000835862</v>
      </c>
      <c r="BA27">
        <f>G27/S27</f>
        <v>0.98834534906195126</v>
      </c>
      <c r="BB27">
        <f>(1-AL27*AA27/AQ27/F27)*100</f>
        <v>82.340288412207641</v>
      </c>
      <c r="BC27">
        <f>(S27-E27/(N27/1.35))</f>
        <v>396.31822357031172</v>
      </c>
      <c r="BD27">
        <f>E27*BB27/100/BC27</f>
        <v>-1.3122429830166765E-2</v>
      </c>
    </row>
    <row r="28" spans="1:56" x14ac:dyDescent="0.35">
      <c r="A28" s="1" t="s">
        <v>9</v>
      </c>
      <c r="B28" s="1" t="s">
        <v>921</v>
      </c>
      <c r="K28" s="1">
        <v>2.72</v>
      </c>
    </row>
    <row r="29" spans="1:56" x14ac:dyDescent="0.35">
      <c r="A29" s="1" t="s">
        <v>9</v>
      </c>
      <c r="B29" s="1" t="s">
        <v>920</v>
      </c>
      <c r="K29" s="1">
        <v>2.72</v>
      </c>
    </row>
    <row r="30" spans="1:56" x14ac:dyDescent="0.35">
      <c r="A30" s="1">
        <v>5</v>
      </c>
      <c r="B30" s="1" t="s">
        <v>919</v>
      </c>
      <c r="C30" s="1">
        <v>1203.5000024028122</v>
      </c>
      <c r="D30" s="1">
        <v>0</v>
      </c>
      <c r="E30">
        <f>(R30-S30*(1000-T30)/(1000-U30))*AK30</f>
        <v>-4.8744423588777561</v>
      </c>
      <c r="F30">
        <f>IF(AV30&lt;&gt;0,1/(1/AV30-1/N30),0)</f>
        <v>2.6933682950508189</v>
      </c>
      <c r="G30">
        <f>((AY30-AL30/2)*S30-E30)/(AY30+AL30/2)</f>
        <v>388.03865160871391</v>
      </c>
      <c r="H30">
        <f>AL30*1000</f>
        <v>29.020127899463095</v>
      </c>
      <c r="I30">
        <f>(AQ30-AW30)</f>
        <v>1.4781970625645569</v>
      </c>
      <c r="J30">
        <f>(P30+AP30*D30)</f>
        <v>31.047714233398438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31.742055892944336</v>
      </c>
      <c r="P30" s="1">
        <v>31.047714233398438</v>
      </c>
      <c r="Q30" s="1">
        <v>31.872812271118164</v>
      </c>
      <c r="R30" s="1">
        <v>399.89865112304688</v>
      </c>
      <c r="S30" s="1">
        <v>393.95513916015625</v>
      </c>
      <c r="T30" s="1">
        <v>9.2213773727416992</v>
      </c>
      <c r="U30" s="1">
        <v>34.611274719238281</v>
      </c>
      <c r="V30" s="1">
        <v>17.242414474487305</v>
      </c>
      <c r="W30" s="1">
        <v>64.71722412109375</v>
      </c>
      <c r="X30" s="1">
        <v>300.13006591796875</v>
      </c>
      <c r="Y30" s="1">
        <v>150.47541809082031</v>
      </c>
      <c r="Z30" s="1">
        <v>0.11690668761730194</v>
      </c>
      <c r="AA30" s="1">
        <v>87.990669250488281</v>
      </c>
      <c r="AB30" s="1">
        <v>53.200172424316406</v>
      </c>
      <c r="AC30" s="1">
        <v>3.2731451988220215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1.1034193599925319</v>
      </c>
      <c r="AL30">
        <f>(U30-T30)/(1000-U30)*AK30</f>
        <v>2.9020127899463094E-2</v>
      </c>
      <c r="AM30">
        <f>(P30+273.15)</f>
        <v>304.19771423339841</v>
      </c>
      <c r="AN30">
        <f>(O30+273.15)</f>
        <v>304.89205589294431</v>
      </c>
      <c r="AO30">
        <f>(Y30*AG30+Z30*AH30)*AI30</f>
        <v>24.076066356389219</v>
      </c>
      <c r="AP30">
        <f>((AO30+0.00000010773*(AN30^4-AM30^4))-AL30*44100)/(L30*51.4+0.00000043092*AM30^3)</f>
        <v>-10.212140456735678</v>
      </c>
      <c r="AQ30">
        <f>0.61365*EXP(17.502*J30/(240.97+J30))</f>
        <v>4.5236662887228389</v>
      </c>
      <c r="AR30">
        <f>AQ30*1000/AA30</f>
        <v>51.410749881274889</v>
      </c>
      <c r="AS30">
        <f>(AR30-U30)</f>
        <v>16.799475162036607</v>
      </c>
      <c r="AT30">
        <f>IF(D30,P30,(O30+P30)/2)</f>
        <v>31.394885063171387</v>
      </c>
      <c r="AU30">
        <f>0.61365*EXP(17.502*AT30/(240.97+AT30))</f>
        <v>4.613955242066031</v>
      </c>
      <c r="AV30">
        <f>IF(AS30&lt;&gt;0,(1000-(AR30+U30)/2)/AS30*AL30,0)</f>
        <v>1.65314347939769</v>
      </c>
      <c r="AW30">
        <f>U30*AA30/1000</f>
        <v>3.0454692261582821</v>
      </c>
      <c r="AX30">
        <f>(AU30-AW30)</f>
        <v>1.5684860159077489</v>
      </c>
      <c r="AY30">
        <f>1/(1.6/F30+1.37/N30)</f>
        <v>1.0939493233436681</v>
      </c>
      <c r="AZ30">
        <f>G30*AA30*0.001</f>
        <v>34.1437806501078</v>
      </c>
      <c r="BA30">
        <f>G30/S30</f>
        <v>0.98498182416390034</v>
      </c>
      <c r="BB30">
        <f>(1-AL30*AA30/AQ30/F30)*100</f>
        <v>79.042009456267664</v>
      </c>
      <c r="BC30">
        <f>(S30-E30/(N30/1.35))</f>
        <v>395.49251349210817</v>
      </c>
      <c r="BD30">
        <f>E30*BB30/100/BC30</f>
        <v>-9.7419219297594974E-3</v>
      </c>
    </row>
    <row r="31" spans="1:56" x14ac:dyDescent="0.35">
      <c r="A31" s="1" t="s">
        <v>9</v>
      </c>
      <c r="B31" s="1" t="s">
        <v>918</v>
      </c>
      <c r="K31" s="1">
        <v>2.72</v>
      </c>
    </row>
    <row r="32" spans="1:56" x14ac:dyDescent="0.35">
      <c r="A32" s="1" t="s">
        <v>9</v>
      </c>
      <c r="B32" s="1" t="s">
        <v>917</v>
      </c>
      <c r="K32" s="1">
        <v>2.72</v>
      </c>
    </row>
    <row r="33" spans="1:56" x14ac:dyDescent="0.35">
      <c r="A33" s="1">
        <v>6</v>
      </c>
      <c r="B33" s="1" t="s">
        <v>916</v>
      </c>
      <c r="C33" s="1">
        <v>1406.5000024028122</v>
      </c>
      <c r="D33" s="1">
        <v>0</v>
      </c>
      <c r="E33">
        <f>(R33-S33*(1000-T33)/(1000-U33))*AK33</f>
        <v>-3.4002949413937489</v>
      </c>
      <c r="F33">
        <f>IF(AV33&lt;&gt;0,1/(1/AV33-1/N33),0)</f>
        <v>2.2138177200346321</v>
      </c>
      <c r="G33">
        <f>((AY33-AL33/2)*S33-E33)/(AY33+AL33/2)</f>
        <v>385.74049914421175</v>
      </c>
      <c r="H33">
        <f>AL33*1000</f>
        <v>27.368509628156776</v>
      </c>
      <c r="I33">
        <f>(AQ33-AW33)</f>
        <v>1.5799146816688068</v>
      </c>
      <c r="J33">
        <f>(P33+AP33*D33)</f>
        <v>31.126585006713867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31.750444412231445</v>
      </c>
      <c r="P33" s="1">
        <v>31.126585006713867</v>
      </c>
      <c r="Q33" s="1">
        <v>31.868680953979492</v>
      </c>
      <c r="R33" s="1">
        <v>399.98406982421875</v>
      </c>
      <c r="S33" s="1">
        <v>393.31170654296875</v>
      </c>
      <c r="T33" s="1">
        <v>9.7259521484375</v>
      </c>
      <c r="U33" s="1">
        <v>33.688373565673828</v>
      </c>
      <c r="V33" s="1">
        <v>18.176406860351563</v>
      </c>
      <c r="W33" s="1">
        <v>62.958728790283203</v>
      </c>
      <c r="X33" s="1">
        <v>300.1971435546875</v>
      </c>
      <c r="Y33" s="1">
        <v>300.72354125976563</v>
      </c>
      <c r="Z33" s="1">
        <v>3.0131611973047256E-2</v>
      </c>
      <c r="AA33" s="1">
        <v>87.986656188964844</v>
      </c>
      <c r="AB33" s="1">
        <v>53.174785614013672</v>
      </c>
      <c r="AC33" s="1">
        <v>3.2835605144500732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1.1036659689510568</v>
      </c>
      <c r="AL33">
        <f>(U33-T33)/(1000-U33)*AK33</f>
        <v>2.7368509628156776E-2</v>
      </c>
      <c r="AM33">
        <f>(P33+273.15)</f>
        <v>304.27658500671384</v>
      </c>
      <c r="AN33">
        <f>(O33+273.15)</f>
        <v>304.90044441223142</v>
      </c>
      <c r="AO33">
        <f>(Y33*AG33+Z33*AH33)*AI33</f>
        <v>48.115765526091309</v>
      </c>
      <c r="AP33">
        <f>((AO33+0.00000010773*(AN33^4-AM33^4))-AL33*44100)/(L33*51.4+0.00000043092*AM33^3)</f>
        <v>-9.4252214571422073</v>
      </c>
      <c r="AQ33">
        <f>0.61365*EXP(17.502*J33/(240.97+J33))</f>
        <v>4.5440420241571617</v>
      </c>
      <c r="AR33">
        <f>AQ33*1000/AA33</f>
        <v>51.644672283012262</v>
      </c>
      <c r="AS33">
        <f>(AR33-U33)</f>
        <v>17.956298717338434</v>
      </c>
      <c r="AT33">
        <f>IF(D33,P33,(O33+P33)/2)</f>
        <v>31.438514709472656</v>
      </c>
      <c r="AU33">
        <f>0.61365*EXP(17.502*AT33/(240.97+AT33))</f>
        <v>4.6254122860655471</v>
      </c>
      <c r="AV33">
        <f>IF(AS33&lt;&gt;0,(1000-(AR33+U33)/2)/AS33*AL33,0)</f>
        <v>1.4591420479880233</v>
      </c>
      <c r="AW33">
        <f>U33*AA33/1000</f>
        <v>2.964127342488355</v>
      </c>
      <c r="AX33">
        <f>(AU33-AW33)</f>
        <v>1.6612849435771921</v>
      </c>
      <c r="AY33">
        <f>1/(1.6/F33+1.37/N33)</f>
        <v>0.95895589333498421</v>
      </c>
      <c r="AZ33">
        <f>G33*AA33*0.001</f>
        <v>33.940016676361445</v>
      </c>
      <c r="BA33">
        <f>G33/S33</f>
        <v>0.98075010920650074</v>
      </c>
      <c r="BB33">
        <f>(1-AL33*AA33/AQ33/F33)*100</f>
        <v>76.062225968944347</v>
      </c>
      <c r="BC33">
        <f>(S33-E33/(N33/1.35))</f>
        <v>394.3841422759391</v>
      </c>
      <c r="BD33">
        <f>E33*BB33/100/BC33</f>
        <v>-6.5579209321350203E-3</v>
      </c>
    </row>
    <row r="34" spans="1:56" x14ac:dyDescent="0.35">
      <c r="A34" s="1" t="s">
        <v>9</v>
      </c>
      <c r="B34" s="1" t="s">
        <v>915</v>
      </c>
      <c r="K34" s="1">
        <v>2.72</v>
      </c>
    </row>
    <row r="35" spans="1:56" x14ac:dyDescent="0.35">
      <c r="A35" s="1" t="s">
        <v>9</v>
      </c>
      <c r="B35" s="1" t="s">
        <v>914</v>
      </c>
      <c r="K35" s="1">
        <v>2.72</v>
      </c>
    </row>
    <row r="36" spans="1:56" x14ac:dyDescent="0.35">
      <c r="A36" s="1">
        <v>7</v>
      </c>
      <c r="B36" s="1" t="s">
        <v>913</v>
      </c>
      <c r="C36" s="1">
        <v>1609.5000024028122</v>
      </c>
      <c r="D36" s="1">
        <v>0</v>
      </c>
      <c r="E36">
        <f>(R36-S36*(1000-T36)/(1000-U36))*AK36</f>
        <v>-2.3346211896104636</v>
      </c>
      <c r="F36">
        <f>IF(AV36&lt;&gt;0,1/(1/AV36-1/N36),0)</f>
        <v>2.0266626391966485</v>
      </c>
      <c r="G36">
        <f>((AY36-AL36/2)*S36-E36)/(AY36+AL36/2)</f>
        <v>383.80221136762771</v>
      </c>
      <c r="H36">
        <f>AL36*1000</f>
        <v>26.513112795081192</v>
      </c>
      <c r="I36">
        <f>(AQ36-AW36)</f>
        <v>1.6237394749176075</v>
      </c>
      <c r="J36">
        <f>(P36+AP36*D36)</f>
        <v>31.205600738525391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31.779857635498047</v>
      </c>
      <c r="P36" s="1">
        <v>31.205600738525391</v>
      </c>
      <c r="Q36" s="1">
        <v>31.884487152099609</v>
      </c>
      <c r="R36" s="1">
        <v>399.94976806640625</v>
      </c>
      <c r="S36" s="1">
        <v>392.6322021484375</v>
      </c>
      <c r="T36" s="1">
        <v>10.200461387634277</v>
      </c>
      <c r="U36" s="1">
        <v>33.422817230224609</v>
      </c>
      <c r="V36" s="1">
        <v>19.031648635864258</v>
      </c>
      <c r="W36" s="1">
        <v>62.359073638916016</v>
      </c>
      <c r="X36" s="1">
        <v>300.16488647460938</v>
      </c>
      <c r="Y36" s="1">
        <v>500.8699951171875</v>
      </c>
      <c r="Z36" s="1">
        <v>0.26033258438110352</v>
      </c>
      <c r="AA36" s="1">
        <v>87.9876708984375</v>
      </c>
      <c r="AB36" s="1">
        <v>53.050731658935547</v>
      </c>
      <c r="AC36" s="1">
        <v>3.2874577045440674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1.1035473767448871</v>
      </c>
      <c r="AL36">
        <f>(U36-T36)/(1000-U36)*AK36</f>
        <v>2.651311279508119E-2</v>
      </c>
      <c r="AM36">
        <f>(P36+273.15)</f>
        <v>304.35560073852537</v>
      </c>
      <c r="AN36">
        <f>(O36+273.15)</f>
        <v>304.92985763549802</v>
      </c>
      <c r="AO36">
        <f>(Y36*AG36+Z36*AH36)*AI36</f>
        <v>80.139197427499312</v>
      </c>
      <c r="AP36">
        <f>((AO36+0.00000010773*(AN36^4-AM36^4))-AL36*44100)/(L36*51.4+0.00000043092*AM36^3)</f>
        <v>-8.8584340280737894</v>
      </c>
      <c r="AQ36">
        <f>0.61365*EXP(17.502*J36/(240.97+J36))</f>
        <v>4.5645353178692369</v>
      </c>
      <c r="AR36">
        <f>AQ36*1000/AA36</f>
        <v>51.876987664987666</v>
      </c>
      <c r="AS36">
        <f>(AR36-U36)</f>
        <v>18.454170434763057</v>
      </c>
      <c r="AT36">
        <f>IF(D36,P36,(O36+P36)/2)</f>
        <v>31.492729187011719</v>
      </c>
      <c r="AU36">
        <f>0.61365*EXP(17.502*AT36/(240.97+AT36))</f>
        <v>4.6396833950516392</v>
      </c>
      <c r="AV36">
        <f>IF(AS36&lt;&gt;0,(1000-(AR36+U36)/2)/AS36*AL36,0)</f>
        <v>1.375425203236154</v>
      </c>
      <c r="AW36">
        <f>U36*AA36/1000</f>
        <v>2.9407958429516294</v>
      </c>
      <c r="AX36">
        <f>(AU36-AW36)</f>
        <v>1.6988875521000097</v>
      </c>
      <c r="AY36">
        <f>1/(1.6/F36+1.37/N36)</f>
        <v>0.90127222096905146</v>
      </c>
      <c r="AZ36">
        <f>G36*AA36*0.001</f>
        <v>33.769862663907375</v>
      </c>
      <c r="BA36">
        <f>G36/S36</f>
        <v>0.97751078303691563</v>
      </c>
      <c r="BB36">
        <f>(1-AL36*AA36/AQ36/F36)*100</f>
        <v>74.782356088732357</v>
      </c>
      <c r="BC36">
        <f>(S36-E36/(N36/1.35))</f>
        <v>393.36852979937407</v>
      </c>
      <c r="BD36">
        <f>E36*BB36/100/BC36</f>
        <v>-4.4382928452053163E-3</v>
      </c>
    </row>
    <row r="37" spans="1:56" x14ac:dyDescent="0.35">
      <c r="A37" s="1" t="s">
        <v>9</v>
      </c>
      <c r="B37" s="1" t="s">
        <v>912</v>
      </c>
      <c r="K37" s="1">
        <v>2.72</v>
      </c>
    </row>
    <row r="38" spans="1:56" x14ac:dyDescent="0.35">
      <c r="A38" s="1" t="s">
        <v>9</v>
      </c>
      <c r="B38" s="1" t="s">
        <v>911</v>
      </c>
      <c r="K38" s="1">
        <v>2.72</v>
      </c>
    </row>
    <row r="39" spans="1:56" x14ac:dyDescent="0.35">
      <c r="A39" s="1">
        <v>8</v>
      </c>
      <c r="B39" s="1" t="s">
        <v>910</v>
      </c>
      <c r="C39" s="1">
        <v>1812.5000024028122</v>
      </c>
      <c r="D39" s="1">
        <v>0</v>
      </c>
      <c r="E39">
        <f>(R39-S39*(1000-T39)/(1000-U39))*AK39</f>
        <v>-1.672066391126116</v>
      </c>
      <c r="F39">
        <f>IF(AV39&lt;&gt;0,1/(1/AV39-1/N39),0)</f>
        <v>2.0293266202258322</v>
      </c>
      <c r="G39">
        <f>((AY39-AL39/2)*S39-E39)/(AY39+AL39/2)</f>
        <v>382.5268890172448</v>
      </c>
      <c r="H39">
        <f>AL39*1000</f>
        <v>26.43223492828605</v>
      </c>
      <c r="I39">
        <f>(AQ39-AW39)</f>
        <v>1.6166772942483463</v>
      </c>
      <c r="J39">
        <f>(P39+AP39*D39)</f>
        <v>31.309499740600586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31.826799392700195</v>
      </c>
      <c r="P39" s="1">
        <v>31.309499740600586</v>
      </c>
      <c r="Q39" s="1">
        <v>31.911584854125977</v>
      </c>
      <c r="R39" s="1">
        <v>399.89584350585938</v>
      </c>
      <c r="S39" s="1">
        <v>392.0206298828125</v>
      </c>
      <c r="T39" s="1">
        <v>10.668115615844727</v>
      </c>
      <c r="U39" s="1">
        <v>33.81231689453125</v>
      </c>
      <c r="V39" s="1">
        <v>19.850360870361328</v>
      </c>
      <c r="W39" s="1">
        <v>62.915206909179688</v>
      </c>
      <c r="X39" s="1">
        <v>300.13876342773438</v>
      </c>
      <c r="Y39" s="1">
        <v>749.99664306640625</v>
      </c>
      <c r="Z39" s="1">
        <v>2.4104690179228783E-2</v>
      </c>
      <c r="AA39" s="1">
        <v>87.983543395996094</v>
      </c>
      <c r="AB39" s="1">
        <v>53.109851837158203</v>
      </c>
      <c r="AC39" s="1">
        <v>3.29801344871521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1.103451336131376</v>
      </c>
      <c r="AL39">
        <f>(U39-T39)/(1000-U39)*AK39</f>
        <v>2.6432234928286051E-2</v>
      </c>
      <c r="AM39">
        <f>(P39+273.15)</f>
        <v>304.45949974060056</v>
      </c>
      <c r="AN39">
        <f>(O39+273.15)</f>
        <v>304.97679939270017</v>
      </c>
      <c r="AO39">
        <f>(Y39*AG39+Z39*AH39)*AI39</f>
        <v>119.99946020842799</v>
      </c>
      <c r="AP39">
        <f>((AO39+0.00000010773*(AN39^4-AM39^4))-AL39*44100)/(L39*51.4+0.00000043092*AM39^3)</f>
        <v>-8.5076994469063578</v>
      </c>
      <c r="AQ39">
        <f>0.61365*EXP(17.502*J39/(240.97+J39))</f>
        <v>4.5916047450575084</v>
      </c>
      <c r="AR39">
        <f>AQ39*1000/AA39</f>
        <v>52.187085991656723</v>
      </c>
      <c r="AS39">
        <f>(AR39-U39)</f>
        <v>18.374769097125473</v>
      </c>
      <c r="AT39">
        <f>IF(D39,P39,(O39+P39)/2)</f>
        <v>31.568149566650391</v>
      </c>
      <c r="AU39">
        <f>0.61365*EXP(17.502*AT39/(240.97+AT39))</f>
        <v>4.6596003897325113</v>
      </c>
      <c r="AV39">
        <f>IF(AS39&lt;&gt;0,(1000-(AR39+U39)/2)/AS39*AL39,0)</f>
        <v>1.3766516784068461</v>
      </c>
      <c r="AW39">
        <f>U39*AA39/1000</f>
        <v>2.9749274508091621</v>
      </c>
      <c r="AX39">
        <f>(AU39-AW39)</f>
        <v>1.6846729389233492</v>
      </c>
      <c r="AY39">
        <f>1/(1.6/F39+1.37/N39)</f>
        <v>0.90211484824484478</v>
      </c>
      <c r="AZ39">
        <f>G39*AA39*0.001</f>
        <v>33.656071139984142</v>
      </c>
      <c r="BA39">
        <f>G39/S39</f>
        <v>0.97578254780008467</v>
      </c>
      <c r="BB39">
        <f>(1-AL39*AA39/AQ39/F39)*100</f>
        <v>75.041476727798724</v>
      </c>
      <c r="BC39">
        <f>(S39-E39/(N39/1.35))</f>
        <v>392.54799111960199</v>
      </c>
      <c r="BD39">
        <f>E39*BB39/100/BC39</f>
        <v>-3.1964074206354853E-3</v>
      </c>
    </row>
    <row r="40" spans="1:56" x14ac:dyDescent="0.35">
      <c r="A40" s="1" t="s">
        <v>9</v>
      </c>
      <c r="B40" s="1" t="s">
        <v>909</v>
      </c>
      <c r="K40" s="1">
        <v>2.72</v>
      </c>
    </row>
    <row r="41" spans="1:56" x14ac:dyDescent="0.35">
      <c r="A41" s="1" t="s">
        <v>9</v>
      </c>
      <c r="B41" s="1" t="s">
        <v>908</v>
      </c>
      <c r="K41" s="1">
        <v>2.72</v>
      </c>
    </row>
    <row r="42" spans="1:56" x14ac:dyDescent="0.35">
      <c r="A42" s="1">
        <v>9</v>
      </c>
      <c r="B42" s="1" t="s">
        <v>907</v>
      </c>
      <c r="C42" s="1">
        <v>2015.5000024028122</v>
      </c>
      <c r="D42" s="1">
        <v>0</v>
      </c>
      <c r="E42">
        <f>(R42-S42*(1000-T42)/(1000-U42))*AK42</f>
        <v>-1.2981117617184239</v>
      </c>
      <c r="F42">
        <f>IF(AV42&lt;&gt;0,1/(1/AV42-1/N42),0)</f>
        <v>2.0586806177848915</v>
      </c>
      <c r="G42">
        <f>((AY42-AL42/2)*S42-E42)/(AY42+AL42/2)</f>
        <v>382.0546605217346</v>
      </c>
      <c r="H42">
        <f>AL42*1000</f>
        <v>26.486089785610226</v>
      </c>
      <c r="I42">
        <f>(AQ42-AW42)</f>
        <v>1.603432465193074</v>
      </c>
      <c r="J42">
        <f>(P42+AP42*D42)</f>
        <v>31.428874969482422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31.887554168701172</v>
      </c>
      <c r="P42" s="1">
        <v>31.428874969482422</v>
      </c>
      <c r="Q42" s="1">
        <v>31.955894470214844</v>
      </c>
      <c r="R42" s="1">
        <v>400.10562133789063</v>
      </c>
      <c r="S42" s="1">
        <v>391.87637329101563</v>
      </c>
      <c r="T42" s="1">
        <v>11.1436767578125</v>
      </c>
      <c r="U42" s="1">
        <v>34.321319580078125</v>
      </c>
      <c r="V42" s="1">
        <v>20.662178039550781</v>
      </c>
      <c r="W42" s="1">
        <v>63.637275695800781</v>
      </c>
      <c r="X42" s="1">
        <v>300.15814208984375</v>
      </c>
      <c r="Y42" s="1">
        <v>1000.7818603515625</v>
      </c>
      <c r="Z42" s="1">
        <v>0.19886162877082825</v>
      </c>
      <c r="AA42" s="1">
        <v>87.975822448730469</v>
      </c>
      <c r="AB42" s="1">
        <v>53.199993133544922</v>
      </c>
      <c r="AC42" s="1">
        <v>3.3086631298065186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1.1035225812126606</v>
      </c>
      <c r="AL42">
        <f>(U42-T42)/(1000-U42)*AK42</f>
        <v>2.6486089785610227E-2</v>
      </c>
      <c r="AM42">
        <f>(P42+273.15)</f>
        <v>304.5788749694824</v>
      </c>
      <c r="AN42">
        <f>(O42+273.15)</f>
        <v>305.03755416870115</v>
      </c>
      <c r="AO42">
        <f>(Y42*AG42+Z42*AH42)*AI42</f>
        <v>160.12509407717516</v>
      </c>
      <c r="AP42">
        <f>((AO42+0.00000010773*(AN42^4-AM42^4))-AL42*44100)/(L42*51.4+0.00000043092*AM42^3)</f>
        <v>-8.2035383444874963</v>
      </c>
      <c r="AQ42">
        <f>0.61365*EXP(17.502*J42/(240.97+J42))</f>
        <v>4.6228787827761639</v>
      </c>
      <c r="AR42">
        <f>AQ42*1000/AA42</f>
        <v>52.547150502289789</v>
      </c>
      <c r="AS42">
        <f>(AR42-U42)</f>
        <v>18.225830922211664</v>
      </c>
      <c r="AT42">
        <f>IF(D42,P42,(O42+P42)/2)</f>
        <v>31.658214569091797</v>
      </c>
      <c r="AU42">
        <f>0.61365*EXP(17.502*AT42/(240.97+AT42))</f>
        <v>4.6834822343281042</v>
      </c>
      <c r="AV42">
        <f>IF(AS42&lt;&gt;0,(1000-(AR42+U42)/2)/AS42*AL42,0)</f>
        <v>1.3900977598592639</v>
      </c>
      <c r="AW42">
        <f>U42*AA42/1000</f>
        <v>3.0194463175830899</v>
      </c>
      <c r="AX42">
        <f>(AU42-AW42)</f>
        <v>1.6640359167450143</v>
      </c>
      <c r="AY42">
        <f>1/(1.6/F42+1.37/N42)</f>
        <v>0.91135750691009154</v>
      </c>
      <c r="AZ42">
        <f>G42*AA42*0.001</f>
        <v>33.611572979770123</v>
      </c>
      <c r="BA42">
        <f>G42/S42</f>
        <v>0.97493670596469661</v>
      </c>
      <c r="BB42">
        <f>(1-AL42*AA42/AQ42/F42)*100</f>
        <v>75.516150520509669</v>
      </c>
      <c r="BC42">
        <f>(S42-E42/(N42/1.35))</f>
        <v>392.28579113936416</v>
      </c>
      <c r="BD42">
        <f>E42*BB42/100/BC42</f>
        <v>-2.49890272358977E-3</v>
      </c>
    </row>
    <row r="43" spans="1:56" x14ac:dyDescent="0.35">
      <c r="A43" s="1" t="s">
        <v>9</v>
      </c>
      <c r="B43" s="1" t="s">
        <v>906</v>
      </c>
      <c r="K43" s="1">
        <v>2.72</v>
      </c>
    </row>
    <row r="44" spans="1:56" x14ac:dyDescent="0.35">
      <c r="A44" s="1" t="s">
        <v>9</v>
      </c>
      <c r="B44" s="1" t="s">
        <v>905</v>
      </c>
      <c r="K44" s="1">
        <v>2.72</v>
      </c>
    </row>
    <row r="45" spans="1:56" x14ac:dyDescent="0.35">
      <c r="A45" s="1">
        <v>10</v>
      </c>
      <c r="B45" s="1" t="s">
        <v>904</v>
      </c>
      <c r="C45" s="1">
        <v>2218.5000024028122</v>
      </c>
      <c r="D45" s="1">
        <v>0</v>
      </c>
      <c r="E45">
        <f>(R45-S45*(1000-T45)/(1000-U45))*AK45</f>
        <v>-1.6050067927807221</v>
      </c>
      <c r="F45">
        <f>IF(AV45&lt;&gt;0,1/(1/AV45-1/N45),0)</f>
        <v>2.0076450031990203</v>
      </c>
      <c r="G45">
        <f>((AY45-AL45/2)*S45-E45)/(AY45+AL45/2)</f>
        <v>382.55888656847048</v>
      </c>
      <c r="H45">
        <f>AL45*1000</f>
        <v>26.232607369778538</v>
      </c>
      <c r="I45">
        <f>(AQ45-AW45)</f>
        <v>1.6148489241990633</v>
      </c>
      <c r="J45">
        <f>(P45+AP45*D45)</f>
        <v>31.558723449707031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31.968130111694336</v>
      </c>
      <c r="P45" s="1">
        <v>31.558723449707031</v>
      </c>
      <c r="Q45" s="1">
        <v>32.017894744873047</v>
      </c>
      <c r="R45" s="1">
        <v>399.98236083984375</v>
      </c>
      <c r="S45" s="1">
        <v>392.115966796875</v>
      </c>
      <c r="T45" s="1">
        <v>11.631162643432617</v>
      </c>
      <c r="U45" s="1">
        <v>34.579593658447266</v>
      </c>
      <c r="V45" s="1">
        <v>21.468505859375</v>
      </c>
      <c r="W45" s="1">
        <v>63.826141357421875</v>
      </c>
      <c r="X45" s="1">
        <v>300.17453002929688</v>
      </c>
      <c r="Y45" s="1">
        <v>1251.5794677734375</v>
      </c>
      <c r="Z45" s="1">
        <v>6.628919392824173E-2</v>
      </c>
      <c r="AA45" s="1">
        <v>87.978424072265625</v>
      </c>
      <c r="AB45" s="1">
        <v>53.224430084228516</v>
      </c>
      <c r="AC45" s="1">
        <v>3.3209459781646729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1.1035828309900619</v>
      </c>
      <c r="AL45">
        <f>(U45-T45)/(1000-U45)*AK45</f>
        <v>2.6232607369778539E-2</v>
      </c>
      <c r="AM45">
        <f>(P45+273.15)</f>
        <v>304.70872344970701</v>
      </c>
      <c r="AN45">
        <f>(O45+273.15)</f>
        <v>305.11813011169431</v>
      </c>
      <c r="AO45">
        <f>(Y45*AG45+Z45*AH45)*AI45</f>
        <v>200.25271036775302</v>
      </c>
      <c r="AP45">
        <f>((AO45+0.00000010773*(AN45^4-AM45^4))-AL45*44100)/(L45*51.4+0.00000043092*AM45^3)</f>
        <v>-7.7875037380373646</v>
      </c>
      <c r="AQ45">
        <f>0.61365*EXP(17.502*J45/(240.97+J45))</f>
        <v>4.657107079328564</v>
      </c>
      <c r="AR45">
        <f>AQ45*1000/AA45</f>
        <v>52.934649926250202</v>
      </c>
      <c r="AS45">
        <f>(AR45-U45)</f>
        <v>18.355056267802937</v>
      </c>
      <c r="AT45">
        <f>IF(D45,P45,(O45+P45)/2)</f>
        <v>31.763426780700684</v>
      </c>
      <c r="AU45">
        <f>0.61365*EXP(17.502*AT45/(240.97+AT45))</f>
        <v>4.7115154573068585</v>
      </c>
      <c r="AV45">
        <f>IF(AS45&lt;&gt;0,(1000-(AR45+U45)/2)/AS45*AL45,0)</f>
        <v>1.3666394484537785</v>
      </c>
      <c r="AW45">
        <f>U45*AA45/1000</f>
        <v>3.0422581551295007</v>
      </c>
      <c r="AX45">
        <f>(AU45-AW45)</f>
        <v>1.6692573021773578</v>
      </c>
      <c r="AY45">
        <f>1/(1.6/F45+1.37/N45)</f>
        <v>0.89523825651033218</v>
      </c>
      <c r="AZ45">
        <f>G45*AA45*0.001</f>
        <v>33.656927955134655</v>
      </c>
      <c r="BA45">
        <f>G45/S45</f>
        <v>0.97562690367731109</v>
      </c>
      <c r="BB45">
        <f>(1-AL45*AA45/AQ45/F45)*100</f>
        <v>75.316059460858412</v>
      </c>
      <c r="BC45">
        <f>(S45-E45/(N45/1.35))</f>
        <v>392.62217777736504</v>
      </c>
      <c r="BD45">
        <f>E45*BB45/100/BC45</f>
        <v>-3.0788578404936833E-3</v>
      </c>
    </row>
    <row r="46" spans="1:56" x14ac:dyDescent="0.35">
      <c r="A46" s="1" t="s">
        <v>9</v>
      </c>
      <c r="B46" s="1" t="s">
        <v>903</v>
      </c>
      <c r="K46" s="1">
        <v>2.72</v>
      </c>
    </row>
    <row r="47" spans="1:56" x14ac:dyDescent="0.35">
      <c r="A47" s="1" t="s">
        <v>9</v>
      </c>
      <c r="B47" s="1" t="s">
        <v>902</v>
      </c>
      <c r="K47" s="1">
        <v>2.72</v>
      </c>
    </row>
    <row r="48" spans="1:56" x14ac:dyDescent="0.35">
      <c r="A48" s="1">
        <v>11</v>
      </c>
      <c r="B48" s="1" t="s">
        <v>901</v>
      </c>
      <c r="C48" s="1">
        <v>2421.5000024028122</v>
      </c>
      <c r="D48" s="1">
        <v>0</v>
      </c>
      <c r="E48">
        <f>(R48-S48*(1000-T48)/(1000-U48))*AK48</f>
        <v>-2.2472823680220952</v>
      </c>
      <c r="F48">
        <f>IF(AV48&lt;&gt;0,1/(1/AV48-1/N48),0)</f>
        <v>1.8817921623233467</v>
      </c>
      <c r="G48">
        <f>((AY48-AL48/2)*S48-E48)/(AY48+AL48/2)</f>
        <v>383.89716145677875</v>
      </c>
      <c r="H48">
        <f>AL48*1000</f>
        <v>25.685587036724904</v>
      </c>
      <c r="I48">
        <f>(AQ48-AW48)</f>
        <v>1.6526505495303212</v>
      </c>
      <c r="J48">
        <f>(P48+AP48*D48)</f>
        <v>31.712238311767578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32.068416595458984</v>
      </c>
      <c r="P48" s="1">
        <v>31.712238311767578</v>
      </c>
      <c r="Q48" s="1">
        <v>32.093994140625</v>
      </c>
      <c r="R48" s="1">
        <v>400.05264282226563</v>
      </c>
      <c r="S48" s="1">
        <v>392.94317626953125</v>
      </c>
      <c r="T48" s="1">
        <v>12.145086288452148</v>
      </c>
      <c r="U48" s="1">
        <v>34.614711761474609</v>
      </c>
      <c r="V48" s="1">
        <v>22.289203643798828</v>
      </c>
      <c r="W48" s="1">
        <v>63.526458740234375</v>
      </c>
      <c r="X48" s="1">
        <v>300.16720581054688</v>
      </c>
      <c r="Y48" s="1">
        <v>1601.2518310546875</v>
      </c>
      <c r="Z48" s="1">
        <v>5.7851262390613556E-2</v>
      </c>
      <c r="AA48" s="1">
        <v>87.974380493164063</v>
      </c>
      <c r="AB48" s="1">
        <v>53.355129241943359</v>
      </c>
      <c r="AC48" s="1">
        <v>3.3353991508483887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1.1035559037152456</v>
      </c>
      <c r="AL48">
        <f>(U48-T48)/(1000-U48)*AK48</f>
        <v>2.5685587036724904E-2</v>
      </c>
      <c r="AM48">
        <f>(P48+273.15)</f>
        <v>304.86223831176756</v>
      </c>
      <c r="AN48">
        <f>(O48+273.15)</f>
        <v>305.21841659545896</v>
      </c>
      <c r="AO48">
        <f>(Y48*AG48+Z48*AH48)*AI48</f>
        <v>256.2002872422272</v>
      </c>
      <c r="AP48">
        <f>((AO48+0.00000010773*(AN48^4-AM48^4))-AL48*44100)/(L48*51.4+0.00000043092*AM48^3)</f>
        <v>-7.1364369642757888</v>
      </c>
      <c r="AQ48">
        <f>0.61365*EXP(17.502*J48/(240.97+J48))</f>
        <v>4.6978583726954897</v>
      </c>
      <c r="AR48">
        <f>AQ48*1000/AA48</f>
        <v>53.400300705277836</v>
      </c>
      <c r="AS48">
        <f>(AR48-U48)</f>
        <v>18.785588943803226</v>
      </c>
      <c r="AT48">
        <f>IF(D48,P48,(O48+P48)/2)</f>
        <v>31.890327453613281</v>
      </c>
      <c r="AU48">
        <f>0.61365*EXP(17.502*AT48/(240.97+AT48))</f>
        <v>4.745521731033663</v>
      </c>
      <c r="AV48">
        <f>IF(AS48&lt;&gt;0,(1000-(AR48+U48)/2)/AS48*AL48,0)</f>
        <v>1.3071311460372554</v>
      </c>
      <c r="AW48">
        <f>U48*AA48/1000</f>
        <v>3.0452078231651685</v>
      </c>
      <c r="AX48">
        <f>(AU48-AW48)</f>
        <v>1.7003139078684946</v>
      </c>
      <c r="AY48">
        <f>1/(1.6/F48+1.37/N48)</f>
        <v>0.8544666182986278</v>
      </c>
      <c r="AZ48">
        <f>G48*AA48*0.001</f>
        <v>33.773114952244292</v>
      </c>
      <c r="BA48">
        <f>G48/S48</f>
        <v>0.97697882197972674</v>
      </c>
      <c r="BB48">
        <f>(1-AL48*AA48/AQ48/F48)*100</f>
        <v>74.439217912243805</v>
      </c>
      <c r="BC48">
        <f>(S48-E48/(N48/1.35))</f>
        <v>393.65195770028362</v>
      </c>
      <c r="BD48">
        <f>E48*BB48/100/BC48</f>
        <v>-4.2495899901228793E-3</v>
      </c>
    </row>
    <row r="49" spans="1:56" x14ac:dyDescent="0.35">
      <c r="A49" s="1" t="s">
        <v>9</v>
      </c>
      <c r="B49" s="1" t="s">
        <v>900</v>
      </c>
      <c r="K49" s="1">
        <v>2.72</v>
      </c>
    </row>
    <row r="50" spans="1:56" x14ac:dyDescent="0.35">
      <c r="A50" s="1" t="s">
        <v>9</v>
      </c>
      <c r="B50" s="1" t="s">
        <v>895</v>
      </c>
      <c r="K50" s="1">
        <v>2.72</v>
      </c>
    </row>
    <row r="51" spans="1:56" x14ac:dyDescent="0.35">
      <c r="A51" s="1">
        <v>12</v>
      </c>
      <c r="B51" s="1" t="s">
        <v>899</v>
      </c>
      <c r="C51" s="1">
        <v>2624.5000024028122</v>
      </c>
      <c r="D51" s="1">
        <v>0</v>
      </c>
      <c r="E51">
        <f>(R51-S51*(1000-T51)/(1000-U51))*AK51</f>
        <v>-2.6019164375619286</v>
      </c>
      <c r="F51">
        <f>IF(AV51&lt;&gt;0,1/(1/AV51-1/N51),0)</f>
        <v>1.6153696533903896</v>
      </c>
      <c r="G51">
        <f>((AY51-AL51/2)*S51-E51)/(AY51+AL51/2)</f>
        <v>384.54760736742253</v>
      </c>
      <c r="H51">
        <f>AL51*1000</f>
        <v>24.444746865816072</v>
      </c>
      <c r="I51">
        <f>(AQ51-AW51)</f>
        <v>1.7525356341196026</v>
      </c>
      <c r="J51">
        <f>(P51+AP51*D51)</f>
        <v>31.912593841552734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32.193408966064453</v>
      </c>
      <c r="P51" s="1">
        <v>31.912593841552734</v>
      </c>
      <c r="Q51" s="1">
        <v>32.193252563476563</v>
      </c>
      <c r="R51" s="1">
        <v>399.96316528320313</v>
      </c>
      <c r="S51" s="1">
        <v>393.60211181640625</v>
      </c>
      <c r="T51" s="1">
        <v>12.700175285339355</v>
      </c>
      <c r="U51" s="1">
        <v>34.096382141113281</v>
      </c>
      <c r="V51" s="1">
        <v>23.138883590698242</v>
      </c>
      <c r="W51" s="1">
        <v>62.121364593505859</v>
      </c>
      <c r="X51" s="1">
        <v>300.1590576171875</v>
      </c>
      <c r="Y51" s="1">
        <v>2000.1263427734375</v>
      </c>
      <c r="Z51" s="1">
        <v>7.9544372856616974E-2</v>
      </c>
      <c r="AA51" s="1">
        <v>87.955810546875</v>
      </c>
      <c r="AB51" s="1">
        <v>53.488059997558594</v>
      </c>
      <c r="AC51" s="1">
        <v>3.3446896076202393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1.1035259471220127</v>
      </c>
      <c r="AL51">
        <f>(U51-T51)/(1000-U51)*AK51</f>
        <v>2.4444746865816071E-2</v>
      </c>
      <c r="AM51">
        <f>(P51+273.15)</f>
        <v>305.06259384155271</v>
      </c>
      <c r="AN51">
        <f>(O51+273.15)</f>
        <v>305.34340896606443</v>
      </c>
      <c r="AO51">
        <f>(Y51*AG51+Z51*AH51)*AI51</f>
        <v>320.02020769074079</v>
      </c>
      <c r="AP51">
        <f>((AO51+0.00000010773*(AN51^4-AM51^4))-AL51*44100)/(L51*51.4+0.00000043092*AM51^3)</f>
        <v>-6.1727773818655596</v>
      </c>
      <c r="AQ51">
        <f>0.61365*EXP(17.502*J51/(240.97+J51))</f>
        <v>4.7515105620572147</v>
      </c>
      <c r="AR51">
        <f>AQ51*1000/AA51</f>
        <v>54.021565289594527</v>
      </c>
      <c r="AS51">
        <f>(AR51-U51)</f>
        <v>19.925183148481246</v>
      </c>
      <c r="AT51">
        <f>IF(D51,P51,(O51+P51)/2)</f>
        <v>32.053001403808594</v>
      </c>
      <c r="AU51">
        <f>0.61365*EXP(17.502*AT51/(240.97+AT51))</f>
        <v>4.7894267656283596</v>
      </c>
      <c r="AV51">
        <f>IF(AS51&lt;&gt;0,(1000-(AR51+U51)/2)/AS51*AL51,0)</f>
        <v>1.1727739831569757</v>
      </c>
      <c r="AW51">
        <f>U51*AA51/1000</f>
        <v>2.9989749279376121</v>
      </c>
      <c r="AX51">
        <f>(AU51-AW51)</f>
        <v>1.7904518376907474</v>
      </c>
      <c r="AY51">
        <f>1/(1.6/F51+1.37/N51)</f>
        <v>0.76303679079762143</v>
      </c>
      <c r="AZ51">
        <f>G51*AA51*0.001</f>
        <v>33.823196499863087</v>
      </c>
      <c r="BA51">
        <f>G51/S51</f>
        <v>0.97699579301747463</v>
      </c>
      <c r="BB51">
        <f>(1-AL51*AA51/AQ51/F51)*100</f>
        <v>71.987848879653413</v>
      </c>
      <c r="BC51">
        <f>(S51-E51/(N51/1.35))</f>
        <v>394.42274302926819</v>
      </c>
      <c r="BD51">
        <f>E51*BB51/100/BC51</f>
        <v>-4.7488734008118592E-3</v>
      </c>
    </row>
    <row r="52" spans="1:56" x14ac:dyDescent="0.35">
      <c r="A52" s="1" t="s">
        <v>9</v>
      </c>
      <c r="B52" s="1" t="s">
        <v>898</v>
      </c>
    </row>
    <row r="53" spans="1:56" x14ac:dyDescent="0.35">
      <c r="A53" s="1" t="s">
        <v>9</v>
      </c>
      <c r="B53" s="1" t="s">
        <v>897</v>
      </c>
    </row>
    <row r="54" spans="1:56" x14ac:dyDescent="0.35">
      <c r="A54" s="1" t="s">
        <v>9</v>
      </c>
      <c r="B54" s="1" t="s">
        <v>896</v>
      </c>
    </row>
    <row r="55" spans="1:56" x14ac:dyDescent="0.35">
      <c r="A55" s="1" t="s">
        <v>9</v>
      </c>
      <c r="B55" s="1" t="s">
        <v>895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D55"/>
  <sheetViews>
    <sheetView topLeftCell="A5"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985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984</v>
      </c>
    </row>
    <row r="12" spans="1:56" x14ac:dyDescent="0.35">
      <c r="A12" s="1" t="s">
        <v>9</v>
      </c>
      <c r="B12" s="1" t="s">
        <v>983</v>
      </c>
    </row>
    <row r="13" spans="1:56" x14ac:dyDescent="0.35">
      <c r="A13" s="1" t="s">
        <v>9</v>
      </c>
      <c r="B13" s="1" t="s">
        <v>982</v>
      </c>
    </row>
    <row r="14" spans="1:56" x14ac:dyDescent="0.35">
      <c r="A14" s="1" t="s">
        <v>9</v>
      </c>
      <c r="B14" s="1" t="s">
        <v>981</v>
      </c>
    </row>
    <row r="15" spans="1:56" x14ac:dyDescent="0.35">
      <c r="A15" s="1" t="s">
        <v>9</v>
      </c>
      <c r="B15" s="1" t="s">
        <v>980</v>
      </c>
    </row>
    <row r="16" spans="1:56" x14ac:dyDescent="0.35">
      <c r="A16" s="1" t="s">
        <v>9</v>
      </c>
      <c r="B16" s="1" t="s">
        <v>979</v>
      </c>
    </row>
    <row r="17" spans="1:56" x14ac:dyDescent="0.35">
      <c r="A17" s="1" t="s">
        <v>9</v>
      </c>
      <c r="B17" s="1" t="s">
        <v>978</v>
      </c>
    </row>
    <row r="18" spans="1:56" x14ac:dyDescent="0.35">
      <c r="A18" s="1">
        <v>1</v>
      </c>
      <c r="B18" s="1" t="s">
        <v>977</v>
      </c>
      <c r="C18" s="1">
        <v>424.00000134110451</v>
      </c>
      <c r="D18" s="1">
        <v>0</v>
      </c>
      <c r="E18">
        <f>(R18-S18*(1000-T18)/(1000-U18))*AK18</f>
        <v>-3.9110813976874446</v>
      </c>
      <c r="F18">
        <f>IF(AV18&lt;&gt;0,1/(1/AV18-1/N18),0)</f>
        <v>1.9148446070393477</v>
      </c>
      <c r="G18">
        <f>((AY18-AL18/2)*S18-E18)/(AY18+AL18/2)</f>
        <v>388.61505244825679</v>
      </c>
      <c r="H18">
        <f>AL18*1000</f>
        <v>24.29547298848167</v>
      </c>
      <c r="I18">
        <f>(AQ18-AW18)</f>
        <v>1.5434184808674503</v>
      </c>
      <c r="J18">
        <f>(P18+AP18*D18)</f>
        <v>31.584321975708008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32.25823974609375</v>
      </c>
      <c r="P18" s="1">
        <v>31.584321975708008</v>
      </c>
      <c r="Q18" s="1">
        <v>32.329170227050781</v>
      </c>
      <c r="R18" s="1">
        <v>400.25161743164063</v>
      </c>
      <c r="S18" s="1">
        <v>395.09735107421875</v>
      </c>
      <c r="T18" s="1">
        <v>14.250302314758301</v>
      </c>
      <c r="U18" s="1">
        <v>35.48480224609375</v>
      </c>
      <c r="V18" s="1">
        <v>25.862936019897461</v>
      </c>
      <c r="W18" s="1">
        <v>64.401519775390625</v>
      </c>
      <c r="X18" s="1">
        <v>300.16586303710938</v>
      </c>
      <c r="Y18" s="1">
        <v>-8.8369853794574738E-2</v>
      </c>
      <c r="Z18" s="1">
        <v>0.13016572594642639</v>
      </c>
      <c r="AA18" s="1">
        <v>87.937995910644531</v>
      </c>
      <c r="AB18" s="1">
        <v>53.723541259765625</v>
      </c>
      <c r="AC18" s="1">
        <v>3.358933687210083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1.103550967048196</v>
      </c>
      <c r="AL18">
        <f>(U18-T18)/(1000-U18)*AK18</f>
        <v>2.429547298848167E-2</v>
      </c>
      <c r="AM18">
        <f>(P18+273.15)</f>
        <v>304.73432197570799</v>
      </c>
      <c r="AN18">
        <f>(O18+273.15)</f>
        <v>305.40823974609373</v>
      </c>
      <c r="AO18">
        <f>(Y18*AG18+Z18*AH18)*AI18</f>
        <v>-1.4139176291096733E-2</v>
      </c>
      <c r="AP18">
        <f>((AO18+0.00000010773*(AN18^4-AM18^4))-AL18*44100)/(L18*51.4+0.00000043092*AM18^3)</f>
        <v>-8.7005302203197967</v>
      </c>
      <c r="AQ18">
        <f>0.61365*EXP(17.502*J18/(240.97+J18))</f>
        <v>4.6638808756744723</v>
      </c>
      <c r="AR18">
        <f>AQ18*1000/AA18</f>
        <v>53.036015062402946</v>
      </c>
      <c r="AS18">
        <f>(AR18-U18)</f>
        <v>17.551212816309196</v>
      </c>
      <c r="AT18">
        <f>IF(D18,P18,(O18+P18)/2)</f>
        <v>31.921280860900879</v>
      </c>
      <c r="AU18">
        <f>0.61365*EXP(17.502*AT18/(240.97+AT18))</f>
        <v>4.7538488311500977</v>
      </c>
      <c r="AV18">
        <f>IF(AS18&lt;&gt;0,(1000-(AR18+U18)/2)/AS18*AL18,0)</f>
        <v>1.3229937821724922</v>
      </c>
      <c r="AW18">
        <f>U18*AA18/1000</f>
        <v>3.120462394807022</v>
      </c>
      <c r="AX18">
        <f>(AU18-AW18)</f>
        <v>1.6333864363430757</v>
      </c>
      <c r="AY18">
        <f>1/(1.6/F18+1.37/N18)</f>
        <v>0.86531810569577272</v>
      </c>
      <c r="AZ18">
        <f>G18*AA18*0.001</f>
        <v>34.174028893009719</v>
      </c>
      <c r="BA18">
        <f>G18/S18</f>
        <v>0.98359316100617378</v>
      </c>
      <c r="BB18">
        <f>(1-AL18*AA18/AQ18/F18)*100</f>
        <v>76.076708221742422</v>
      </c>
      <c r="BC18">
        <f>(S18-E18/(N18/1.35))</f>
        <v>396.33088625799792</v>
      </c>
      <c r="BD18">
        <f>E18*BB18/100/BC18</f>
        <v>-7.5074188926487649E-3</v>
      </c>
    </row>
    <row r="19" spans="1:56" x14ac:dyDescent="0.35">
      <c r="A19" s="1" t="s">
        <v>9</v>
      </c>
      <c r="B19" s="1" t="s">
        <v>976</v>
      </c>
      <c r="K19" s="1">
        <v>2.72</v>
      </c>
    </row>
    <row r="20" spans="1:56" x14ac:dyDescent="0.35">
      <c r="A20" s="1" t="s">
        <v>9</v>
      </c>
      <c r="B20" s="1" t="s">
        <v>975</v>
      </c>
      <c r="K20" s="1">
        <v>2.72</v>
      </c>
    </row>
    <row r="21" spans="1:56" x14ac:dyDescent="0.35">
      <c r="A21" s="1">
        <v>2</v>
      </c>
      <c r="B21" s="1" t="s">
        <v>974</v>
      </c>
      <c r="C21" s="1">
        <v>627.00000134110451</v>
      </c>
      <c r="D21" s="1">
        <v>0</v>
      </c>
      <c r="E21">
        <f>(R21-S21*(1000-T21)/(1000-U21))*AK21</f>
        <v>-2.6405527016216159</v>
      </c>
      <c r="F21">
        <f>IF(AV21&lt;&gt;0,1/(1/AV21-1/N21),0)</f>
        <v>1.7362763287017602</v>
      </c>
      <c r="G21">
        <f>((AY21-AL21/2)*S21-E21)/(AY21+AL21/2)</f>
        <v>386.53504132759923</v>
      </c>
      <c r="H21">
        <f>AL21*1000</f>
        <v>22.969610026973797</v>
      </c>
      <c r="I21">
        <f>(AQ21-AW21)</f>
        <v>1.5634583421374422</v>
      </c>
      <c r="J21">
        <f>(P21+AP21*D21)</f>
        <v>31.513374328613281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32.221054077148438</v>
      </c>
      <c r="P21" s="1">
        <v>31.513374328613281</v>
      </c>
      <c r="Q21" s="1">
        <v>32.319046020507813</v>
      </c>
      <c r="R21" s="1">
        <v>400.20828247070313</v>
      </c>
      <c r="S21" s="1">
        <v>394.39205932617188</v>
      </c>
      <c r="T21" s="1">
        <v>14.957721710205078</v>
      </c>
      <c r="U21" s="1">
        <v>35.042667388916016</v>
      </c>
      <c r="V21" s="1">
        <v>27.204704284667969</v>
      </c>
      <c r="W21" s="1">
        <v>63.734664916992188</v>
      </c>
      <c r="X21" s="1">
        <v>300.16494750976563</v>
      </c>
      <c r="Y21" s="1">
        <v>25.228311538696289</v>
      </c>
      <c r="Z21" s="1">
        <v>7.5927257537841797E-2</v>
      </c>
      <c r="AA21" s="1">
        <v>87.940498352050781</v>
      </c>
      <c r="AB21" s="1">
        <v>53.811607360839844</v>
      </c>
      <c r="AC21" s="1">
        <v>3.3794345855712891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1.1035476011388439</v>
      </c>
      <c r="AL21">
        <f>(U21-T21)/(1000-U21)*AK21</f>
        <v>2.2969610026973796E-2</v>
      </c>
      <c r="AM21">
        <f>(P21+273.15)</f>
        <v>304.66337432861326</v>
      </c>
      <c r="AN21">
        <f>(O21+273.15)</f>
        <v>305.37105407714841</v>
      </c>
      <c r="AO21">
        <f>(Y21*AG21+Z21*AH21)*AI21</f>
        <v>4.0365297559679334</v>
      </c>
      <c r="AP21">
        <f>((AO21+0.00000010773*(AN21^4-AM21^4))-AL21*44100)/(L21*51.4+0.00000043092*AM21^3)</f>
        <v>-8.1861249441847299</v>
      </c>
      <c r="AQ21">
        <f>0.61365*EXP(17.502*J21/(240.97+J21))</f>
        <v>4.6451279759038746</v>
      </c>
      <c r="AR21">
        <f>AQ21*1000/AA21</f>
        <v>52.821260544921046</v>
      </c>
      <c r="AS21">
        <f>(AR21-U21)</f>
        <v>17.77859315600503</v>
      </c>
      <c r="AT21">
        <f>IF(D21,P21,(O21+P21)/2)</f>
        <v>31.867214202880859</v>
      </c>
      <c r="AU21">
        <f>0.61365*EXP(17.502*AT21/(240.97+AT21))</f>
        <v>4.7393120777334259</v>
      </c>
      <c r="AV21">
        <f>IF(AS21&lt;&gt;0,(1000-(AR21+U21)/2)/AS21*AL21,0)</f>
        <v>1.235222031025389</v>
      </c>
      <c r="AW21">
        <f>U21*AA21/1000</f>
        <v>3.0816696337664324</v>
      </c>
      <c r="AX21">
        <f>(AU21-AW21)</f>
        <v>1.6576424439669935</v>
      </c>
      <c r="AY21">
        <f>1/(1.6/F21+1.37/N21)</f>
        <v>0.80542551643438298</v>
      </c>
      <c r="AZ21">
        <f>G21*AA21*0.001</f>
        <v>33.992084164879621</v>
      </c>
      <c r="BA21">
        <f>G21/S21</f>
        <v>0.98007815367277795</v>
      </c>
      <c r="BB21">
        <f>(1-AL21*AA21/AQ21/F21)*100</f>
        <v>74.954712791058213</v>
      </c>
      <c r="BC21">
        <f>(S21-E21/(N21/1.35))</f>
        <v>395.22487622024096</v>
      </c>
      <c r="BD21">
        <f>E21*BB21/100/BC21</f>
        <v>-5.007829245277773E-3</v>
      </c>
    </row>
    <row r="22" spans="1:56" x14ac:dyDescent="0.35">
      <c r="A22" s="1" t="s">
        <v>9</v>
      </c>
      <c r="B22" s="1" t="s">
        <v>973</v>
      </c>
      <c r="K22" s="1">
        <v>2.72</v>
      </c>
    </row>
    <row r="23" spans="1:56" x14ac:dyDescent="0.35">
      <c r="A23" s="1" t="s">
        <v>9</v>
      </c>
      <c r="B23" s="1" t="s">
        <v>972</v>
      </c>
      <c r="K23" s="1">
        <v>2.72</v>
      </c>
    </row>
    <row r="24" spans="1:56" x14ac:dyDescent="0.35">
      <c r="A24" s="1">
        <v>3</v>
      </c>
      <c r="B24" s="1" t="s">
        <v>971</v>
      </c>
      <c r="C24" s="1">
        <v>830.00000134110451</v>
      </c>
      <c r="D24" s="1">
        <v>0</v>
      </c>
      <c r="E24">
        <f>(R24-S24*(1000-T24)/(1000-U24))*AK24</f>
        <v>-2.0185053975901401</v>
      </c>
      <c r="F24">
        <f>IF(AV24&lt;&gt;0,1/(1/AV24-1/N24),0)</f>
        <v>1.5748683154088232</v>
      </c>
      <c r="G24">
        <f>((AY24-AL24/2)*S24-E24)/(AY24+AL24/2)</f>
        <v>385.50470606126891</v>
      </c>
      <c r="H24">
        <f>AL24*1000</f>
        <v>21.634998957090684</v>
      </c>
      <c r="I24">
        <f>(AQ24-AW24)</f>
        <v>1.5803545419983025</v>
      </c>
      <c r="J24">
        <f>(P24+AP24*D24)</f>
        <v>31.443471908569336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32.172451019287109</v>
      </c>
      <c r="P24" s="1">
        <v>31.443471908569336</v>
      </c>
      <c r="Q24" s="1">
        <v>32.284263610839844</v>
      </c>
      <c r="R24" s="1">
        <v>399.9713134765625</v>
      </c>
      <c r="S24" s="1">
        <v>394.07476806640625</v>
      </c>
      <c r="T24" s="1">
        <v>15.718868255615234</v>
      </c>
      <c r="U24" s="1">
        <v>34.644092559814453</v>
      </c>
      <c r="V24" s="1">
        <v>28.665273666381836</v>
      </c>
      <c r="W24" s="1">
        <v>63.177730560302734</v>
      </c>
      <c r="X24" s="1">
        <v>300.17340087890625</v>
      </c>
      <c r="Y24" s="1">
        <v>49.927543640136719</v>
      </c>
      <c r="Z24" s="1">
        <v>3.3746108412742615E-2</v>
      </c>
      <c r="AA24" s="1">
        <v>87.933059692382813</v>
      </c>
      <c r="AB24" s="1">
        <v>53.703861236572266</v>
      </c>
      <c r="AC24" s="1">
        <v>3.3896768093109131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1.103578679701861</v>
      </c>
      <c r="AL24">
        <f>(U24-T24)/(1000-U24)*AK24</f>
        <v>2.1634998957090684E-2</v>
      </c>
      <c r="AM24">
        <f>(P24+273.15)</f>
        <v>304.59347190856931</v>
      </c>
      <c r="AN24">
        <f>(O24+273.15)</f>
        <v>305.32245101928709</v>
      </c>
      <c r="AO24">
        <f>(Y24*AG24+Z24*AH24)*AI24</f>
        <v>7.9884068038670648</v>
      </c>
      <c r="AP24">
        <f>((AO24+0.00000010773*(AN24^4-AM24^4))-AL24*44100)/(L24*51.4+0.00000043092*AM24^3)</f>
        <v>-7.6705448422166365</v>
      </c>
      <c r="AQ24">
        <f>0.61365*EXP(17.502*J24/(240.97+J24))</f>
        <v>4.6267156010489021</v>
      </c>
      <c r="AR24">
        <f>AQ24*1000/AA24</f>
        <v>52.616338123961484</v>
      </c>
      <c r="AS24">
        <f>(AR24-U24)</f>
        <v>17.97224556414703</v>
      </c>
      <c r="AT24">
        <f>IF(D24,P24,(O24+P24)/2)</f>
        <v>31.807961463928223</v>
      </c>
      <c r="AU24">
        <f>0.61365*EXP(17.502*AT24/(240.97+AT24))</f>
        <v>4.7234254181225337</v>
      </c>
      <c r="AV24">
        <f>IF(AS24&lt;&gt;0,(1000-(AR24+U24)/2)/AS24*AL24,0)</f>
        <v>1.1512784654438535</v>
      </c>
      <c r="AW24">
        <f>U24*AA24/1000</f>
        <v>3.0463610590505996</v>
      </c>
      <c r="AX24">
        <f>(AU24-AW24)</f>
        <v>1.6770643590719341</v>
      </c>
      <c r="AY24">
        <f>1/(1.6/F24+1.37/N24)</f>
        <v>0.74848876862563873</v>
      </c>
      <c r="AZ24">
        <f>G24*AA24*0.001</f>
        <v>33.898608329780053</v>
      </c>
      <c r="BA24">
        <f>G24/S24</f>
        <v>0.97825270050354207</v>
      </c>
      <c r="BB24">
        <f>(1-AL24*AA24/AQ24/F24)*100</f>
        <v>73.890893286268437</v>
      </c>
      <c r="BC24">
        <f>(S24-E24/(N24/1.35))</f>
        <v>394.71139440408564</v>
      </c>
      <c r="BD24">
        <f>E24*BB24/100/BC24</f>
        <v>-3.7786891649344814E-3</v>
      </c>
    </row>
    <row r="25" spans="1:56" x14ac:dyDescent="0.35">
      <c r="A25" s="1" t="s">
        <v>9</v>
      </c>
      <c r="B25" s="1" t="s">
        <v>970</v>
      </c>
      <c r="K25" s="1">
        <v>2.72</v>
      </c>
    </row>
    <row r="26" spans="1:56" x14ac:dyDescent="0.35">
      <c r="A26" s="1" t="s">
        <v>9</v>
      </c>
      <c r="B26" s="1" t="s">
        <v>969</v>
      </c>
      <c r="K26" s="1">
        <v>2.72</v>
      </c>
    </row>
    <row r="27" spans="1:56" x14ac:dyDescent="0.35">
      <c r="A27" s="1">
        <v>4</v>
      </c>
      <c r="B27" s="1" t="s">
        <v>968</v>
      </c>
      <c r="C27" s="1">
        <v>1033.0000013411045</v>
      </c>
      <c r="D27" s="1">
        <v>0</v>
      </c>
      <c r="E27">
        <f>(R27-S27*(1000-T27)/(1000-U27))*AK27</f>
        <v>-1.2438892369096732</v>
      </c>
      <c r="F27">
        <f>IF(AV27&lt;&gt;0,1/(1/AV27-1/N27),0)</f>
        <v>1.4186820064286201</v>
      </c>
      <c r="G27">
        <f>((AY27-AL27/2)*S27-E27)/(AY27+AL27/2)</f>
        <v>384.239983480945</v>
      </c>
      <c r="H27">
        <f>AL27*1000</f>
        <v>20.283590395907162</v>
      </c>
      <c r="I27">
        <f>(AQ27-AW27)</f>
        <v>1.6011930304495383</v>
      </c>
      <c r="J27">
        <f>(P27+AP27*D27)</f>
        <v>31.401090621948242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32.131195068359375</v>
      </c>
      <c r="P27" s="1">
        <v>31.401090621948242</v>
      </c>
      <c r="Q27" s="1">
        <v>32.247547149658203</v>
      </c>
      <c r="R27" s="1">
        <v>399.97735595703125</v>
      </c>
      <c r="S27" s="1">
        <v>393.86471557617188</v>
      </c>
      <c r="T27" s="1">
        <v>16.531061172485352</v>
      </c>
      <c r="U27" s="1">
        <v>34.282569885253906</v>
      </c>
      <c r="V27" s="1">
        <v>30.214992523193359</v>
      </c>
      <c r="W27" s="1">
        <v>62.660682678222656</v>
      </c>
      <c r="X27" s="1">
        <v>300.14321899414063</v>
      </c>
      <c r="Y27" s="1">
        <v>99.776931762695313</v>
      </c>
      <c r="Z27" s="1">
        <v>8.3162650465965271E-2</v>
      </c>
      <c r="AA27" s="1">
        <v>87.927780151367188</v>
      </c>
      <c r="AB27" s="1">
        <v>53.68292236328125</v>
      </c>
      <c r="AC27" s="1">
        <v>3.3962380886077881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1.1034677168902225</v>
      </c>
      <c r="AL27">
        <f>(U27-T27)/(1000-U27)*AK27</f>
        <v>2.0283590395907162E-2</v>
      </c>
      <c r="AM27">
        <f>(P27+273.15)</f>
        <v>304.55109062194822</v>
      </c>
      <c r="AN27">
        <f>(O27+273.15)</f>
        <v>305.28119506835935</v>
      </c>
      <c r="AO27">
        <f>(Y27*AG27+Z27*AH27)*AI27</f>
        <v>15.964308725201136</v>
      </c>
      <c r="AP27">
        <f>((AO27+0.00000010773*(AN27^4-AM27^4))-AL27*44100)/(L27*51.4+0.00000043092*AM27^3)</f>
        <v>-7.1177082792161031</v>
      </c>
      <c r="AQ27">
        <f>0.61365*EXP(17.502*J27/(240.97+J27))</f>
        <v>4.615583298344025</v>
      </c>
      <c r="AR27">
        <f>AQ27*1000/AA27</f>
        <v>52.492890078634126</v>
      </c>
      <c r="AS27">
        <f>(AR27-U27)</f>
        <v>18.21032019338022</v>
      </c>
      <c r="AT27">
        <f>IF(D27,P27,(O27+P27)/2)</f>
        <v>31.766142845153809</v>
      </c>
      <c r="AU27">
        <f>0.61365*EXP(17.502*AT27/(240.97+AT27))</f>
        <v>4.7122410680863966</v>
      </c>
      <c r="AV27">
        <f>IF(AS27&lt;&gt;0,(1000-(AR27+U27)/2)/AS27*AL27,0)</f>
        <v>1.0655239032973578</v>
      </c>
      <c r="AW27">
        <f>U27*AA27/1000</f>
        <v>3.0143902678944867</v>
      </c>
      <c r="AX27">
        <f>(AU27-AW27)</f>
        <v>1.6978508001919099</v>
      </c>
      <c r="AY27">
        <f>1/(1.6/F27+1.37/N27)</f>
        <v>0.69066745938720464</v>
      </c>
      <c r="AZ27">
        <f>G27*AA27*0.001</f>
        <v>33.785368792877492</v>
      </c>
      <c r="BA27">
        <f>G27/S27</f>
        <v>0.97556335534868321</v>
      </c>
      <c r="BB27">
        <f>(1-AL27*AA27/AQ27/F27)*100</f>
        <v>72.762998972241036</v>
      </c>
      <c r="BC27">
        <f>(S27-E27/(N27/1.35))</f>
        <v>394.25703191593396</v>
      </c>
      <c r="BD27">
        <f>E27*BB27/100/BC27</f>
        <v>-2.295687938069274E-3</v>
      </c>
    </row>
    <row r="28" spans="1:56" x14ac:dyDescent="0.35">
      <c r="A28" s="1" t="s">
        <v>9</v>
      </c>
      <c r="B28" s="1" t="s">
        <v>967</v>
      </c>
      <c r="K28" s="1">
        <v>2.72</v>
      </c>
    </row>
    <row r="29" spans="1:56" x14ac:dyDescent="0.35">
      <c r="A29" s="1" t="s">
        <v>9</v>
      </c>
      <c r="B29" s="1" t="s">
        <v>966</v>
      </c>
      <c r="K29" s="1">
        <v>2.72</v>
      </c>
    </row>
    <row r="30" spans="1:56" x14ac:dyDescent="0.35">
      <c r="A30" s="1">
        <v>5</v>
      </c>
      <c r="B30" s="1" t="s">
        <v>965</v>
      </c>
      <c r="C30" s="1">
        <v>1235.5000013522804</v>
      </c>
      <c r="D30" s="1">
        <v>0</v>
      </c>
      <c r="E30">
        <f>(R30-S30*(1000-T30)/(1000-U30))*AK30</f>
        <v>-0.91339225173419802</v>
      </c>
      <c r="F30">
        <f>IF(AV30&lt;&gt;0,1/(1/AV30-1/N30),0)</f>
        <v>1.2561448037754821</v>
      </c>
      <c r="G30">
        <f>((AY30-AL30/2)*S30-E30)/(AY30+AL30/2)</f>
        <v>383.87772387012529</v>
      </c>
      <c r="H30">
        <f>AL30*1000</f>
        <v>18.851716781207418</v>
      </c>
      <c r="I30">
        <f>(AQ30-AW30)</f>
        <v>1.6330676323114806</v>
      </c>
      <c r="J30">
        <f>(P30+AP30*D30)</f>
        <v>31.394529342651367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32.107189178466797</v>
      </c>
      <c r="P30" s="1">
        <v>31.394529342651367</v>
      </c>
      <c r="Q30" s="1">
        <v>32.218257904052734</v>
      </c>
      <c r="R30" s="1">
        <v>400.01443481445313</v>
      </c>
      <c r="S30" s="1">
        <v>394.10964965820313</v>
      </c>
      <c r="T30" s="1">
        <v>17.398078918457031</v>
      </c>
      <c r="U30" s="1">
        <v>33.90167236328125</v>
      </c>
      <c r="V30" s="1">
        <v>31.841785430908203</v>
      </c>
      <c r="W30" s="1">
        <v>62.046493530273438</v>
      </c>
      <c r="X30" s="1">
        <v>300.16677856445313</v>
      </c>
      <c r="Y30" s="1">
        <v>149.78953552246094</v>
      </c>
      <c r="Z30" s="1">
        <v>8.7980069220066071E-2</v>
      </c>
      <c r="AA30" s="1">
        <v>87.924697875976563</v>
      </c>
      <c r="AB30" s="1">
        <v>53.699077606201172</v>
      </c>
      <c r="AC30" s="1">
        <v>3.3959536552429199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1.1035543329575481</v>
      </c>
      <c r="AL30">
        <f>(U30-T30)/(1000-U30)*AK30</f>
        <v>1.8851716781207419E-2</v>
      </c>
      <c r="AM30">
        <f>(P30+273.15)</f>
        <v>304.54452934265134</v>
      </c>
      <c r="AN30">
        <f>(O30+273.15)</f>
        <v>305.25718917846677</v>
      </c>
      <c r="AO30">
        <f>(Y30*AG30+Z30*AH30)*AI30</f>
        <v>23.966325147904627</v>
      </c>
      <c r="AP30">
        <f>((AO30+0.00000010773*(AN30^4-AM30^4))-AL30*44100)/(L30*51.4+0.00000043092*AM30^3)</f>
        <v>-6.5371745653699929</v>
      </c>
      <c r="AQ30">
        <f>0.61365*EXP(17.502*J30/(240.97+J30))</f>
        <v>4.6138619323433288</v>
      </c>
      <c r="AR30">
        <f>AQ30*1000/AA30</f>
        <v>52.475152531675199</v>
      </c>
      <c r="AS30">
        <f>(AR30-U30)</f>
        <v>18.573480168393949</v>
      </c>
      <c r="AT30">
        <f>IF(D30,P30,(O30+P30)/2)</f>
        <v>31.750859260559082</v>
      </c>
      <c r="AU30">
        <f>0.61365*EXP(17.502*AT30/(240.97+AT30))</f>
        <v>4.7081592451014354</v>
      </c>
      <c r="AV30">
        <f>IF(AS30&lt;&gt;0,(1000-(AR30+U30)/2)/AS30*AL30,0)</f>
        <v>0.97114492803624619</v>
      </c>
      <c r="AW30">
        <f>U30*AA30/1000</f>
        <v>2.9807943000318482</v>
      </c>
      <c r="AX30">
        <f>(AU30-AW30)</f>
        <v>1.7273649450695872</v>
      </c>
      <c r="AY30">
        <f>1/(1.6/F30+1.37/N30)</f>
        <v>0.62742896047016494</v>
      </c>
      <c r="AZ30">
        <f>G30*AA30*0.001</f>
        <v>33.752332892598325</v>
      </c>
      <c r="BA30">
        <f>G30/S30</f>
        <v>0.97403787043288181</v>
      </c>
      <c r="BB30">
        <f>(1-AL30*AA30/AQ30/F30)*100</f>
        <v>71.400562546384293</v>
      </c>
      <c r="BC30">
        <f>(S30-E30/(N30/1.35))</f>
        <v>394.39772892951964</v>
      </c>
      <c r="BD30">
        <f>E30*BB30/100/BC30</f>
        <v>-1.6535774882969689E-3</v>
      </c>
    </row>
    <row r="31" spans="1:56" x14ac:dyDescent="0.35">
      <c r="A31" s="1" t="s">
        <v>9</v>
      </c>
      <c r="B31" s="1" t="s">
        <v>964</v>
      </c>
      <c r="K31" s="1">
        <v>2.72</v>
      </c>
    </row>
    <row r="32" spans="1:56" x14ac:dyDescent="0.35">
      <c r="A32" s="1" t="s">
        <v>9</v>
      </c>
      <c r="B32" s="1" t="s">
        <v>963</v>
      </c>
      <c r="K32" s="1">
        <v>2.72</v>
      </c>
    </row>
    <row r="33" spans="1:56" x14ac:dyDescent="0.35">
      <c r="A33" s="1">
        <v>6</v>
      </c>
      <c r="B33" s="1" t="s">
        <v>962</v>
      </c>
      <c r="C33" s="1">
        <v>1438.5000013522804</v>
      </c>
      <c r="D33" s="1">
        <v>0</v>
      </c>
      <c r="E33">
        <f>(R33-S33*(1000-T33)/(1000-U33))*AK33</f>
        <v>-0.55338383265202451</v>
      </c>
      <c r="F33">
        <f>IF(AV33&lt;&gt;0,1/(1/AV33-1/N33),0)</f>
        <v>1.1300098988600882</v>
      </c>
      <c r="G33">
        <f>((AY33-AL33/2)*S33-E33)/(AY33+AL33/2)</f>
        <v>383.24915446882727</v>
      </c>
      <c r="H33">
        <f>AL33*1000</f>
        <v>17.643933745886699</v>
      </c>
      <c r="I33">
        <f>(AQ33-AW33)</f>
        <v>1.6603310082769625</v>
      </c>
      <c r="J33">
        <f>(P33+AP33*D33)</f>
        <v>31.452695846557617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32.106918334960938</v>
      </c>
      <c r="P33" s="1">
        <v>31.452695846557617</v>
      </c>
      <c r="Q33" s="1">
        <v>32.208641052246094</v>
      </c>
      <c r="R33" s="1">
        <v>399.9952392578125</v>
      </c>
      <c r="S33" s="1">
        <v>394.19488525390625</v>
      </c>
      <c r="T33" s="1">
        <v>18.318342208862305</v>
      </c>
      <c r="U33" s="1">
        <v>33.764945983886719</v>
      </c>
      <c r="V33" s="1">
        <v>33.526985168457031</v>
      </c>
      <c r="W33" s="1">
        <v>61.797992706298828</v>
      </c>
      <c r="X33" s="1">
        <v>300.20236206054688</v>
      </c>
      <c r="Y33" s="1">
        <v>301.23678588867188</v>
      </c>
      <c r="Z33" s="1">
        <v>0.10244478285312653</v>
      </c>
      <c r="AA33" s="1">
        <v>87.925819396972656</v>
      </c>
      <c r="AB33" s="1">
        <v>53.674140930175781</v>
      </c>
      <c r="AC33" s="1">
        <v>3.4043550491333008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1.1036851546343633</v>
      </c>
      <c r="AL33">
        <f>(U33-T33)/(1000-U33)*AK33</f>
        <v>1.76439337458867E-2</v>
      </c>
      <c r="AM33">
        <f>(P33+273.15)</f>
        <v>304.60269584655759</v>
      </c>
      <c r="AN33">
        <f>(O33+273.15)</f>
        <v>305.25691833496091</v>
      </c>
      <c r="AO33">
        <f>(Y33*AG33+Z33*AH33)*AI33</f>
        <v>48.197884664880803</v>
      </c>
      <c r="AP33">
        <f>((AO33+0.00000010773*(AN33^4-AM33^4))-AL33*44100)/(L33*51.4+0.00000043092*AM33^3)</f>
        <v>-5.9083756665498077</v>
      </c>
      <c r="AQ33">
        <f>0.61365*EXP(17.502*J33/(240.97+J33))</f>
        <v>4.6291415508047233</v>
      </c>
      <c r="AR33">
        <f>AQ33*1000/AA33</f>
        <v>52.64826171144113</v>
      </c>
      <c r="AS33">
        <f>(AR33-U33)</f>
        <v>18.883315727554411</v>
      </c>
      <c r="AT33">
        <f>IF(D33,P33,(O33+P33)/2)</f>
        <v>31.779807090759277</v>
      </c>
      <c r="AU33">
        <f>0.61365*EXP(17.502*AT33/(240.97+AT33))</f>
        <v>4.7158930187642341</v>
      </c>
      <c r="AV33">
        <f>IF(AS33&lt;&gt;0,(1000-(AR33+U33)/2)/AS33*AL33,0)</f>
        <v>0.89399550024894336</v>
      </c>
      <c r="AW33">
        <f>U33*AA33/1000</f>
        <v>2.9688105425277609</v>
      </c>
      <c r="AX33">
        <f>(AU33-AW33)</f>
        <v>1.7470824762364732</v>
      </c>
      <c r="AY33">
        <f>1/(1.6/F33+1.37/N33)</f>
        <v>0.57604209852706401</v>
      </c>
      <c r="AZ33">
        <f>G33*AA33*0.001</f>
        <v>33.697495939868581</v>
      </c>
      <c r="BA33">
        <f>G33/S33</f>
        <v>0.97223269201469042</v>
      </c>
      <c r="BB33">
        <f>(1-AL33*AA33/AQ33/F33)*100</f>
        <v>70.342869121679399</v>
      </c>
      <c r="BC33">
        <f>(S33-E33/(N33/1.35))</f>
        <v>394.36941970059775</v>
      </c>
      <c r="BD33">
        <f>E33*BB33/100/BC33</f>
        <v>-9.8705945668524408E-4</v>
      </c>
    </row>
    <row r="34" spans="1:56" x14ac:dyDescent="0.35">
      <c r="A34" s="1" t="s">
        <v>9</v>
      </c>
      <c r="B34" s="1" t="s">
        <v>961</v>
      </c>
      <c r="K34" s="1">
        <v>2.72</v>
      </c>
    </row>
    <row r="35" spans="1:56" x14ac:dyDescent="0.35">
      <c r="A35" s="1" t="s">
        <v>9</v>
      </c>
      <c r="B35" s="1" t="s">
        <v>960</v>
      </c>
      <c r="K35" s="1">
        <v>2.72</v>
      </c>
    </row>
    <row r="36" spans="1:56" x14ac:dyDescent="0.35">
      <c r="A36" s="1">
        <v>7</v>
      </c>
      <c r="B36" s="1" t="s">
        <v>959</v>
      </c>
      <c r="C36" s="1">
        <v>1641.5000013522804</v>
      </c>
      <c r="D36" s="1">
        <v>0</v>
      </c>
      <c r="E36">
        <f>(R36-S36*(1000-T36)/(1000-U36))*AK36</f>
        <v>-0.62863038747402822</v>
      </c>
      <c r="F36">
        <f>IF(AV36&lt;&gt;0,1/(1/AV36-1/N36),0)</f>
        <v>1.0244528134380604</v>
      </c>
      <c r="G36">
        <f>((AY36-AL36/2)*S36-E36)/(AY36+AL36/2)</f>
        <v>383.8179927996589</v>
      </c>
      <c r="H36">
        <f>AL36*1000</f>
        <v>16.550931394934832</v>
      </c>
      <c r="I36">
        <f>(AQ36-AW36)</f>
        <v>1.6840356622157202</v>
      </c>
      <c r="J36">
        <f>(P36+AP36*D36)</f>
        <v>31.542818069458008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32.125537872314453</v>
      </c>
      <c r="P36" s="1">
        <v>31.542818069458008</v>
      </c>
      <c r="Q36" s="1">
        <v>32.214305877685547</v>
      </c>
      <c r="R36" s="1">
        <v>400.11093139648438</v>
      </c>
      <c r="S36" s="1">
        <v>394.76010131835938</v>
      </c>
      <c r="T36" s="1">
        <v>19.277561187744141</v>
      </c>
      <c r="U36" s="1">
        <v>33.768733978271484</v>
      </c>
      <c r="V36" s="1">
        <v>35.242168426513672</v>
      </c>
      <c r="W36" s="1">
        <v>61.734127044677734</v>
      </c>
      <c r="X36" s="1">
        <v>300.17111206054688</v>
      </c>
      <c r="Y36" s="1">
        <v>500.22024536132813</v>
      </c>
      <c r="Z36" s="1">
        <v>6.0261484235525131E-2</v>
      </c>
      <c r="AA36" s="1">
        <v>87.917625427246094</v>
      </c>
      <c r="AB36" s="1">
        <v>53.747516632080078</v>
      </c>
      <c r="AC36" s="1">
        <v>3.4160571098327637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1.1035702649284811</v>
      </c>
      <c r="AL36">
        <f>(U36-T36)/(1000-U36)*AK36</f>
        <v>1.6550931394934833E-2</v>
      </c>
      <c r="AM36">
        <f>(P36+273.15)</f>
        <v>304.69281806945799</v>
      </c>
      <c r="AN36">
        <f>(O36+273.15)</f>
        <v>305.27553787231443</v>
      </c>
      <c r="AO36">
        <f>(Y36*AG36+Z36*AH36)*AI36</f>
        <v>80.035237468885498</v>
      </c>
      <c r="AP36">
        <f>((AO36+0.00000010773*(AN36^4-AM36^4))-AL36*44100)/(L36*51.4+0.00000043092*AM36^3)</f>
        <v>-5.2599592383510148</v>
      </c>
      <c r="AQ36">
        <f>0.61365*EXP(17.502*J36/(240.97+J36))</f>
        <v>4.6529025672697104</v>
      </c>
      <c r="AR36">
        <f>AQ36*1000/AA36</f>
        <v>52.923433096132669</v>
      </c>
      <c r="AS36">
        <f>(AR36-U36)</f>
        <v>19.154699117861185</v>
      </c>
      <c r="AT36">
        <f>IF(D36,P36,(O36+P36)/2)</f>
        <v>31.83417797088623</v>
      </c>
      <c r="AU36">
        <f>0.61365*EXP(17.502*AT36/(240.97+AT36))</f>
        <v>4.7304487781295768</v>
      </c>
      <c r="AV36">
        <f>IF(AS36&lt;&gt;0,(1000-(AR36+U36)/2)/AS36*AL36,0)</f>
        <v>0.82661247992703824</v>
      </c>
      <c r="AW36">
        <f>U36*AA36/1000</f>
        <v>2.9688669050539902</v>
      </c>
      <c r="AX36">
        <f>(AU36-AW36)</f>
        <v>1.7615818730755866</v>
      </c>
      <c r="AY36">
        <f>1/(1.6/F36+1.37/N36)</f>
        <v>0.53138441400595104</v>
      </c>
      <c r="AZ36">
        <f>G36*AA36*0.001</f>
        <v>33.744366523197854</v>
      </c>
      <c r="BA36">
        <f>G36/S36</f>
        <v>0.97228162501185478</v>
      </c>
      <c r="BB36">
        <f>(1-AL36*AA36/AQ36/F36)*100</f>
        <v>69.473116430078761</v>
      </c>
      <c r="BC36">
        <f>(S36-E36/(N36/1.35))</f>
        <v>394.9583681457899</v>
      </c>
      <c r="BD36">
        <f>E36*BB36/100/BC36</f>
        <v>-1.1057598882003639E-3</v>
      </c>
    </row>
    <row r="37" spans="1:56" x14ac:dyDescent="0.35">
      <c r="A37" s="1" t="s">
        <v>9</v>
      </c>
      <c r="B37" s="1" t="s">
        <v>958</v>
      </c>
      <c r="K37" s="1">
        <v>2.72</v>
      </c>
    </row>
    <row r="38" spans="1:56" x14ac:dyDescent="0.35">
      <c r="A38" s="1" t="s">
        <v>9</v>
      </c>
      <c r="B38" s="1" t="s">
        <v>957</v>
      </c>
      <c r="K38" s="1">
        <v>2.72</v>
      </c>
    </row>
    <row r="39" spans="1:56" x14ac:dyDescent="0.35">
      <c r="A39" s="1">
        <v>8</v>
      </c>
      <c r="B39" s="1" t="s">
        <v>956</v>
      </c>
      <c r="C39" s="1">
        <v>1844.5000013522804</v>
      </c>
      <c r="D39" s="1">
        <v>0</v>
      </c>
      <c r="E39">
        <f>(R39-S39*(1000-T39)/(1000-U39))*AK39</f>
        <v>-0.7642556288972403</v>
      </c>
      <c r="F39">
        <f>IF(AV39&lt;&gt;0,1/(1/AV39-1/N39),0)</f>
        <v>0.92769250477016907</v>
      </c>
      <c r="G39">
        <f>((AY39-AL39/2)*S39-E39)/(AY39+AL39/2)</f>
        <v>384.28933285774309</v>
      </c>
      <c r="H39">
        <f>AL39*1000</f>
        <v>15.509688413143142</v>
      </c>
      <c r="I39">
        <f>(AQ39-AW39)</f>
        <v>1.710520468849511</v>
      </c>
      <c r="J39">
        <f>(P39+AP39*D39)</f>
        <v>31.655031204223633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32.165470123291016</v>
      </c>
      <c r="P39" s="1">
        <v>31.655031204223633</v>
      </c>
      <c r="Q39" s="1">
        <v>32.239917755126953</v>
      </c>
      <c r="R39" s="1">
        <v>399.9449462890625</v>
      </c>
      <c r="S39" s="1">
        <v>395.0850830078125</v>
      </c>
      <c r="T39" s="1">
        <v>20.228057861328125</v>
      </c>
      <c r="U39" s="1">
        <v>33.806556701660156</v>
      </c>
      <c r="V39" s="1">
        <v>36.895469665527344</v>
      </c>
      <c r="W39" s="1">
        <v>61.662315368652344</v>
      </c>
      <c r="X39" s="1">
        <v>300.1817626953125</v>
      </c>
      <c r="Y39" s="1">
        <v>750.3551025390625</v>
      </c>
      <c r="Z39" s="1">
        <v>7.3518611490726471E-2</v>
      </c>
      <c r="AA39" s="1">
        <v>87.915367126464844</v>
      </c>
      <c r="AB39" s="1">
        <v>53.778518676757813</v>
      </c>
      <c r="AC39" s="1">
        <v>3.4218800067901611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1.1036094216739429</v>
      </c>
      <c r="AL39">
        <f>(U39-T39)/(1000-U39)*AK39</f>
        <v>1.5509688413143142E-2</v>
      </c>
      <c r="AM39">
        <f>(P39+273.15)</f>
        <v>304.80503120422361</v>
      </c>
      <c r="AN39">
        <f>(O39+273.15)</f>
        <v>305.31547012329099</v>
      </c>
      <c r="AO39">
        <f>(Y39*AG39+Z39*AH39)*AI39</f>
        <v>120.05681372277104</v>
      </c>
      <c r="AP39">
        <f>((AO39+0.00000010773*(AN39^4-AM39^4))-AL39*44100)/(L39*51.4+0.00000043092*AM39^3)</f>
        <v>-4.563340026998242</v>
      </c>
      <c r="AQ39">
        <f>0.61365*EXP(17.502*J39/(240.97+J39))</f>
        <v>4.682636312557614</v>
      </c>
      <c r="AR39">
        <f>AQ39*1000/AA39</f>
        <v>53.263001288747589</v>
      </c>
      <c r="AS39">
        <f>(AR39-U39)</f>
        <v>19.456444587087432</v>
      </c>
      <c r="AT39">
        <f>IF(D39,P39,(O39+P39)/2)</f>
        <v>31.910250663757324</v>
      </c>
      <c r="AU39">
        <f>0.61365*EXP(17.502*AT39/(240.97+AT39))</f>
        <v>4.7508800246713339</v>
      </c>
      <c r="AV39">
        <f>IF(AS39&lt;&gt;0,(1000-(AR39+U39)/2)/AS39*AL39,0)</f>
        <v>0.76244544522988589</v>
      </c>
      <c r="AW39">
        <f>U39*AA39/1000</f>
        <v>2.972115843708103</v>
      </c>
      <c r="AX39">
        <f>(AU39-AW39)</f>
        <v>1.7787641809632309</v>
      </c>
      <c r="AY39">
        <f>1/(1.6/F39+1.37/N39)</f>
        <v>0.48905092016175661</v>
      </c>
      <c r="AZ39">
        <f>G39*AA39*0.001</f>
        <v>33.784937780972733</v>
      </c>
      <c r="BA39">
        <f>G39/S39</f>
        <v>0.97267487279479004</v>
      </c>
      <c r="BB39">
        <f>(1-AL39*AA39/AQ39/F39)*100</f>
        <v>68.611295564688035</v>
      </c>
      <c r="BC39">
        <f>(S39-E39/(N39/1.35))</f>
        <v>395.32612534669181</v>
      </c>
      <c r="BD39">
        <f>E39*BB39/100/BC39</f>
        <v>-1.3264129405882153E-3</v>
      </c>
    </row>
    <row r="40" spans="1:56" x14ac:dyDescent="0.35">
      <c r="A40" s="1" t="s">
        <v>9</v>
      </c>
      <c r="B40" s="1" t="s">
        <v>955</v>
      </c>
      <c r="K40" s="1">
        <v>2.72</v>
      </c>
    </row>
    <row r="41" spans="1:56" x14ac:dyDescent="0.35">
      <c r="A41" s="1" t="s">
        <v>9</v>
      </c>
      <c r="B41" s="1" t="s">
        <v>954</v>
      </c>
      <c r="K41" s="1">
        <v>2.72</v>
      </c>
    </row>
    <row r="42" spans="1:56" x14ac:dyDescent="0.35">
      <c r="A42" s="1">
        <v>9</v>
      </c>
      <c r="B42" s="1" t="s">
        <v>953</v>
      </c>
      <c r="C42" s="1">
        <v>2046.5000013522804</v>
      </c>
      <c r="D42" s="1">
        <v>0</v>
      </c>
      <c r="E42">
        <f>(R42-S42*(1000-T42)/(1000-U42))*AK42</f>
        <v>-0.8163442090349845</v>
      </c>
      <c r="F42">
        <f>IF(AV42&lt;&gt;0,1/(1/AV42-1/N42),0)</f>
        <v>0.82453434980452456</v>
      </c>
      <c r="G42">
        <f>((AY42-AL42/2)*S42-E42)/(AY42+AL42/2)</f>
        <v>384.66322925367552</v>
      </c>
      <c r="H42">
        <f>AL42*1000</f>
        <v>14.429391971225243</v>
      </c>
      <c r="I42">
        <f>(AQ42-AW42)</f>
        <v>1.7545249412037256</v>
      </c>
      <c r="J42">
        <f>(P42+AP42*D42)</f>
        <v>31.808355331420898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32.225467681884766</v>
      </c>
      <c r="P42" s="1">
        <v>31.808355331420898</v>
      </c>
      <c r="Q42" s="1">
        <v>32.281150817871094</v>
      </c>
      <c r="R42" s="1">
        <v>399.9749755859375</v>
      </c>
      <c r="S42" s="1">
        <v>395.54238891601563</v>
      </c>
      <c r="T42" s="1">
        <v>21.137777328491211</v>
      </c>
      <c r="U42" s="1">
        <v>33.772876739501953</v>
      </c>
      <c r="V42" s="1">
        <v>38.422328948974609</v>
      </c>
      <c r="W42" s="1">
        <v>61.389259338378906</v>
      </c>
      <c r="X42" s="1">
        <v>300.13558959960938</v>
      </c>
      <c r="Y42" s="1">
        <v>1000.2988891601563</v>
      </c>
      <c r="Z42" s="1">
        <v>6.628524512052536E-2</v>
      </c>
      <c r="AA42" s="1">
        <v>87.910957336425781</v>
      </c>
      <c r="AB42" s="1">
        <v>53.855758666992188</v>
      </c>
      <c r="AC42" s="1">
        <v>3.4313409328460693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1.1034396676456224</v>
      </c>
      <c r="AL42">
        <f>(U42-T42)/(1000-U42)*AK42</f>
        <v>1.4429391971225242E-2</v>
      </c>
      <c r="AM42">
        <f>(P42+273.15)</f>
        <v>304.95835533142088</v>
      </c>
      <c r="AN42">
        <f>(O42+273.15)</f>
        <v>305.37546768188474</v>
      </c>
      <c r="AO42">
        <f>(Y42*AG42+Z42*AH42)*AI42</f>
        <v>160.0478186882774</v>
      </c>
      <c r="AP42">
        <f>((AO42+0.00000010773*(AN42^4-AM42^4))-AL42*44100)/(L42*51.4+0.00000043092*AM42^3)</f>
        <v>-3.8549833868438697</v>
      </c>
      <c r="AQ42">
        <f>0.61365*EXP(17.502*J42/(240.97+J42))</f>
        <v>4.7235308673784484</v>
      </c>
      <c r="AR42">
        <f>AQ42*1000/AA42</f>
        <v>53.730854611240368</v>
      </c>
      <c r="AS42">
        <f>(AR42-U42)</f>
        <v>19.957977871738414</v>
      </c>
      <c r="AT42">
        <f>IF(D42,P42,(O42+P42)/2)</f>
        <v>32.016911506652832</v>
      </c>
      <c r="AU42">
        <f>0.61365*EXP(17.502*AT42/(240.97+AT42))</f>
        <v>4.7796558469826103</v>
      </c>
      <c r="AV42">
        <f>IF(AS42&lt;&gt;0,(1000-(AR42+U42)/2)/AS42*AL42,0)</f>
        <v>0.69135657132187478</v>
      </c>
      <c r="AW42">
        <f>U42*AA42/1000</f>
        <v>2.9690059261747228</v>
      </c>
      <c r="AX42">
        <f>(AU42-AW42)</f>
        <v>1.8106499208078874</v>
      </c>
      <c r="AY42">
        <f>1/(1.6/F42+1.37/N42)</f>
        <v>0.44236892202123695</v>
      </c>
      <c r="AZ42">
        <f>G42*AA42*0.001</f>
        <v>33.816112735811636</v>
      </c>
      <c r="BA42">
        <f>G42/S42</f>
        <v>0.9724955909475228</v>
      </c>
      <c r="BB42">
        <f>(1-AL42*AA42/AQ42/F42)*100</f>
        <v>67.430167137105926</v>
      </c>
      <c r="BC42">
        <f>(S42-E42/(N42/1.35))</f>
        <v>395.79985972818395</v>
      </c>
      <c r="BD42">
        <f>E42*BB42/100/BC42</f>
        <v>-1.3907591198855048E-3</v>
      </c>
    </row>
    <row r="43" spans="1:56" x14ac:dyDescent="0.35">
      <c r="A43" s="1" t="s">
        <v>9</v>
      </c>
      <c r="B43" s="1" t="s">
        <v>952</v>
      </c>
      <c r="K43" s="1">
        <v>2.72</v>
      </c>
    </row>
    <row r="44" spans="1:56" x14ac:dyDescent="0.35">
      <c r="A44" s="1" t="s">
        <v>9</v>
      </c>
      <c r="B44" s="1" t="s">
        <v>951</v>
      </c>
      <c r="K44" s="1">
        <v>2.72</v>
      </c>
    </row>
    <row r="45" spans="1:56" x14ac:dyDescent="0.35">
      <c r="A45" s="1">
        <v>10</v>
      </c>
      <c r="B45" s="1" t="s">
        <v>950</v>
      </c>
      <c r="C45" s="1">
        <v>2249.5000013522804</v>
      </c>
      <c r="D45" s="1">
        <v>0</v>
      </c>
      <c r="E45">
        <f>(R45-S45*(1000-T45)/(1000-U45))*AK45</f>
        <v>-1.0976276915030025</v>
      </c>
      <c r="F45">
        <f>IF(AV45&lt;&gt;0,1/(1/AV45-1/N45),0)</f>
        <v>0.7192844197823407</v>
      </c>
      <c r="G45">
        <f>((AY45-AL45/2)*S45-E45)/(AY45+AL45/2)</f>
        <v>385.67767607929386</v>
      </c>
      <c r="H45">
        <f>AL45*1000</f>
        <v>13.302243027060648</v>
      </c>
      <c r="I45">
        <f>(AQ45-AW45)</f>
        <v>1.8154866066074389</v>
      </c>
      <c r="J45">
        <f>(P45+AP45*D45)</f>
        <v>32.003326416015625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32.308815002441406</v>
      </c>
      <c r="P45" s="1">
        <v>32.003326416015625</v>
      </c>
      <c r="Q45" s="1">
        <v>32.344081878662109</v>
      </c>
      <c r="R45" s="1">
        <v>399.895751953125</v>
      </c>
      <c r="S45" s="1">
        <v>396.11566162109375</v>
      </c>
      <c r="T45" s="1">
        <v>22.02745246887207</v>
      </c>
      <c r="U45" s="1">
        <v>33.675350189208984</v>
      </c>
      <c r="V45" s="1">
        <v>39.852279663085938</v>
      </c>
      <c r="W45" s="1">
        <v>60.925762176513672</v>
      </c>
      <c r="X45" s="1">
        <v>300.17138671875</v>
      </c>
      <c r="Y45" s="1">
        <v>1249.9510498046875</v>
      </c>
      <c r="Z45" s="1">
        <v>2.048882469534874E-2</v>
      </c>
      <c r="AA45" s="1">
        <v>87.912841796875</v>
      </c>
      <c r="AB45" s="1">
        <v>53.976860046386719</v>
      </c>
      <c r="AC45" s="1">
        <v>3.445786714553833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1.1035712747012865</v>
      </c>
      <c r="AL45">
        <f>(U45-T45)/(1000-U45)*AK45</f>
        <v>1.3302243027060647E-2</v>
      </c>
      <c r="AM45">
        <f>(P45+273.15)</f>
        <v>305.1533264160156</v>
      </c>
      <c r="AN45">
        <f>(O45+273.15)</f>
        <v>305.45881500244138</v>
      </c>
      <c r="AO45">
        <f>(Y45*AG45+Z45*AH45)*AI45</f>
        <v>199.9921634985767</v>
      </c>
      <c r="AP45">
        <f>((AO45+0.00000010773*(AN45^4-AM45^4))-AL45*44100)/(L45*51.4+0.00000043092*AM45^3)</f>
        <v>-3.1320356424667626</v>
      </c>
      <c r="AQ45">
        <f>0.61365*EXP(17.502*J45/(240.97+J45))</f>
        <v>4.7759823402457329</v>
      </c>
      <c r="AR45">
        <f>AQ45*1000/AA45</f>
        <v>54.326333248113734</v>
      </c>
      <c r="AS45">
        <f>(AR45-U45)</f>
        <v>20.65098305890475</v>
      </c>
      <c r="AT45">
        <f>IF(D45,P45,(O45+P45)/2)</f>
        <v>32.156070709228516</v>
      </c>
      <c r="AU45">
        <f>0.61365*EXP(17.502*AT45/(240.97+AT45))</f>
        <v>4.8174273815686499</v>
      </c>
      <c r="AV45">
        <f>IF(AS45&lt;&gt;0,(1000-(AR45+U45)/2)/AS45*AL45,0)</f>
        <v>0.61580279741889654</v>
      </c>
      <c r="AW45">
        <f>U45*AA45/1000</f>
        <v>2.960495733638294</v>
      </c>
      <c r="AX45">
        <f>(AU45-AW45)</f>
        <v>1.8569316479303559</v>
      </c>
      <c r="AY45">
        <f>1/(1.6/F45+1.37/N45)</f>
        <v>0.39300445278288348</v>
      </c>
      <c r="AZ45">
        <f>G45*AA45*0.001</f>
        <v>33.906020521745361</v>
      </c>
      <c r="BA45">
        <f>G45/S45</f>
        <v>0.97364914707213879</v>
      </c>
      <c r="BB45">
        <f>(1-AL45*AA45/AQ45/F45)*100</f>
        <v>65.958096885420048</v>
      </c>
      <c r="BC45">
        <f>(S45-E45/(N45/1.35))</f>
        <v>396.46184781321949</v>
      </c>
      <c r="BD45">
        <f>E45*BB45/100/BC45</f>
        <v>-1.8260882861642405E-3</v>
      </c>
    </row>
    <row r="46" spans="1:56" x14ac:dyDescent="0.35">
      <c r="A46" s="1" t="s">
        <v>9</v>
      </c>
      <c r="B46" s="1" t="s">
        <v>949</v>
      </c>
      <c r="K46" s="1">
        <v>2.72</v>
      </c>
    </row>
    <row r="47" spans="1:56" x14ac:dyDescent="0.35">
      <c r="A47" s="1" t="s">
        <v>9</v>
      </c>
      <c r="B47" s="1" t="s">
        <v>948</v>
      </c>
      <c r="K47" s="1">
        <v>2.72</v>
      </c>
    </row>
    <row r="48" spans="1:56" x14ac:dyDescent="0.35">
      <c r="A48" s="1">
        <v>11</v>
      </c>
      <c r="B48" s="1" t="s">
        <v>947</v>
      </c>
      <c r="C48" s="1">
        <v>2452.5000013522804</v>
      </c>
      <c r="D48" s="1">
        <v>0</v>
      </c>
      <c r="E48">
        <f>(R48-S48*(1000-T48)/(1000-U48))*AK48</f>
        <v>-1.1791894275163677</v>
      </c>
      <c r="F48">
        <f>IF(AV48&lt;&gt;0,1/(1/AV48-1/N48),0)</f>
        <v>0.6375590704685582</v>
      </c>
      <c r="G48">
        <f>((AY48-AL48/2)*S48-E48)/(AY48+AL48/2)</f>
        <v>386.22501155935578</v>
      </c>
      <c r="H48">
        <f>AL48*1000</f>
        <v>12.34080852211653</v>
      </c>
      <c r="I48">
        <f>(AQ48-AW48)</f>
        <v>1.8681318374294698</v>
      </c>
      <c r="J48">
        <f>(P48+AP48*D48)</f>
        <v>32.209934234619141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32.409523010253906</v>
      </c>
      <c r="P48" s="1">
        <v>32.209934234619141</v>
      </c>
      <c r="Q48" s="1">
        <v>32.423160552978516</v>
      </c>
      <c r="R48" s="1">
        <v>399.92202758789063</v>
      </c>
      <c r="S48" s="1">
        <v>396.55569458007813</v>
      </c>
      <c r="T48" s="1">
        <v>22.913856506347656</v>
      </c>
      <c r="U48" s="1">
        <v>33.720432281494141</v>
      </c>
      <c r="V48" s="1">
        <v>41.214366912841797</v>
      </c>
      <c r="W48" s="1">
        <v>60.651779174804688</v>
      </c>
      <c r="X48" s="1">
        <v>300.14230346679688</v>
      </c>
      <c r="Y48" s="1">
        <v>1600.0032958984375</v>
      </c>
      <c r="Z48" s="1">
        <v>9.6416976302862167E-3</v>
      </c>
      <c r="AA48" s="1">
        <v>87.898788452148438</v>
      </c>
      <c r="AB48" s="1">
        <v>54.058086395263672</v>
      </c>
      <c r="AC48" s="1">
        <v>3.4653358459472656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1.1034643509808706</v>
      </c>
      <c r="AL48">
        <f>(U48-T48)/(1000-U48)*AK48</f>
        <v>1.2340808522116531E-2</v>
      </c>
      <c r="AM48">
        <f>(P48+273.15)</f>
        <v>305.35993423461912</v>
      </c>
      <c r="AN48">
        <f>(O48+273.15)</f>
        <v>305.55952301025388</v>
      </c>
      <c r="AO48">
        <f>(Y48*AG48+Z48*AH48)*AI48</f>
        <v>256.00052162169231</v>
      </c>
      <c r="AP48">
        <f>((AO48+0.00000010773*(AN48^4-AM48^4))-AL48*44100)/(L48*51.4+0.00000043092*AM48^3)</f>
        <v>-2.3371805396955692</v>
      </c>
      <c r="AQ48">
        <f>0.61365*EXP(17.502*J48/(240.97+J48))</f>
        <v>4.8321169810555205</v>
      </c>
      <c r="AR48">
        <f>AQ48*1000/AA48</f>
        <v>54.973647147435884</v>
      </c>
      <c r="AS48">
        <f>(AR48-U48)</f>
        <v>21.253214865941743</v>
      </c>
      <c r="AT48">
        <f>IF(D48,P48,(O48+P48)/2)</f>
        <v>32.309728622436523</v>
      </c>
      <c r="AU48">
        <f>0.61365*EXP(17.502*AT48/(240.97+AT48))</f>
        <v>4.859435854322383</v>
      </c>
      <c r="AV48">
        <f>IF(AS48&lt;&gt;0,(1000-(AR48+U48)/2)/AS48*AL48,0)</f>
        <v>0.55490570583637877</v>
      </c>
      <c r="AW48">
        <f>U48*AA48/1000</f>
        <v>2.9639851436260507</v>
      </c>
      <c r="AX48">
        <f>(AU48-AW48)</f>
        <v>1.8954507106963323</v>
      </c>
      <c r="AY48">
        <f>1/(1.6/F48+1.37/N48)</f>
        <v>0.35340199382724702</v>
      </c>
      <c r="AZ48">
        <f>G48*AA48*0.001</f>
        <v>33.948710585984401</v>
      </c>
      <c r="BA48">
        <f>G48/S48</f>
        <v>0.97394897321633034</v>
      </c>
      <c r="BB48">
        <f>(1-AL48*AA48/AQ48/F48)*100</f>
        <v>64.789788435378668</v>
      </c>
      <c r="BC48">
        <f>(S48-E48/(N48/1.35))</f>
        <v>396.927604928976</v>
      </c>
      <c r="BD48">
        <f>E48*BB48/100/BC48</f>
        <v>-1.9247699727936844E-3</v>
      </c>
    </row>
    <row r="49" spans="1:56" x14ac:dyDescent="0.35">
      <c r="A49" s="1" t="s">
        <v>9</v>
      </c>
      <c r="B49" s="1" t="s">
        <v>946</v>
      </c>
      <c r="K49" s="1">
        <v>2.72</v>
      </c>
    </row>
    <row r="50" spans="1:56" x14ac:dyDescent="0.35">
      <c r="A50" s="1" t="s">
        <v>9</v>
      </c>
      <c r="B50" s="1" t="s">
        <v>945</v>
      </c>
      <c r="K50" s="1">
        <v>2.72</v>
      </c>
    </row>
    <row r="51" spans="1:56" x14ac:dyDescent="0.35">
      <c r="A51" s="1">
        <v>12</v>
      </c>
      <c r="B51" s="1" t="s">
        <v>944</v>
      </c>
      <c r="C51" s="1">
        <v>2654.5000013522804</v>
      </c>
      <c r="D51" s="1">
        <v>0</v>
      </c>
      <c r="E51">
        <f>(R51-S51*(1000-T51)/(1000-U51))*AK51</f>
        <v>-1.4311467071168735</v>
      </c>
      <c r="F51">
        <f>IF(AV51&lt;&gt;0,1/(1/AV51-1/N51),0)</f>
        <v>0.56177347475606809</v>
      </c>
      <c r="G51">
        <f>((AY51-AL51/2)*S51-E51)/(AY51+AL51/2)</f>
        <v>387.49169117615281</v>
      </c>
      <c r="H51">
        <f>AL51*1000</f>
        <v>11.439960385405959</v>
      </c>
      <c r="I51">
        <f>(AQ51-AW51)</f>
        <v>1.9343740922684938</v>
      </c>
      <c r="J51">
        <f>(P51+AP51*D51)</f>
        <v>32.470893859863281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32.545005798339844</v>
      </c>
      <c r="P51" s="1">
        <v>32.470893859863281</v>
      </c>
      <c r="Q51" s="1">
        <v>32.524486541748047</v>
      </c>
      <c r="R51" s="1">
        <v>399.99755859375</v>
      </c>
      <c r="S51" s="1">
        <v>397.17730712890625</v>
      </c>
      <c r="T51" s="1">
        <v>23.764518737792969</v>
      </c>
      <c r="U51" s="1">
        <v>33.780017852783203</v>
      </c>
      <c r="V51" s="1">
        <v>42.422489166259766</v>
      </c>
      <c r="W51" s="1">
        <v>60.301342010498047</v>
      </c>
      <c r="X51" s="1">
        <v>300.1904296875</v>
      </c>
      <c r="Y51" s="1">
        <v>1999.206298828125</v>
      </c>
      <c r="Z51" s="1">
        <v>4.8207804560661316E-2</v>
      </c>
      <c r="AA51" s="1">
        <v>87.905960083007813</v>
      </c>
      <c r="AB51" s="1">
        <v>54.166240692138672</v>
      </c>
      <c r="AC51" s="1">
        <v>3.4782340526580811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1.1036412856158084</v>
      </c>
      <c r="AL51">
        <f>(U51-T51)/(1000-U51)*AK51</f>
        <v>1.143996038540596E-2</v>
      </c>
      <c r="AM51">
        <f>(P51+273.15)</f>
        <v>305.62089385986326</v>
      </c>
      <c r="AN51">
        <f>(O51+273.15)</f>
        <v>305.69500579833982</v>
      </c>
      <c r="AO51">
        <f>(Y51*AG51+Z51*AH51)*AI51</f>
        <v>319.87300066278112</v>
      </c>
      <c r="AP51">
        <f>((AO51+0.00000010773*(AN51^4-AM51^4))-AL51*44100)/(L51*51.4+0.00000043092*AM51^3)</f>
        <v>-1.502110397745515</v>
      </c>
      <c r="AQ51">
        <f>0.61365*EXP(17.502*J51/(240.97+J51))</f>
        <v>4.9038389932385451</v>
      </c>
      <c r="AR51">
        <f>AQ51*1000/AA51</f>
        <v>55.785056992813111</v>
      </c>
      <c r="AS51">
        <f>(AR51-U51)</f>
        <v>22.005039140029908</v>
      </c>
      <c r="AT51">
        <f>IF(D51,P51,(O51+P51)/2)</f>
        <v>32.507949829101563</v>
      </c>
      <c r="AU51">
        <f>0.61365*EXP(17.502*AT51/(240.97+AT51))</f>
        <v>4.914098185032028</v>
      </c>
      <c r="AV51">
        <f>IF(AS51&lt;&gt;0,(1000-(AR51+U51)/2)/AS51*AL51,0)</f>
        <v>0.49659761392800394</v>
      </c>
      <c r="AW51">
        <f>U51*AA51/1000</f>
        <v>2.9694649009700513</v>
      </c>
      <c r="AX51">
        <f>(AU51-AW51)</f>
        <v>1.9446332840619767</v>
      </c>
      <c r="AY51">
        <f>1/(1.6/F51+1.37/N51)</f>
        <v>0.31563758422065741</v>
      </c>
      <c r="AZ51">
        <f>G51*AA51*0.001</f>
        <v>34.062829137028082</v>
      </c>
      <c r="BA51">
        <f>G51/S51</f>
        <v>0.97561387375636266</v>
      </c>
      <c r="BB51">
        <f>(1-AL51*AA51/AQ51/F51)*100</f>
        <v>63.495583561064805</v>
      </c>
      <c r="BC51">
        <f>(S51-E51/(N51/1.35))</f>
        <v>397.6286835225099</v>
      </c>
      <c r="BD51">
        <f>E51*BB51/100/BC51</f>
        <v>-2.2853355176711719E-3</v>
      </c>
    </row>
    <row r="52" spans="1:56" x14ac:dyDescent="0.35">
      <c r="A52" s="1" t="s">
        <v>9</v>
      </c>
      <c r="B52" s="1" t="s">
        <v>943</v>
      </c>
      <c r="K52" s="1">
        <v>1.90672</v>
      </c>
    </row>
    <row r="53" spans="1:56" x14ac:dyDescent="0.35">
      <c r="A53" s="1" t="s">
        <v>9</v>
      </c>
      <c r="B53" s="1" t="s">
        <v>942</v>
      </c>
    </row>
    <row r="54" spans="1:56" x14ac:dyDescent="0.35">
      <c r="A54" s="1" t="s">
        <v>9</v>
      </c>
      <c r="B54" s="1" t="s">
        <v>941</v>
      </c>
    </row>
    <row r="55" spans="1:56" x14ac:dyDescent="0.35">
      <c r="A55" s="1" t="s">
        <v>9</v>
      </c>
      <c r="B55" s="1" t="s">
        <v>940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D55"/>
  <sheetViews>
    <sheetView topLeftCell="A8" zoomScale="5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1031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1030</v>
      </c>
    </row>
    <row r="12" spans="1:56" x14ac:dyDescent="0.35">
      <c r="A12" s="1" t="s">
        <v>9</v>
      </c>
      <c r="B12" s="1" t="s">
        <v>1029</v>
      </c>
    </row>
    <row r="13" spans="1:56" x14ac:dyDescent="0.35">
      <c r="A13" s="1" t="s">
        <v>9</v>
      </c>
      <c r="B13" s="1" t="s">
        <v>1028</v>
      </c>
    </row>
    <row r="14" spans="1:56" x14ac:dyDescent="0.35">
      <c r="A14" s="1" t="s">
        <v>9</v>
      </c>
      <c r="B14" s="1" t="s">
        <v>1027</v>
      </c>
    </row>
    <row r="15" spans="1:56" x14ac:dyDescent="0.35">
      <c r="A15" s="1" t="s">
        <v>9</v>
      </c>
      <c r="B15" s="1" t="s">
        <v>1026</v>
      </c>
    </row>
    <row r="16" spans="1:56" x14ac:dyDescent="0.35">
      <c r="A16" s="1" t="s">
        <v>9</v>
      </c>
      <c r="B16" s="1" t="s">
        <v>1025</v>
      </c>
    </row>
    <row r="17" spans="1:56" x14ac:dyDescent="0.35">
      <c r="A17" s="1" t="s">
        <v>9</v>
      </c>
      <c r="B17" s="1" t="s">
        <v>1024</v>
      </c>
    </row>
    <row r="18" spans="1:56" x14ac:dyDescent="0.35">
      <c r="A18" s="1">
        <v>1</v>
      </c>
      <c r="B18" s="1" t="s">
        <v>1023</v>
      </c>
      <c r="C18" s="1">
        <v>507.99999977648258</v>
      </c>
      <c r="D18" s="1">
        <v>0</v>
      </c>
      <c r="E18">
        <f>(R18-S18*(1000-T18)/(1000-U18))*AK18</f>
        <v>-7.3039234436494871</v>
      </c>
      <c r="F18">
        <f>IF(AV18&lt;&gt;0,1/(1/AV18-1/N18),0)</f>
        <v>1.7631791655396751</v>
      </c>
      <c r="G18">
        <f>((AY18-AL18/2)*S18-E18)/(AY18+AL18/2)</f>
        <v>388.94965855280583</v>
      </c>
      <c r="H18">
        <f>AL18*1000</f>
        <v>31.34719867114212</v>
      </c>
      <c r="I18">
        <f>(AQ18-AW18)</f>
        <v>2.1179766405628584</v>
      </c>
      <c r="J18">
        <f>(P18+AP18*D18)</f>
        <v>31.194488525390625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32.089794158935547</v>
      </c>
      <c r="P18" s="1">
        <v>31.194488525390625</v>
      </c>
      <c r="Q18" s="1">
        <v>32.218734741210938</v>
      </c>
      <c r="R18" s="1">
        <v>399.67263793945313</v>
      </c>
      <c r="S18" s="1">
        <v>395.06817626953125</v>
      </c>
      <c r="T18" s="1">
        <v>0.18730023503303528</v>
      </c>
      <c r="U18" s="1">
        <v>27.80804443359375</v>
      </c>
      <c r="V18" s="1">
        <v>0.34294402599334717</v>
      </c>
      <c r="W18" s="1">
        <v>50.916126251220703</v>
      </c>
      <c r="X18" s="1">
        <v>300.11264038085938</v>
      </c>
      <c r="Y18" s="1">
        <v>-0.14919090270996094</v>
      </c>
      <c r="Z18" s="1">
        <v>0.1699395626783371</v>
      </c>
      <c r="AA18" s="1">
        <v>87.876434326171875</v>
      </c>
      <c r="AB18" s="1">
        <v>54.920352935791016</v>
      </c>
      <c r="AC18" s="1">
        <v>3.2494256496429443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1.1033552955178649</v>
      </c>
      <c r="AL18">
        <f>(U18-T18)/(1000-U18)*AK18</f>
        <v>3.1347198671142121E-2</v>
      </c>
      <c r="AM18">
        <f>(P18+273.15)</f>
        <v>304.3444885253906</v>
      </c>
      <c r="AN18">
        <f>(O18+273.15)</f>
        <v>305.23979415893552</v>
      </c>
      <c r="AO18">
        <f>(Y18*AG18+Z18*AH18)*AI18</f>
        <v>-2.3870543900045504E-2</v>
      </c>
      <c r="AP18">
        <f>((AO18+0.00000010773*(AN18^4-AM18^4))-AL18*44100)/(L18*51.4+0.00000043092*AM18^3)</f>
        <v>-11.227851170670743</v>
      </c>
      <c r="AQ18">
        <f>0.61365*EXP(17.502*J18/(240.97+J18))</f>
        <v>4.5616484309708287</v>
      </c>
      <c r="AR18">
        <f>AQ18*1000/AA18</f>
        <v>51.909803418278337</v>
      </c>
      <c r="AS18">
        <f>(AR18-U18)</f>
        <v>24.101758984684587</v>
      </c>
      <c r="AT18">
        <f>IF(D18,P18,(O18+P18)/2)</f>
        <v>31.642141342163086</v>
      </c>
      <c r="AU18">
        <f>0.61365*EXP(17.502*AT18/(240.97+AT18))</f>
        <v>4.6792124240891217</v>
      </c>
      <c r="AV18">
        <f>IF(AS18&lt;&gt;0,(1000-(AR18+U18)/2)/AS18*AL18,0)</f>
        <v>1.2487774474528355</v>
      </c>
      <c r="AW18">
        <f>U18*AA18/1000</f>
        <v>2.4436717904079703</v>
      </c>
      <c r="AX18">
        <f>(AU18-AW18)</f>
        <v>2.2355406336811514</v>
      </c>
      <c r="AY18">
        <f>1/(1.6/F18+1.37/N18)</f>
        <v>0.81465122797184031</v>
      </c>
      <c r="AZ18">
        <f>G18*AA18*0.001</f>
        <v>34.179509126002614</v>
      </c>
      <c r="BA18">
        <f>G18/S18</f>
        <v>0.98451275479969025</v>
      </c>
      <c r="BB18">
        <f>(1-AL18*AA18/AQ18/F18)*100</f>
        <v>65.75060480531458</v>
      </c>
      <c r="BC18">
        <f>(S18-E18/(N18/1.35))</f>
        <v>397.37179658096187</v>
      </c>
      <c r="BD18">
        <f>E18*BB18/100/BC18</f>
        <v>-1.2085341435997576E-2</v>
      </c>
    </row>
    <row r="19" spans="1:56" x14ac:dyDescent="0.35">
      <c r="A19" s="1" t="s">
        <v>9</v>
      </c>
      <c r="B19" s="1" t="s">
        <v>1022</v>
      </c>
      <c r="K19" s="1">
        <v>2.72</v>
      </c>
    </row>
    <row r="20" spans="1:56" x14ac:dyDescent="0.35">
      <c r="A20" s="1" t="s">
        <v>9</v>
      </c>
      <c r="B20" s="1" t="s">
        <v>1021</v>
      </c>
      <c r="K20" s="1">
        <v>2.72</v>
      </c>
    </row>
    <row r="21" spans="1:56" x14ac:dyDescent="0.35">
      <c r="A21" s="1">
        <v>2</v>
      </c>
      <c r="B21" s="1" t="s">
        <v>1020</v>
      </c>
      <c r="C21" s="1">
        <v>710.99999977648258</v>
      </c>
      <c r="D21" s="1">
        <v>0</v>
      </c>
      <c r="E21">
        <f>(R21-S21*(1000-T21)/(1000-U21))*AK21</f>
        <v>-6.7649387256919615</v>
      </c>
      <c r="F21">
        <f>IF(AV21&lt;&gt;0,1/(1/AV21-1/N21),0)</f>
        <v>1.6975378613485608</v>
      </c>
      <c r="G21">
        <f>((AY21-AL21/2)*S21-E21)/(AY21+AL21/2)</f>
        <v>388.31413965276033</v>
      </c>
      <c r="H21">
        <f>AL21*1000</f>
        <v>30.766402278815644</v>
      </c>
      <c r="I21">
        <f>(AQ21-AW21)</f>
        <v>2.1366036464937035</v>
      </c>
      <c r="J21">
        <f>(P21+AP21*D21)</f>
        <v>31.092548370361328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31.994489669799805</v>
      </c>
      <c r="P21" s="1">
        <v>31.092548370361328</v>
      </c>
      <c r="Q21" s="1">
        <v>32.144844055175781</v>
      </c>
      <c r="R21" s="1">
        <v>399.86843872070313</v>
      </c>
      <c r="S21" s="1">
        <v>394.9866943359375</v>
      </c>
      <c r="T21" s="1">
        <v>0.17728924751281738</v>
      </c>
      <c r="U21" s="1">
        <v>27.295133590698242</v>
      </c>
      <c r="V21" s="1">
        <v>0.32637432217597961</v>
      </c>
      <c r="W21" s="1">
        <v>50.248004913330078</v>
      </c>
      <c r="X21" s="1">
        <v>300.17294311523438</v>
      </c>
      <c r="Y21" s="1">
        <v>25.136331558227539</v>
      </c>
      <c r="Z21" s="1">
        <v>5.4236948490142822E-2</v>
      </c>
      <c r="AA21" s="1">
        <v>87.877769470214844</v>
      </c>
      <c r="AB21" s="1">
        <v>54.803260803222656</v>
      </c>
      <c r="AC21" s="1">
        <v>3.2351541519165039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1.1035769967471849</v>
      </c>
      <c r="AL21">
        <f>(U21-T21)/(1000-U21)*AK21</f>
        <v>3.0766402278815642E-2</v>
      </c>
      <c r="AM21">
        <f>(P21+273.15)</f>
        <v>304.24254837036131</v>
      </c>
      <c r="AN21">
        <f>(O21+273.15)</f>
        <v>305.14448966979978</v>
      </c>
      <c r="AO21">
        <f>(Y21*AG21+Z21*AH21)*AI21</f>
        <v>4.0218129594218794</v>
      </c>
      <c r="AP21">
        <f>((AO21+0.00000010773*(AN21^4-AM21^4))-AL21*44100)/(L21*51.4+0.00000043092*AM21^3)</f>
        <v>-10.98557196357701</v>
      </c>
      <c r="AQ21">
        <f>0.61365*EXP(17.502*J21/(240.97+J21))</f>
        <v>4.5352391038358011</v>
      </c>
      <c r="AR21">
        <f>AQ21*1000/AA21</f>
        <v>51.608491330369596</v>
      </c>
      <c r="AS21">
        <f>(AR21-U21)</f>
        <v>24.313357739671353</v>
      </c>
      <c r="AT21">
        <f>IF(D21,P21,(O21+P21)/2)</f>
        <v>31.543519020080566</v>
      </c>
      <c r="AU21">
        <f>0.61365*EXP(17.502*AT21/(240.97+AT21))</f>
        <v>4.6530877906043751</v>
      </c>
      <c r="AV21">
        <f>IF(AS21&lt;&gt;0,(1000-(AR21+U21)/2)/AS21*AL21,0)</f>
        <v>1.2154887145762834</v>
      </c>
      <c r="AW21">
        <f>U21*AA21/1000</f>
        <v>2.3986354573420976</v>
      </c>
      <c r="AX21">
        <f>(AU21-AW21)</f>
        <v>2.2544523332622775</v>
      </c>
      <c r="AY21">
        <f>1/(1.6/F21+1.37/N21)</f>
        <v>0.79201082750898533</v>
      </c>
      <c r="AZ21">
        <f>G21*AA21*0.001</f>
        <v>34.124180446430088</v>
      </c>
      <c r="BA21">
        <f>G21/S21</f>
        <v>0.98310688744998043</v>
      </c>
      <c r="BB21">
        <f>(1-AL21*AA21/AQ21/F21)*100</f>
        <v>64.881490014993119</v>
      </c>
      <c r="BC21">
        <f>(S21-E21/(N21/1.35))</f>
        <v>397.12032160822736</v>
      </c>
      <c r="BD21">
        <f>E21*BB21/100/BC21</f>
        <v>-1.1052552098203428E-2</v>
      </c>
    </row>
    <row r="22" spans="1:56" x14ac:dyDescent="0.35">
      <c r="A22" s="1" t="s">
        <v>9</v>
      </c>
      <c r="B22" s="1" t="s">
        <v>1019</v>
      </c>
      <c r="K22" s="1">
        <v>2.72</v>
      </c>
    </row>
    <row r="23" spans="1:56" x14ac:dyDescent="0.35">
      <c r="A23" s="1" t="s">
        <v>9</v>
      </c>
      <c r="B23" s="1" t="s">
        <v>1018</v>
      </c>
      <c r="K23" s="1">
        <v>2.72</v>
      </c>
    </row>
    <row r="24" spans="1:56" x14ac:dyDescent="0.35">
      <c r="A24" s="1">
        <v>3</v>
      </c>
      <c r="B24" s="1" t="s">
        <v>1017</v>
      </c>
      <c r="C24" s="1">
        <v>913.99999977648258</v>
      </c>
      <c r="D24" s="1">
        <v>0</v>
      </c>
      <c r="E24">
        <f>(R24-S24*(1000-T24)/(1000-U24))*AK24</f>
        <v>-6.127272821181621</v>
      </c>
      <c r="F24">
        <f>IF(AV24&lt;&gt;0,1/(1/AV24-1/N24),0)</f>
        <v>1.6518367710776365</v>
      </c>
      <c r="G24">
        <f>((AY24-AL24/2)*S24-E24)/(AY24+AL24/2)</f>
        <v>387.34488165818601</v>
      </c>
      <c r="H24">
        <f>AL24*1000</f>
        <v>30.251762780010775</v>
      </c>
      <c r="I24">
        <f>(AQ24-AW24)</f>
        <v>2.1431577603137697</v>
      </c>
      <c r="J24">
        <f>(P24+AP24*D24)</f>
        <v>30.962625503540039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31.899866104125977</v>
      </c>
      <c r="P24" s="1">
        <v>30.962625503540039</v>
      </c>
      <c r="Q24" s="1">
        <v>32.061969757080078</v>
      </c>
      <c r="R24" s="1">
        <v>399.9600830078125</v>
      </c>
      <c r="S24" s="1">
        <v>394.692626953125</v>
      </c>
      <c r="T24" s="1">
        <v>0.16542349755764008</v>
      </c>
      <c r="U24" s="1">
        <v>26.842830657958984</v>
      </c>
      <c r="V24" s="1">
        <v>0.30613112449645996</v>
      </c>
      <c r="W24" s="1">
        <v>49.675083160400391</v>
      </c>
      <c r="X24" s="1">
        <v>300.16424560546875</v>
      </c>
      <c r="Y24" s="1">
        <v>49.730049133300781</v>
      </c>
      <c r="Z24" s="1">
        <v>8.5571050643920898E-2</v>
      </c>
      <c r="AA24" s="1">
        <v>87.867622375488281</v>
      </c>
      <c r="AB24" s="1">
        <v>54.813205718994141</v>
      </c>
      <c r="AC24" s="1">
        <v>3.2288565635681152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1.1035450206083408</v>
      </c>
      <c r="AL24">
        <f>(U24-T24)/(1000-U24)*AK24</f>
        <v>3.0251762780010776E-2</v>
      </c>
      <c r="AM24">
        <f>(P24+273.15)</f>
        <v>304.11262550354002</v>
      </c>
      <c r="AN24">
        <f>(O24+273.15)</f>
        <v>305.04986610412595</v>
      </c>
      <c r="AO24">
        <f>(Y24*AG24+Z24*AH24)*AI24</f>
        <v>7.9568076834796102</v>
      </c>
      <c r="AP24">
        <f>((AO24+0.00000010773*(AN24^4-AM24^4))-AL24*44100)/(L24*51.4+0.00000043092*AM24^3)</f>
        <v>-10.76548953814946</v>
      </c>
      <c r="AQ24">
        <f>0.61365*EXP(17.502*J24/(240.97+J24))</f>
        <v>4.5017734680564896</v>
      </c>
      <c r="AR24">
        <f>AQ24*1000/AA24</f>
        <v>51.233586915768342</v>
      </c>
      <c r="AS24">
        <f>(AR24-U24)</f>
        <v>24.390756257809358</v>
      </c>
      <c r="AT24">
        <f>IF(D24,P24,(O24+P24)/2)</f>
        <v>31.431245803833008</v>
      </c>
      <c r="AU24">
        <f>0.61365*EXP(17.502*AT24/(240.97+AT24))</f>
        <v>4.6235017701380965</v>
      </c>
      <c r="AV24">
        <f>IF(AS24&lt;&gt;0,(1000-(AR24+U24)/2)/AS24*AL24,0)</f>
        <v>1.1918772768321297</v>
      </c>
      <c r="AW24">
        <f>U24*AA24/1000</f>
        <v>2.3586157077427199</v>
      </c>
      <c r="AX24">
        <f>(AU24-AW24)</f>
        <v>2.2648860623953766</v>
      </c>
      <c r="AY24">
        <f>1/(1.6/F24+1.37/N24)</f>
        <v>0.77598413496119112</v>
      </c>
      <c r="AZ24">
        <f>G24*AA24*0.001</f>
        <v>34.035073790619691</v>
      </c>
      <c r="BA24">
        <f>G24/S24</f>
        <v>0.981383626667514</v>
      </c>
      <c r="BB24">
        <f>(1-AL24*AA24/AQ24/F24)*100</f>
        <v>64.253889439911063</v>
      </c>
      <c r="BC24">
        <f>(S24-E24/(N24/1.35))</f>
        <v>396.62513764185945</v>
      </c>
      <c r="BD24">
        <f>E24*BB24/100/BC24</f>
        <v>-9.9262773096312432E-3</v>
      </c>
    </row>
    <row r="25" spans="1:56" x14ac:dyDescent="0.35">
      <c r="A25" s="1" t="s">
        <v>9</v>
      </c>
      <c r="B25" s="1" t="s">
        <v>1016</v>
      </c>
      <c r="K25" s="1">
        <v>2.72</v>
      </c>
    </row>
    <row r="26" spans="1:56" x14ac:dyDescent="0.35">
      <c r="A26" s="1" t="s">
        <v>9</v>
      </c>
      <c r="B26" s="1" t="s">
        <v>1015</v>
      </c>
      <c r="K26" s="1">
        <v>2.72</v>
      </c>
    </row>
    <row r="27" spans="1:56" x14ac:dyDescent="0.35">
      <c r="A27" s="1">
        <v>4</v>
      </c>
      <c r="B27" s="1" t="s">
        <v>1014</v>
      </c>
      <c r="C27" s="1">
        <v>1115.9999997764826</v>
      </c>
      <c r="D27" s="1">
        <v>0</v>
      </c>
      <c r="E27">
        <f>(R27-S27*(1000-T27)/(1000-U27))*AK27</f>
        <v>-5.3415718591202905</v>
      </c>
      <c r="F27">
        <f>IF(AV27&lt;&gt;0,1/(1/AV27-1/N27),0)</f>
        <v>1.6037789233382329</v>
      </c>
      <c r="G27">
        <f>((AY27-AL27/2)*S27-E27)/(AY27+AL27/2)</f>
        <v>385.91400069925919</v>
      </c>
      <c r="H27">
        <f>AL27*1000</f>
        <v>29.86989566940662</v>
      </c>
      <c r="I27">
        <f>(AQ27-AW27)</f>
        <v>2.1621679855322169</v>
      </c>
      <c r="J27">
        <f>(P27+AP27*D27)</f>
        <v>30.921951293945313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31.8316650390625</v>
      </c>
      <c r="P27" s="1">
        <v>30.921951293945313</v>
      </c>
      <c r="Q27" s="1">
        <v>31.994575500488281</v>
      </c>
      <c r="R27" s="1">
        <v>400.05856323242188</v>
      </c>
      <c r="S27" s="1">
        <v>394.228515625</v>
      </c>
      <c r="T27" s="1">
        <v>0.16156309843063354</v>
      </c>
      <c r="U27" s="1">
        <v>26.510110855102539</v>
      </c>
      <c r="V27" s="1">
        <v>0.30011788010597229</v>
      </c>
      <c r="W27" s="1">
        <v>49.244899749755859</v>
      </c>
      <c r="X27" s="1">
        <v>300.17697143554688</v>
      </c>
      <c r="Y27" s="1">
        <v>99.318695068359375</v>
      </c>
      <c r="Z27" s="1">
        <v>0.11449655145406723</v>
      </c>
      <c r="AA27" s="1">
        <v>87.859794616699219</v>
      </c>
      <c r="AB27" s="1">
        <v>54.776561737060547</v>
      </c>
      <c r="AC27" s="1">
        <v>3.2126204967498779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1.1035918067483337</v>
      </c>
      <c r="AL27">
        <f>(U27-T27)/(1000-U27)*AK27</f>
        <v>2.9869895669406621E-2</v>
      </c>
      <c r="AM27">
        <f>(P27+273.15)</f>
        <v>304.07195129394529</v>
      </c>
      <c r="AN27">
        <f>(O27+273.15)</f>
        <v>304.98166503906248</v>
      </c>
      <c r="AO27">
        <f>(Y27*AG27+Z27*AH27)*AI27</f>
        <v>15.890990855746168</v>
      </c>
      <c r="AP27">
        <f>((AO27+0.00000010773*(AN27^4-AM27^4))-AL27*44100)/(L27*51.4+0.00000043092*AM27^3)</f>
        <v>-10.565841105344287</v>
      </c>
      <c r="AQ27">
        <f>0.61365*EXP(17.502*J27/(240.97+J27))</f>
        <v>4.4913408805274546</v>
      </c>
      <c r="AR27">
        <f>AQ27*1000/AA27</f>
        <v>51.119410193497089</v>
      </c>
      <c r="AS27">
        <f>(AR27-U27)</f>
        <v>24.60929933839455</v>
      </c>
      <c r="AT27">
        <f>IF(D27,P27,(O27+P27)/2)</f>
        <v>31.376808166503906</v>
      </c>
      <c r="AU27">
        <f>0.61365*EXP(17.502*AT27/(240.97+AT27))</f>
        <v>4.6092155367142205</v>
      </c>
      <c r="AV27">
        <f>IF(AS27&lt;&gt;0,(1000-(AR27+U27)/2)/AS27*AL27,0)</f>
        <v>1.1666525904424951</v>
      </c>
      <c r="AW27">
        <f>U27*AA27/1000</f>
        <v>2.3291728949952377</v>
      </c>
      <c r="AX27">
        <f>(AU27-AW27)</f>
        <v>2.2800426417189827</v>
      </c>
      <c r="AY27">
        <f>1/(1.6/F27+1.37/N27)</f>
        <v>0.7588916469777639</v>
      </c>
      <c r="AZ27">
        <f>G27*AA27*0.001</f>
        <v>33.906324841145633</v>
      </c>
      <c r="BA27">
        <f>G27/S27</f>
        <v>0.97890940255156533</v>
      </c>
      <c r="BB27">
        <f>(1-AL27*AA27/AQ27/F27)*100</f>
        <v>63.566292313904185</v>
      </c>
      <c r="BC27">
        <f>(S27-E27/(N27/1.35))</f>
        <v>395.91322022583131</v>
      </c>
      <c r="BD27">
        <f>E27*BB27/100/BC27</f>
        <v>-8.576220769260675E-3</v>
      </c>
    </row>
    <row r="28" spans="1:56" x14ac:dyDescent="0.35">
      <c r="A28" s="1" t="s">
        <v>9</v>
      </c>
      <c r="B28" s="1" t="s">
        <v>1013</v>
      </c>
      <c r="K28" s="1">
        <v>2.72</v>
      </c>
    </row>
    <row r="29" spans="1:56" x14ac:dyDescent="0.35">
      <c r="A29" s="1" t="s">
        <v>9</v>
      </c>
      <c r="B29" s="1" t="s">
        <v>1012</v>
      </c>
      <c r="K29" s="1">
        <v>2.72</v>
      </c>
    </row>
    <row r="30" spans="1:56" x14ac:dyDescent="0.35">
      <c r="A30" s="1">
        <v>5</v>
      </c>
      <c r="B30" s="1" t="s">
        <v>1011</v>
      </c>
      <c r="C30" s="1">
        <v>1318.9999997764826</v>
      </c>
      <c r="D30" s="1">
        <v>0</v>
      </c>
      <c r="E30">
        <f>(R30-S30*(1000-T30)/(1000-U30))*AK30</f>
        <v>-4.783801336441365</v>
      </c>
      <c r="F30">
        <f>IF(AV30&lt;&gt;0,1/(1/AV30-1/N30),0)</f>
        <v>1.5533648838946148</v>
      </c>
      <c r="G30">
        <f>((AY30-AL30/2)*S30-E30)/(AY30+AL30/2)</f>
        <v>384.98651298005717</v>
      </c>
      <c r="H30">
        <f>AL30*1000</f>
        <v>29.42749457600268</v>
      </c>
      <c r="I30">
        <f>(AQ30-AW30)</f>
        <v>2.1811639151008837</v>
      </c>
      <c r="J30">
        <f>(P30+AP30*D30)</f>
        <v>30.865335464477539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31.783239364624023</v>
      </c>
      <c r="P30" s="1">
        <v>30.865335464477539</v>
      </c>
      <c r="Q30" s="1">
        <v>31.942937850952148</v>
      </c>
      <c r="R30" s="1">
        <v>400.17501831054688</v>
      </c>
      <c r="S30" s="1">
        <v>394.00247192382813</v>
      </c>
      <c r="T30" s="1">
        <v>0.15442520380020142</v>
      </c>
      <c r="U30" s="1">
        <v>26.127754211425781</v>
      </c>
      <c r="V30" s="1">
        <v>0.28766098618507385</v>
      </c>
      <c r="W30" s="1">
        <v>48.670398712158203</v>
      </c>
      <c r="X30" s="1">
        <v>300.12112426757813</v>
      </c>
      <c r="Y30" s="1">
        <v>151.394287109375</v>
      </c>
      <c r="Z30" s="1">
        <v>7.1107968688011169E-2</v>
      </c>
      <c r="AA30" s="1">
        <v>87.864059448242188</v>
      </c>
      <c r="AB30" s="1">
        <v>54.807201385498047</v>
      </c>
      <c r="AC30" s="1">
        <v>3.1997268199920654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1.1033864862778604</v>
      </c>
      <c r="AL30">
        <f>(U30-T30)/(1000-U30)*AK30</f>
        <v>2.9427494576002678E-2</v>
      </c>
      <c r="AM30">
        <f>(P30+273.15)</f>
        <v>304.01533546447752</v>
      </c>
      <c r="AN30">
        <f>(O30+273.15)</f>
        <v>304.933239364624</v>
      </c>
      <c r="AO30">
        <f>(Y30*AG30+Z30*AH30)*AI30</f>
        <v>24.223085396071838</v>
      </c>
      <c r="AP30">
        <f>((AO30+0.00000010773*(AN30^4-AM30^4))-AL30*44100)/(L30*51.4+0.00000043092*AM30^3)</f>
        <v>-10.337656294128765</v>
      </c>
      <c r="AQ30">
        <f>0.61365*EXP(17.502*J30/(240.97+J30))</f>
        <v>4.4768544643826589</v>
      </c>
      <c r="AR30">
        <f>AQ30*1000/AA30</f>
        <v>50.952055851913215</v>
      </c>
      <c r="AS30">
        <f>(AR30-U30)</f>
        <v>24.824301640487434</v>
      </c>
      <c r="AT30">
        <f>IF(D30,P30,(O30+P30)/2)</f>
        <v>31.324287414550781</v>
      </c>
      <c r="AU30">
        <f>0.61365*EXP(17.502*AT30/(240.97+AT30))</f>
        <v>4.5954688082614048</v>
      </c>
      <c r="AV30">
        <f>IF(AS30&lt;&gt;0,(1000-(AR30+U30)/2)/AS30*AL30,0)</f>
        <v>1.1397445188781559</v>
      </c>
      <c r="AW30">
        <f>U30*AA30/1000</f>
        <v>2.2956905492817752</v>
      </c>
      <c r="AX30">
        <f>(AU30-AW30)</f>
        <v>2.2997782589796296</v>
      </c>
      <c r="AY30">
        <f>1/(1.6/F30+1.37/N30)</f>
        <v>0.74069167453173645</v>
      </c>
      <c r="AZ30">
        <f>G30*AA30*0.001</f>
        <v>33.826477863251206</v>
      </c>
      <c r="BA30">
        <f>G30/S30</f>
        <v>0.97711699903874205</v>
      </c>
      <c r="BB30">
        <f>(1-AL30*AA30/AQ30/F30)*100</f>
        <v>62.819254508877201</v>
      </c>
      <c r="BC30">
        <f>(S30-E30/(N30/1.35))</f>
        <v>395.51125853824107</v>
      </c>
      <c r="BD30">
        <f>E30*BB30/100/BC30</f>
        <v>-7.5981360122207723E-3</v>
      </c>
    </row>
    <row r="31" spans="1:56" x14ac:dyDescent="0.35">
      <c r="A31" s="1" t="s">
        <v>9</v>
      </c>
      <c r="B31" s="1" t="s">
        <v>1010</v>
      </c>
      <c r="K31" s="1">
        <v>2.72</v>
      </c>
    </row>
    <row r="32" spans="1:56" x14ac:dyDescent="0.35">
      <c r="A32" s="1" t="s">
        <v>9</v>
      </c>
      <c r="B32" s="1" t="s">
        <v>1009</v>
      </c>
      <c r="K32" s="1">
        <v>2.72</v>
      </c>
    </row>
    <row r="33" spans="1:56" x14ac:dyDescent="0.35">
      <c r="A33" s="1">
        <v>6</v>
      </c>
      <c r="B33" s="1" t="s">
        <v>1008</v>
      </c>
      <c r="C33" s="1">
        <v>1521.9999997764826</v>
      </c>
      <c r="D33" s="1">
        <v>0</v>
      </c>
      <c r="E33">
        <f>(R33-S33*(1000-T33)/(1000-U33))*AK33</f>
        <v>-4.3207812559326992</v>
      </c>
      <c r="F33">
        <f>IF(AV33&lt;&gt;0,1/(1/AV33-1/N33),0)</f>
        <v>1.4615296269580336</v>
      </c>
      <c r="G33">
        <f>((AY33-AL33/2)*S33-E33)/(AY33+AL33/2)</f>
        <v>383.74919729201264</v>
      </c>
      <c r="H33">
        <f>AL33*1000</f>
        <v>28.798728153532252</v>
      </c>
      <c r="I33">
        <f>(AQ33-AW33)</f>
        <v>2.2334654191640633</v>
      </c>
      <c r="J33">
        <f>(P33+AP33*D33)</f>
        <v>30.881557464599609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31.760028839111328</v>
      </c>
      <c r="P33" s="1">
        <v>30.881557464599609</v>
      </c>
      <c r="Q33" s="1">
        <v>31.912815093994141</v>
      </c>
      <c r="R33" s="1">
        <v>399.8232421875</v>
      </c>
      <c r="S33" s="1">
        <v>393.46990966796875</v>
      </c>
      <c r="T33" s="1">
        <v>0.1497129499912262</v>
      </c>
      <c r="U33" s="1">
        <v>25.580652236938477</v>
      </c>
      <c r="V33" s="1">
        <v>0.27923983335494995</v>
      </c>
      <c r="W33" s="1">
        <v>47.71221923828125</v>
      </c>
      <c r="X33" s="1">
        <v>300.14126586914063</v>
      </c>
      <c r="Y33" s="1">
        <v>301.19857788085938</v>
      </c>
      <c r="Z33" s="1">
        <v>0.21332365274429321</v>
      </c>
      <c r="AA33" s="1">
        <v>87.860763549804688</v>
      </c>
      <c r="AB33" s="1">
        <v>54.791999816894531</v>
      </c>
      <c r="AC33" s="1">
        <v>3.1972086429595947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1.103460536283605</v>
      </c>
      <c r="AL33">
        <f>(U33-T33)/(1000-U33)*AK33</f>
        <v>2.8798728153532252E-2</v>
      </c>
      <c r="AM33">
        <f>(P33+273.15)</f>
        <v>304.03155746459959</v>
      </c>
      <c r="AN33">
        <f>(O33+273.15)</f>
        <v>304.91002883911131</v>
      </c>
      <c r="AO33">
        <f>(Y33*AG33+Z33*AH33)*AI33</f>
        <v>48.191771383767446</v>
      </c>
      <c r="AP33">
        <f>((AO33+0.00000010773*(AN33^4-AM33^4))-AL33*44100)/(L33*51.4+0.00000043092*AM33^3)</f>
        <v>-9.9180743433989349</v>
      </c>
      <c r="AQ33">
        <f>0.61365*EXP(17.502*J33/(240.97+J33))</f>
        <v>4.481001056803497</v>
      </c>
      <c r="AR33">
        <f>AQ33*1000/AA33</f>
        <v>51.001162245345157</v>
      </c>
      <c r="AS33">
        <f>(AR33-U33)</f>
        <v>25.42051000840668</v>
      </c>
      <c r="AT33">
        <f>IF(D33,P33,(O33+P33)/2)</f>
        <v>31.320793151855469</v>
      </c>
      <c r="AU33">
        <f>0.61365*EXP(17.502*AT33/(240.97+AT33))</f>
        <v>4.5945554915917697</v>
      </c>
      <c r="AV33">
        <f>IF(AS33&lt;&gt;0,(1000-(AR33+U33)/2)/AS33*AL33,0)</f>
        <v>1.0895138892171436</v>
      </c>
      <c r="AW33">
        <f>U33*AA33/1000</f>
        <v>2.2475356376394338</v>
      </c>
      <c r="AX33">
        <f>(AU33-AW33)</f>
        <v>2.3470198539523359</v>
      </c>
      <c r="AY33">
        <f>1/(1.6/F33+1.37/N33)</f>
        <v>0.7068082427371859</v>
      </c>
      <c r="AZ33">
        <f>G33*AA33*0.001</f>
        <v>33.71649748570087</v>
      </c>
      <c r="BA33">
        <f>G33/S33</f>
        <v>0.97529490276865394</v>
      </c>
      <c r="BB33">
        <f>(1-AL33*AA33/AQ33/F33)*100</f>
        <v>61.364582319747527</v>
      </c>
      <c r="BC33">
        <f>(S33-E33/(N33/1.35))</f>
        <v>394.83266210358875</v>
      </c>
      <c r="BD33">
        <f>E33*BB33/100/BC33</f>
        <v>-6.7153243010007373E-3</v>
      </c>
    </row>
    <row r="34" spans="1:56" x14ac:dyDescent="0.35">
      <c r="A34" s="1" t="s">
        <v>9</v>
      </c>
      <c r="B34" s="1" t="s">
        <v>1007</v>
      </c>
      <c r="K34" s="1">
        <v>2.72</v>
      </c>
    </row>
    <row r="35" spans="1:56" x14ac:dyDescent="0.35">
      <c r="A35" s="1" t="s">
        <v>9</v>
      </c>
      <c r="B35" s="1" t="s">
        <v>1006</v>
      </c>
      <c r="K35" s="1">
        <v>2.72</v>
      </c>
    </row>
    <row r="36" spans="1:56" x14ac:dyDescent="0.35">
      <c r="A36" s="1">
        <v>7</v>
      </c>
      <c r="B36" s="1" t="s">
        <v>1005</v>
      </c>
      <c r="C36" s="1">
        <v>1724.9999997764826</v>
      </c>
      <c r="D36" s="1">
        <v>0</v>
      </c>
      <c r="E36">
        <f>(R36-S36*(1000-T36)/(1000-U36))*AK36</f>
        <v>-3.893614787772929</v>
      </c>
      <c r="F36">
        <f>IF(AV36&lt;&gt;0,1/(1/AV36-1/N36),0)</f>
        <v>1.3248152476892867</v>
      </c>
      <c r="G36">
        <f>((AY36-AL36/2)*S36-E36)/(AY36+AL36/2)</f>
        <v>382.947089700481</v>
      </c>
      <c r="H36">
        <f>AL36*1000</f>
        <v>27.806112734493937</v>
      </c>
      <c r="I36">
        <f>(AQ36-AW36)</f>
        <v>2.3229554744820717</v>
      </c>
      <c r="J36">
        <f>(P36+AP36*D36)</f>
        <v>30.935047149658203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31.762155532836914</v>
      </c>
      <c r="P36" s="1">
        <v>30.935047149658203</v>
      </c>
      <c r="Q36" s="1">
        <v>31.902692794799805</v>
      </c>
      <c r="R36" s="1">
        <v>399.87710571289063</v>
      </c>
      <c r="S36" s="1">
        <v>393.49069213867188</v>
      </c>
      <c r="T36" s="1">
        <v>0.14710667729377747</v>
      </c>
      <c r="U36" s="1">
        <v>24.720817565917969</v>
      </c>
      <c r="V36" s="1">
        <v>0.27431434392929077</v>
      </c>
      <c r="W36" s="1">
        <v>46.097667694091797</v>
      </c>
      <c r="X36" s="1">
        <v>300.17007446289063</v>
      </c>
      <c r="Y36" s="1">
        <v>501.0238037109375</v>
      </c>
      <c r="Z36" s="1">
        <v>0.10244271159172058</v>
      </c>
      <c r="AA36" s="1">
        <v>87.850738525390625</v>
      </c>
      <c r="AB36" s="1">
        <v>54.901069641113281</v>
      </c>
      <c r="AC36" s="1">
        <v>3.1850898265838623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1.1035664502312152</v>
      </c>
      <c r="AL36">
        <f>(U36-T36)/(1000-U36)*AK36</f>
        <v>2.7806112734493935E-2</v>
      </c>
      <c r="AM36">
        <f>(P36+273.15)</f>
        <v>304.08504714965818</v>
      </c>
      <c r="AN36">
        <f>(O36+273.15)</f>
        <v>304.91215553283689</v>
      </c>
      <c r="AO36">
        <f>(Y36*AG36+Z36*AH36)*AI36</f>
        <v>80.163806801949249</v>
      </c>
      <c r="AP36">
        <f>((AO36+0.00000010773*(AN36^4-AM36^4))-AL36*44100)/(L36*51.4+0.00000043092*AM36^3)</f>
        <v>-9.3023942976743488</v>
      </c>
      <c r="AQ36">
        <f>0.61365*EXP(17.502*J36/(240.97+J36))</f>
        <v>4.4946975545994148</v>
      </c>
      <c r="AR36">
        <f>AQ36*1000/AA36</f>
        <v>51.162888668264948</v>
      </c>
      <c r="AS36">
        <f>(AR36-U36)</f>
        <v>26.442071102346979</v>
      </c>
      <c r="AT36">
        <f>IF(D36,P36,(O36+P36)/2)</f>
        <v>31.348601341247559</v>
      </c>
      <c r="AU36">
        <f>0.61365*EXP(17.502*AT36/(240.97+AT36))</f>
        <v>4.6018282657980345</v>
      </c>
      <c r="AV36">
        <f>IF(AS36&lt;&gt;0,(1000-(AR36+U36)/2)/AS36*AL36,0)</f>
        <v>1.0116869130947188</v>
      </c>
      <c r="AW36">
        <f>U36*AA36/1000</f>
        <v>2.171742080117343</v>
      </c>
      <c r="AX36">
        <f>(AU36-AW36)</f>
        <v>2.4300861856806915</v>
      </c>
      <c r="AY36">
        <f>1/(1.6/F36+1.37/N36)</f>
        <v>0.65454321701276141</v>
      </c>
      <c r="AZ36">
        <f>G36*AA36*0.001</f>
        <v>33.642184646336268</v>
      </c>
      <c r="BA36">
        <f>G36/S36</f>
        <v>0.97320495084423708</v>
      </c>
      <c r="BB36">
        <f>(1-AL36*AA36/AQ36/F36)*100</f>
        <v>58.976765040788472</v>
      </c>
      <c r="BC36">
        <f>(S36-E36/(N36/1.35))</f>
        <v>394.71871844250711</v>
      </c>
      <c r="BD36">
        <f>E36*BB36/100/BC36</f>
        <v>-5.8176314871490132E-3</v>
      </c>
    </row>
    <row r="37" spans="1:56" x14ac:dyDescent="0.35">
      <c r="A37" s="1" t="s">
        <v>9</v>
      </c>
      <c r="B37" s="1" t="s">
        <v>1004</v>
      </c>
      <c r="K37" s="1">
        <v>2.72</v>
      </c>
    </row>
    <row r="38" spans="1:56" x14ac:dyDescent="0.35">
      <c r="A38" s="1" t="s">
        <v>9</v>
      </c>
      <c r="B38" s="1" t="s">
        <v>1003</v>
      </c>
      <c r="K38" s="1">
        <v>2.72</v>
      </c>
    </row>
    <row r="39" spans="1:56" x14ac:dyDescent="0.35">
      <c r="A39" s="1">
        <v>8</v>
      </c>
      <c r="B39" s="1" t="s">
        <v>1002</v>
      </c>
      <c r="C39" s="1">
        <v>1926.9999997764826</v>
      </c>
      <c r="D39" s="1">
        <v>0</v>
      </c>
      <c r="E39">
        <f>(R39-S39*(1000-T39)/(1000-U39))*AK39</f>
        <v>-3.8791648687320559</v>
      </c>
      <c r="F39">
        <f>IF(AV39&lt;&gt;0,1/(1/AV39-1/N39),0)</f>
        <v>1.1659827890816563</v>
      </c>
      <c r="G39">
        <f>((AY39-AL39/2)*S39-E39)/(AY39+AL39/2)</f>
        <v>383.21893137141257</v>
      </c>
      <c r="H39">
        <f>AL39*1000</f>
        <v>26.490004601388872</v>
      </c>
      <c r="I39">
        <f>(AQ39-AW39)</f>
        <v>2.4440539787225188</v>
      </c>
      <c r="J39">
        <f>(P39+AP39*D39)</f>
        <v>31.016628265380859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31.793054580688477</v>
      </c>
      <c r="P39" s="1">
        <v>31.016628265380859</v>
      </c>
      <c r="Q39" s="1">
        <v>31.918256759643555</v>
      </c>
      <c r="R39" s="1">
        <v>400.02175903320313</v>
      </c>
      <c r="S39" s="1">
        <v>394.07693481445313</v>
      </c>
      <c r="T39" s="1">
        <v>0.14383399486541748</v>
      </c>
      <c r="U39" s="1">
        <v>23.583774566650391</v>
      </c>
      <c r="V39" s="1">
        <v>0.26771005988121033</v>
      </c>
      <c r="W39" s="1">
        <v>43.895145416259766</v>
      </c>
      <c r="X39" s="1">
        <v>300.14382934570313</v>
      </c>
      <c r="Y39" s="1">
        <v>751.2236328125</v>
      </c>
      <c r="Z39" s="1">
        <v>0.19403740763664246</v>
      </c>
      <c r="AA39" s="1">
        <v>87.840194702148438</v>
      </c>
      <c r="AB39" s="1">
        <v>55.069099426269531</v>
      </c>
      <c r="AC39" s="1">
        <v>3.1631314754486084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1.1034699608297907</v>
      </c>
      <c r="AL39">
        <f>(U39-T39)/(1000-U39)*AK39</f>
        <v>2.649000460138887E-2</v>
      </c>
      <c r="AM39">
        <f>(P39+273.15)</f>
        <v>304.16662826538084</v>
      </c>
      <c r="AN39">
        <f>(O39+273.15)</f>
        <v>304.94305458068845</v>
      </c>
      <c r="AO39">
        <f>(Y39*AG39+Z39*AH39)*AI39</f>
        <v>120.19577856341493</v>
      </c>
      <c r="AP39">
        <f>((AO39+0.00000010773*(AN39^4-AM39^4))-AL39*44100)/(L39*51.4+0.00000043092*AM39^3)</f>
        <v>-8.5036499426713998</v>
      </c>
      <c r="AQ39">
        <f>0.61365*EXP(17.502*J39/(240.97+J39))</f>
        <v>4.5156573284686656</v>
      </c>
      <c r="AR39">
        <f>AQ39*1000/AA39</f>
        <v>51.407642523795765</v>
      </c>
      <c r="AS39">
        <f>(AR39-U39)</f>
        <v>27.823867957145374</v>
      </c>
      <c r="AT39">
        <f>IF(D39,P39,(O39+P39)/2)</f>
        <v>31.404841423034668</v>
      </c>
      <c r="AU39">
        <f>0.61365*EXP(17.502*AT39/(240.97+AT39))</f>
        <v>4.616567580441834</v>
      </c>
      <c r="AV39">
        <f>IF(AS39&lt;&gt;0,(1000-(AR39+U39)/2)/AS39*AL39,0)</f>
        <v>0.91636228107335538</v>
      </c>
      <c r="AW39">
        <f>U39*AA39/1000</f>
        <v>2.0716033497461468</v>
      </c>
      <c r="AX39">
        <f>(AU39-AW39)</f>
        <v>2.5449642306956872</v>
      </c>
      <c r="AY39">
        <f>1/(1.6/F39+1.37/N39)</f>
        <v>0.59091164419665498</v>
      </c>
      <c r="AZ39">
        <f>G39*AA39*0.001</f>
        <v>33.662025545214142</v>
      </c>
      <c r="BA39">
        <f>G39/S39</f>
        <v>0.9724469957924512</v>
      </c>
      <c r="BB39">
        <f>(1-AL39*AA39/AQ39/F39)*100</f>
        <v>55.806112522139337</v>
      </c>
      <c r="BC39">
        <f>(S39-E39/(N39/1.35))</f>
        <v>395.30040368730516</v>
      </c>
      <c r="BD39">
        <f>E39*BB39/100/BC39</f>
        <v>-5.4763695947964231E-3</v>
      </c>
    </row>
    <row r="40" spans="1:56" x14ac:dyDescent="0.35">
      <c r="A40" s="1" t="s">
        <v>9</v>
      </c>
      <c r="B40" s="1" t="s">
        <v>1001</v>
      </c>
      <c r="K40" s="1">
        <v>2.72</v>
      </c>
    </row>
    <row r="41" spans="1:56" x14ac:dyDescent="0.35">
      <c r="A41" s="1" t="s">
        <v>9</v>
      </c>
      <c r="B41" s="1" t="s">
        <v>1000</v>
      </c>
      <c r="K41" s="1">
        <v>2.72</v>
      </c>
    </row>
    <row r="42" spans="1:56" x14ac:dyDescent="0.35">
      <c r="A42" s="1">
        <v>9</v>
      </c>
      <c r="B42" s="1" t="s">
        <v>999</v>
      </c>
      <c r="C42" s="1">
        <v>2129.9999997764826</v>
      </c>
      <c r="D42" s="1">
        <v>0</v>
      </c>
      <c r="E42">
        <f>(R42-S42*(1000-T42)/(1000-U42))*AK42</f>
        <v>-3.8025825570727818</v>
      </c>
      <c r="F42">
        <f>IF(AV42&lt;&gt;0,1/(1/AV42-1/N42),0)</f>
        <v>0.97686613624182894</v>
      </c>
      <c r="G42">
        <f>((AY42-AL42/2)*S42-E42)/(AY42+AL42/2)</f>
        <v>383.1807414047629</v>
      </c>
      <c r="H42">
        <f>AL42*1000</f>
        <v>24.653620008775242</v>
      </c>
      <c r="I42">
        <f>(AQ42-AW42)</f>
        <v>2.6224794706993451</v>
      </c>
      <c r="J42">
        <f>(P42+AP42*D42)</f>
        <v>31.164657592773438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31.854242324829102</v>
      </c>
      <c r="P42" s="1">
        <v>31.164657592773438</v>
      </c>
      <c r="Q42" s="1">
        <v>31.958803176879883</v>
      </c>
      <c r="R42" s="1">
        <v>399.87197875976563</v>
      </c>
      <c r="S42" s="1">
        <v>394.50518798828125</v>
      </c>
      <c r="T42" s="1">
        <v>0.14052459597587585</v>
      </c>
      <c r="U42" s="1">
        <v>21.986392974853516</v>
      </c>
      <c r="V42" s="1">
        <v>0.26066368818283081</v>
      </c>
      <c r="W42" s="1">
        <v>40.783279418945313</v>
      </c>
      <c r="X42" s="1">
        <v>300.21002197265625</v>
      </c>
      <c r="Y42" s="1">
        <v>999.78369140625</v>
      </c>
      <c r="Z42" s="1">
        <v>0.12895537912845612</v>
      </c>
      <c r="AA42" s="1">
        <v>87.846466064453125</v>
      </c>
      <c r="AB42" s="1">
        <v>55.004005432128906</v>
      </c>
      <c r="AC42" s="1">
        <v>3.1247775554656982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1.1037133160759418</v>
      </c>
      <c r="AL42">
        <f>(U42-T42)/(1000-U42)*AK42</f>
        <v>2.4653620008775242E-2</v>
      </c>
      <c r="AM42">
        <f>(P42+273.15)</f>
        <v>304.31465759277341</v>
      </c>
      <c r="AN42">
        <f>(O42+273.15)</f>
        <v>305.00424232482908</v>
      </c>
      <c r="AO42">
        <f>(Y42*AG42+Z42*AH42)*AI42</f>
        <v>159.96538704949489</v>
      </c>
      <c r="AP42">
        <f>((AO42+0.00000010773*(AN42^4-AM42^4))-AL42*44100)/(L42*51.4+0.00000043092*AM42^3)</f>
        <v>-7.5224197086862752</v>
      </c>
      <c r="AQ42">
        <f>0.61365*EXP(17.502*J42/(240.97+J42))</f>
        <v>4.5539063950445451</v>
      </c>
      <c r="AR42">
        <f>AQ42*1000/AA42</f>
        <v>51.839380672448854</v>
      </c>
      <c r="AS42">
        <f>(AR42-U42)</f>
        <v>29.852987697595339</v>
      </c>
      <c r="AT42">
        <f>IF(D42,P42,(O42+P42)/2)</f>
        <v>31.50944995880127</v>
      </c>
      <c r="AU42">
        <f>0.61365*EXP(17.502*AT42/(240.97+AT42))</f>
        <v>4.6440926046597246</v>
      </c>
      <c r="AV42">
        <f>IF(AS42&lt;&gt;0,(1000-(AR42+U42)/2)/AS42*AL42,0)</f>
        <v>0.7953503335785238</v>
      </c>
      <c r="AW42">
        <f>U42*AA42/1000</f>
        <v>1.9314269243452</v>
      </c>
      <c r="AX42">
        <f>(AU42-AW42)</f>
        <v>2.7126656803145246</v>
      </c>
      <c r="AY42">
        <f>1/(1.6/F42+1.37/N42)</f>
        <v>0.51073614017118063</v>
      </c>
      <c r="AZ42">
        <f>G42*AA42*0.001</f>
        <v>33.661073996365495</v>
      </c>
      <c r="BA42">
        <f>G42/S42</f>
        <v>0.97129455599490178</v>
      </c>
      <c r="BB42">
        <f>(1-AL42*AA42/AQ42/F42)*100</f>
        <v>51.316046523062568</v>
      </c>
      <c r="BC42">
        <f>(S42-E42/(N42/1.35))</f>
        <v>395.70450318948053</v>
      </c>
      <c r="BD42">
        <f>E42*BB42/100/BC42</f>
        <v>-4.931293473632639E-3</v>
      </c>
    </row>
    <row r="43" spans="1:56" x14ac:dyDescent="0.35">
      <c r="A43" s="1" t="s">
        <v>9</v>
      </c>
      <c r="B43" s="1" t="s">
        <v>998</v>
      </c>
      <c r="K43" s="1">
        <v>2.72</v>
      </c>
    </row>
    <row r="44" spans="1:56" x14ac:dyDescent="0.35">
      <c r="A44" s="1" t="s">
        <v>9</v>
      </c>
      <c r="B44" s="1" t="s">
        <v>997</v>
      </c>
      <c r="K44" s="1">
        <v>2.72</v>
      </c>
    </row>
    <row r="45" spans="1:56" x14ac:dyDescent="0.35">
      <c r="A45" s="1">
        <v>10</v>
      </c>
      <c r="B45" s="1" t="s">
        <v>996</v>
      </c>
      <c r="C45" s="1">
        <v>2332.9999997764826</v>
      </c>
      <c r="D45" s="1">
        <v>0</v>
      </c>
      <c r="E45">
        <f>(R45-S45*(1000-T45)/(1000-U45))*AK45</f>
        <v>-3.7256953809506217</v>
      </c>
      <c r="F45">
        <f>IF(AV45&lt;&gt;0,1/(1/AV45-1/N45),0)</f>
        <v>0.79265747393619934</v>
      </c>
      <c r="G45">
        <f>((AY45-AL45/2)*S45-E45)/(AY45+AL45/2)</f>
        <v>383.57776183333431</v>
      </c>
      <c r="H45">
        <f>AL45*1000</f>
        <v>22.471024405460344</v>
      </c>
      <c r="I45">
        <f>(AQ45-AW45)</f>
        <v>2.8441934011032712</v>
      </c>
      <c r="J45">
        <f>(P45+AP45*D45)</f>
        <v>31.376327514648438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31.957134246826172</v>
      </c>
      <c r="P45" s="1">
        <v>31.376327514648438</v>
      </c>
      <c r="Q45" s="1">
        <v>32.033992767333984</v>
      </c>
      <c r="R45" s="1">
        <v>400.00494384765625</v>
      </c>
      <c r="S45" s="1">
        <v>395.3309326171875</v>
      </c>
      <c r="T45" s="1">
        <v>0.13830782473087311</v>
      </c>
      <c r="U45" s="1">
        <v>20.092473983764648</v>
      </c>
      <c r="V45" s="1">
        <v>0.25503832101821899</v>
      </c>
      <c r="W45" s="1">
        <v>37.050331115722656</v>
      </c>
      <c r="X45" s="1">
        <v>300.15341186523438</v>
      </c>
      <c r="Y45" s="1">
        <v>1249.706787109375</v>
      </c>
      <c r="Z45" s="1">
        <v>0.1494518369436264</v>
      </c>
      <c r="AA45" s="1">
        <v>87.838668823242188</v>
      </c>
      <c r="AB45" s="1">
        <v>54.998863220214844</v>
      </c>
      <c r="AC45" s="1">
        <v>3.0728256702423096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1.1035051906810085</v>
      </c>
      <c r="AL45">
        <f>(U45-T45)/(1000-U45)*AK45</f>
        <v>2.2471024405460345E-2</v>
      </c>
      <c r="AM45">
        <f>(P45+273.15)</f>
        <v>304.52632751464841</v>
      </c>
      <c r="AN45">
        <f>(O45+273.15)</f>
        <v>305.10713424682615</v>
      </c>
      <c r="AO45">
        <f>(Y45*AG45+Z45*AH45)*AI45</f>
        <v>199.95308146820025</v>
      </c>
      <c r="AP45">
        <f>((AO45+0.00000010773*(AN45^4-AM45^4))-AL45*44100)/(L45*51.4+0.00000043092*AM45^3)</f>
        <v>-6.416489383277713</v>
      </c>
      <c r="AQ45">
        <f>0.61365*EXP(17.502*J45/(240.97+J45))</f>
        <v>4.6090895692027836</v>
      </c>
      <c r="AR45">
        <f>AQ45*1000/AA45</f>
        <v>52.472215607885147</v>
      </c>
      <c r="AS45">
        <f>(AR45-U45)</f>
        <v>32.379741624120498</v>
      </c>
      <c r="AT45">
        <f>IF(D45,P45,(O45+P45)/2)</f>
        <v>31.666730880737305</v>
      </c>
      <c r="AU45">
        <f>0.61365*EXP(17.502*AT45/(240.97+AT45))</f>
        <v>4.685745944641992</v>
      </c>
      <c r="AV45">
        <f>IF(AS45&lt;&gt;0,(1000-(AR45+U45)/2)/AS45*AL45,0)</f>
        <v>0.66880468662956016</v>
      </c>
      <c r="AW45">
        <f>U45*AA45/1000</f>
        <v>1.7648961680995126</v>
      </c>
      <c r="AX45">
        <f>(AU45-AW45)</f>
        <v>2.9208497765424797</v>
      </c>
      <c r="AY45">
        <f>1/(1.6/F45+1.37/N45)</f>
        <v>0.4276073965729611</v>
      </c>
      <c r="AZ45">
        <f>G45*AA45*0.001</f>
        <v>33.692959989638723</v>
      </c>
      <c r="BA45">
        <f>G45/S45</f>
        <v>0.97027004513397341</v>
      </c>
      <c r="BB45">
        <f>(1-AL45*AA45/AQ45/F45)*100</f>
        <v>45.973366077352132</v>
      </c>
      <c r="BC45">
        <f>(S45-E45/(N45/1.35))</f>
        <v>396.50599799403278</v>
      </c>
      <c r="BD45">
        <f>E45*BB45/100/BC45</f>
        <v>-4.3198024369790382E-3</v>
      </c>
    </row>
    <row r="46" spans="1:56" x14ac:dyDescent="0.35">
      <c r="A46" s="1" t="s">
        <v>9</v>
      </c>
      <c r="B46" s="1" t="s">
        <v>995</v>
      </c>
      <c r="K46" s="1">
        <v>2.72</v>
      </c>
    </row>
    <row r="47" spans="1:56" x14ac:dyDescent="0.35">
      <c r="A47" s="1" t="s">
        <v>9</v>
      </c>
      <c r="B47" s="1" t="s">
        <v>994</v>
      </c>
      <c r="K47" s="1">
        <v>2.72</v>
      </c>
    </row>
    <row r="48" spans="1:56" x14ac:dyDescent="0.35">
      <c r="A48" s="1">
        <v>11</v>
      </c>
      <c r="B48" s="1" t="s">
        <v>993</v>
      </c>
      <c r="C48" s="1">
        <v>2535.9999997764826</v>
      </c>
      <c r="D48" s="1">
        <v>0</v>
      </c>
      <c r="E48">
        <f>(R48-S48*(1000-T48)/(1000-U48))*AK48</f>
        <v>-3.5017831917464699</v>
      </c>
      <c r="F48">
        <f>IF(AV48&lt;&gt;0,1/(1/AV48-1/N48),0)</f>
        <v>0.6483318588710546</v>
      </c>
      <c r="G48">
        <f>((AY48-AL48/2)*S48-E48)/(AY48+AL48/2)</f>
        <v>383.57743672747222</v>
      </c>
      <c r="H48">
        <f>AL48*1000</f>
        <v>20.370838920256297</v>
      </c>
      <c r="I48">
        <f>(AQ48-AW48)</f>
        <v>3.0646931024095334</v>
      </c>
      <c r="J48">
        <f>(P48+AP48*D48)</f>
        <v>31.603382110595703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32.082447052001953</v>
      </c>
      <c r="P48" s="1">
        <v>31.603382110595703</v>
      </c>
      <c r="Q48" s="1">
        <v>32.13134765625</v>
      </c>
      <c r="R48" s="1">
        <v>400.08700561523438</v>
      </c>
      <c r="S48" s="1">
        <v>395.95040893554688</v>
      </c>
      <c r="T48" s="1">
        <v>0.13647393882274628</v>
      </c>
      <c r="U48" s="1">
        <v>18.262239456176758</v>
      </c>
      <c r="V48" s="1">
        <v>0.24989478290081024</v>
      </c>
      <c r="W48" s="1">
        <v>33.439632415771484</v>
      </c>
      <c r="X48" s="1">
        <v>300.10757446289063</v>
      </c>
      <c r="Y48" s="1">
        <v>1600.3519287109375</v>
      </c>
      <c r="Z48" s="1">
        <v>0.20247602462768555</v>
      </c>
      <c r="AA48" s="1">
        <v>87.844482421875</v>
      </c>
      <c r="AB48" s="1">
        <v>55.265693664550781</v>
      </c>
      <c r="AC48" s="1">
        <v>3.0140221118927002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1.1033366708194505</v>
      </c>
      <c r="AL48">
        <f>(U48-T48)/(1000-U48)*AK48</f>
        <v>2.0370838920256297E-2</v>
      </c>
      <c r="AM48">
        <f>(P48+273.15)</f>
        <v>304.75338211059568</v>
      </c>
      <c r="AN48">
        <f>(O48+273.15)</f>
        <v>305.23244705200193</v>
      </c>
      <c r="AO48">
        <f>(Y48*AG48+Z48*AH48)*AI48</f>
        <v>256.05630287044551</v>
      </c>
      <c r="AP48">
        <f>((AO48+0.00000010773*(AN48^4-AM48^4))-AL48*44100)/(L48*51.4+0.00000043092*AM48^3)</f>
        <v>-5.2081206290744912</v>
      </c>
      <c r="AQ48">
        <f>0.61365*EXP(17.502*J48/(240.97+J48))</f>
        <v>4.6689300753017244</v>
      </c>
      <c r="AR48">
        <f>AQ48*1000/AA48</f>
        <v>53.149952581871766</v>
      </c>
      <c r="AS48">
        <f>(AR48-U48)</f>
        <v>34.887713125695008</v>
      </c>
      <c r="AT48">
        <f>IF(D48,P48,(O48+P48)/2)</f>
        <v>31.842914581298828</v>
      </c>
      <c r="AU48">
        <f>0.61365*EXP(17.502*AT48/(240.97+AT48))</f>
        <v>4.7327913209535311</v>
      </c>
      <c r="AV48">
        <f>IF(AS48&lt;&gt;0,(1000-(AR48+U48)/2)/AS48*AL48,0)</f>
        <v>0.56304853571253466</v>
      </c>
      <c r="AW48">
        <f>U48*AA48/1000</f>
        <v>1.6042369728921912</v>
      </c>
      <c r="AX48">
        <f>(AU48-AW48)</f>
        <v>3.12855434806134</v>
      </c>
      <c r="AY48">
        <f>1/(1.6/F48+1.37/N48)</f>
        <v>0.35868785790087776</v>
      </c>
      <c r="AZ48">
        <f>G48*AA48*0.001</f>
        <v>33.695161398034301</v>
      </c>
      <c r="BA48">
        <f>G48/S48</f>
        <v>0.96875120740160992</v>
      </c>
      <c r="BB48">
        <f>(1-AL48*AA48/AQ48/F48)*100</f>
        <v>40.883505945567535</v>
      </c>
      <c r="BC48">
        <f>(S48-E48/(N48/1.35))</f>
        <v>397.05485354657952</v>
      </c>
      <c r="BD48">
        <f>E48*BB48/100/BC48</f>
        <v>-3.6056774690215489E-3</v>
      </c>
    </row>
    <row r="49" spans="1:56" x14ac:dyDescent="0.35">
      <c r="A49" s="1" t="s">
        <v>9</v>
      </c>
      <c r="B49" s="1" t="s">
        <v>992</v>
      </c>
      <c r="K49" s="1">
        <v>2.72</v>
      </c>
    </row>
    <row r="50" spans="1:56" x14ac:dyDescent="0.35">
      <c r="A50" s="1" t="s">
        <v>9</v>
      </c>
      <c r="B50" s="1" t="s">
        <v>991</v>
      </c>
      <c r="K50" s="1">
        <v>2.72</v>
      </c>
    </row>
    <row r="51" spans="1:56" x14ac:dyDescent="0.35">
      <c r="A51" s="1">
        <v>12</v>
      </c>
      <c r="B51" s="1" t="s">
        <v>990</v>
      </c>
      <c r="C51" s="1">
        <v>2737.9999997764826</v>
      </c>
      <c r="D51" s="1">
        <v>0</v>
      </c>
      <c r="E51">
        <f>(R51-S51*(1000-T51)/(1000-U51))*AK51</f>
        <v>-3.9373727673384891</v>
      </c>
      <c r="F51">
        <f>IF(AV51&lt;&gt;0,1/(1/AV51-1/N51),0)</f>
        <v>0.53714249432000882</v>
      </c>
      <c r="G51">
        <f>((AY51-AL51/2)*S51-E51)/(AY51+AL51/2)</f>
        <v>385.83627249841726</v>
      </c>
      <c r="H51">
        <f>AL51*1000</f>
        <v>18.51833150430706</v>
      </c>
      <c r="I51">
        <f>(AQ51-AW51)</f>
        <v>3.2877755551272232</v>
      </c>
      <c r="J51">
        <f>(P51+AP51*D51)</f>
        <v>31.904037475585938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32.246936798095703</v>
      </c>
      <c r="P51" s="1">
        <v>31.904037475585938</v>
      </c>
      <c r="Q51" s="1">
        <v>32.260387420654297</v>
      </c>
      <c r="R51" s="1">
        <v>399.84097290039063</v>
      </c>
      <c r="S51" s="1">
        <v>396.7510986328125</v>
      </c>
      <c r="T51" s="1">
        <v>0.13626289367675781</v>
      </c>
      <c r="U51" s="1">
        <v>16.637928009033203</v>
      </c>
      <c r="V51" s="1">
        <v>0.24717912077903748</v>
      </c>
      <c r="W51" s="1">
        <v>30.180984497070313</v>
      </c>
      <c r="X51" s="1">
        <v>300.16250610351563</v>
      </c>
      <c r="Y51" s="1">
        <v>1999.6549072265625</v>
      </c>
      <c r="Z51" s="1">
        <v>4.5799151062965393E-2</v>
      </c>
      <c r="AA51" s="1">
        <v>87.837432861328125</v>
      </c>
      <c r="AB51" s="1">
        <v>55.762588500976563</v>
      </c>
      <c r="AC51" s="1">
        <v>2.9627845287322998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1.1035386253805719</v>
      </c>
      <c r="AL51">
        <f>(U51-T51)/(1000-U51)*AK51</f>
        <v>1.851833150430706E-2</v>
      </c>
      <c r="AM51">
        <f>(P51+273.15)</f>
        <v>305.05403747558591</v>
      </c>
      <c r="AN51">
        <f>(O51+273.15)</f>
        <v>305.39693679809568</v>
      </c>
      <c r="AO51">
        <f>(Y51*AG51+Z51*AH51)*AI51</f>
        <v>319.94477800492677</v>
      </c>
      <c r="AP51">
        <f>((AO51+0.00000010773*(AN51^4-AM51^4))-AL51*44100)/(L51*51.4+0.00000043092*AM51^3)</f>
        <v>-4.0291303749315244</v>
      </c>
      <c r="AQ51">
        <f>0.61365*EXP(17.502*J51/(240.97+J51))</f>
        <v>4.7492084395722882</v>
      </c>
      <c r="AR51">
        <f>AQ51*1000/AA51</f>
        <v>54.068160747252506</v>
      </c>
      <c r="AS51">
        <f>(AR51-U51)</f>
        <v>37.430232738219303</v>
      </c>
      <c r="AT51">
        <f>IF(D51,P51,(O51+P51)/2)</f>
        <v>32.07548713684082</v>
      </c>
      <c r="AU51">
        <f>0.61365*EXP(17.502*AT51/(240.97+AT51))</f>
        <v>4.7955233033915086</v>
      </c>
      <c r="AV51">
        <f>IF(AS51&lt;&gt;0,(1000-(AR51+U51)/2)/AS51*AL51,0)</f>
        <v>0.47725196457530694</v>
      </c>
      <c r="AW51">
        <f>U51*AA51/1000</f>
        <v>1.4614328844450648</v>
      </c>
      <c r="AX51">
        <f>(AU51-AW51)</f>
        <v>3.3340904189464435</v>
      </c>
      <c r="AY51">
        <f>1/(1.6/F51+1.37/N51)</f>
        <v>0.3031411931593706</v>
      </c>
      <c r="AZ51">
        <f>G51*AA51*0.001</f>
        <v>33.890867681044831</v>
      </c>
      <c r="BA51">
        <f>G51/S51</f>
        <v>0.97248948730827145</v>
      </c>
      <c r="BB51">
        <f>(1-AL51*AA51/AQ51/F51)*100</f>
        <v>36.236705719234308</v>
      </c>
      <c r="BC51">
        <f>(S51-E51/(N51/1.35))</f>
        <v>397.99292598087993</v>
      </c>
      <c r="BD51">
        <f>E51*BB51/100/BC51</f>
        <v>-3.5849234738364781E-3</v>
      </c>
    </row>
    <row r="52" spans="1:56" x14ac:dyDescent="0.35">
      <c r="A52" s="1" t="s">
        <v>9</v>
      </c>
      <c r="B52" s="1" t="s">
        <v>989</v>
      </c>
    </row>
    <row r="53" spans="1:56" x14ac:dyDescent="0.35">
      <c r="A53" s="1" t="s">
        <v>9</v>
      </c>
      <c r="B53" s="1" t="s">
        <v>988</v>
      </c>
    </row>
    <row r="54" spans="1:56" x14ac:dyDescent="0.35">
      <c r="A54" s="1" t="s">
        <v>9</v>
      </c>
      <c r="B54" s="1" t="s">
        <v>987</v>
      </c>
    </row>
    <row r="55" spans="1:56" x14ac:dyDescent="0.35">
      <c r="A55" s="1" t="s">
        <v>9</v>
      </c>
      <c r="B55" s="1" t="s">
        <v>986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H55"/>
  <sheetViews>
    <sheetView zoomScale="43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1441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1440</v>
      </c>
    </row>
    <row r="12" spans="1:60" x14ac:dyDescent="0.35">
      <c r="A12" s="1" t="s">
        <v>9</v>
      </c>
      <c r="B12" s="1" t="s">
        <v>1439</v>
      </c>
    </row>
    <row r="13" spans="1:60" x14ac:dyDescent="0.35">
      <c r="A13" s="1" t="s">
        <v>9</v>
      </c>
      <c r="B13" s="1" t="s">
        <v>1438</v>
      </c>
    </row>
    <row r="14" spans="1:60" x14ac:dyDescent="0.35">
      <c r="A14" s="1" t="s">
        <v>9</v>
      </c>
      <c r="B14" s="1" t="s">
        <v>1437</v>
      </c>
    </row>
    <row r="15" spans="1:60" x14ac:dyDescent="0.35">
      <c r="A15" s="1" t="s">
        <v>9</v>
      </c>
      <c r="B15" s="1" t="s">
        <v>1436</v>
      </c>
    </row>
    <row r="16" spans="1:60" x14ac:dyDescent="0.35">
      <c r="A16" s="1" t="s">
        <v>9</v>
      </c>
      <c r="B16" s="1" t="s">
        <v>1435</v>
      </c>
    </row>
    <row r="17" spans="1:60" x14ac:dyDescent="0.35">
      <c r="A17" s="1" t="s">
        <v>9</v>
      </c>
      <c r="B17" s="1" t="s">
        <v>1434</v>
      </c>
    </row>
    <row r="18" spans="1:60" x14ac:dyDescent="0.35">
      <c r="A18" s="1">
        <v>1</v>
      </c>
      <c r="B18" s="1" t="s">
        <v>1433</v>
      </c>
      <c r="C18" s="1">
        <v>410.5000090636313</v>
      </c>
      <c r="D18" s="1">
        <v>0</v>
      </c>
      <c r="E18">
        <f>(R18-S18*(1000-T18)/(1000-U18))*AO18</f>
        <v>-3.9595706366112573</v>
      </c>
      <c r="F18">
        <f>IF(AZ18&lt;&gt;0,1/(1/AZ18-1/N18),0)</f>
        <v>46.533331001442619</v>
      </c>
      <c r="G18">
        <f>((BC18-AP18/2)*S18-E18)/(BC18+AP18/2)</f>
        <v>388.19460282199844</v>
      </c>
      <c r="H18">
        <f>AP18*1000</f>
        <v>34.151538036634811</v>
      </c>
      <c r="I18">
        <f>(AU18-BA18)</f>
        <v>0.74276955079221185</v>
      </c>
      <c r="J18">
        <f>(P18+AT18*D18)</f>
        <v>25.9617919921875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28.375726699829102</v>
      </c>
      <c r="P18" s="1">
        <v>25.9617919921875</v>
      </c>
      <c r="Q18" s="1">
        <v>28.475746154785156</v>
      </c>
      <c r="R18" s="1">
        <v>400.03567504882813</v>
      </c>
      <c r="S18" s="1">
        <v>391.51031494140625</v>
      </c>
      <c r="T18" s="1">
        <v>-0.28441175818443298</v>
      </c>
      <c r="U18" s="1">
        <v>29.733015060424805</v>
      </c>
      <c r="V18" s="1">
        <v>-0.6470797061920166</v>
      </c>
      <c r="W18" s="1">
        <v>67.6470947265625</v>
      </c>
      <c r="X18" s="1">
        <v>300.2596435546875</v>
      </c>
      <c r="Y18" s="1">
        <v>0.23486478626728058</v>
      </c>
      <c r="Z18" s="1">
        <v>2.6294862851500511E-2</v>
      </c>
      <c r="AA18" s="1">
        <v>88.247611999511719</v>
      </c>
      <c r="AB18" s="1">
        <v>0.94005697965621948</v>
      </c>
      <c r="AC18" s="1">
        <v>1.3107495307922363</v>
      </c>
      <c r="AD18" s="1">
        <v>8.4602087736129761E-2</v>
      </c>
      <c r="AE18" s="1">
        <v>8.7950145825743675E-3</v>
      </c>
      <c r="AF18" s="1">
        <v>4.3568059802055359E-2</v>
      </c>
      <c r="AG18" s="1">
        <v>1.8685564398765564E-2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1.1038957483628216</v>
      </c>
      <c r="AP18">
        <f>(U18-T18)/(1000-U18)*AO18</f>
        <v>3.4151538036634808E-2</v>
      </c>
      <c r="AQ18">
        <f>(P18+273.15)</f>
        <v>299.11179199218748</v>
      </c>
      <c r="AR18">
        <f>(O18+273.15)</f>
        <v>301.52572669982908</v>
      </c>
      <c r="AS18">
        <f>(Y18*AK18+Z18*AL18)*AM18</f>
        <v>3.7578364962822963E-2</v>
      </c>
      <c r="AT18">
        <f>((AS18+0.00000010773*(AR18^4-AQ18^4))-AP18*44100)/(L18*0.92*2*29.3+0.00000043092*AQ18^3)</f>
        <v>-11.644756611763656</v>
      </c>
      <c r="AU18">
        <f>0.61365*EXP(17.502*J18/(240.97+J18))</f>
        <v>3.3666371274202187</v>
      </c>
      <c r="AV18">
        <f>AU18*1000/AA18</f>
        <v>38.149894950572111</v>
      </c>
      <c r="AW18">
        <f>(AV18-U18)</f>
        <v>8.4168798901473068</v>
      </c>
      <c r="AX18">
        <f>IF(D18,P18,(O18+P18)/2)</f>
        <v>27.168759346008301</v>
      </c>
      <c r="AY18">
        <f>0.61365*EXP(17.502*AX18/(240.97+AX18))</f>
        <v>3.6147889283093662</v>
      </c>
      <c r="AZ18">
        <f>IF(AW18&lt;&gt;0,(1000-(AV18+U18)/2)/AW18*AP18,0)</f>
        <v>3.9197880420767635</v>
      </c>
      <c r="BA18">
        <f>U18*AA18/1000</f>
        <v>2.6238675766280068</v>
      </c>
      <c r="BB18">
        <f>(AY18-BA18)</f>
        <v>0.99092135168135931</v>
      </c>
      <c r="BC18">
        <f>1/(1.6/F18+1.37/N18)</f>
        <v>2.8212613473914452</v>
      </c>
      <c r="BD18">
        <f>G18*AA18*0.001</f>
        <v>34.257246690140271</v>
      </c>
      <c r="BE18">
        <f>G18/S18</f>
        <v>0.99153097123404266</v>
      </c>
      <c r="BF18">
        <f>(1-AP18*AA18/AU18/F18)*100</f>
        <v>98.076231634235867</v>
      </c>
      <c r="BG18">
        <f>(S18-E18/(N18/1.35))</f>
        <v>392.75914338455931</v>
      </c>
      <c r="BH18">
        <f>E18*BF18/100/BG18</f>
        <v>-9.8874787123204473E-3</v>
      </c>
    </row>
    <row r="19" spans="1:60" x14ac:dyDescent="0.35">
      <c r="A19" s="1" t="s">
        <v>9</v>
      </c>
      <c r="B19" s="1" t="s">
        <v>1432</v>
      </c>
      <c r="K19" s="1">
        <v>2.72</v>
      </c>
    </row>
    <row r="20" spans="1:60" x14ac:dyDescent="0.35">
      <c r="A20" s="1" t="s">
        <v>9</v>
      </c>
      <c r="B20" s="1" t="s">
        <v>1431</v>
      </c>
      <c r="K20" s="1">
        <v>2.72</v>
      </c>
    </row>
    <row r="21" spans="1:60" x14ac:dyDescent="0.35">
      <c r="A21" s="1">
        <v>2</v>
      </c>
      <c r="B21" s="1" t="s">
        <v>1430</v>
      </c>
      <c r="C21" s="1">
        <v>615.5000090636313</v>
      </c>
      <c r="D21" s="1">
        <v>0</v>
      </c>
      <c r="E21">
        <f>(R21-S21*(1000-T21)/(1000-U21))*AO21</f>
        <v>-4.0035667114623514</v>
      </c>
      <c r="F21">
        <f>IF(AZ21&lt;&gt;0,1/(1/AZ21-1/N21),0)</f>
        <v>41.581887708920561</v>
      </c>
      <c r="G21">
        <f>((BC21-AP21/2)*S21-E21)/(BC21+AP21/2)</f>
        <v>388.11134824265093</v>
      </c>
      <c r="H21">
        <f>AP21*1000</f>
        <v>34.413919505114414</v>
      </c>
      <c r="I21">
        <f>(AU21-BA21)</f>
        <v>0.75571544121606538</v>
      </c>
      <c r="J21">
        <f>(P21+AT21*D21)</f>
        <v>26.126598358154297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28.592870712280273</v>
      </c>
      <c r="P21" s="1">
        <v>26.126598358154297</v>
      </c>
      <c r="Q21" s="1">
        <v>28.712368011474609</v>
      </c>
      <c r="R21" s="1">
        <v>400.0633544921875</v>
      </c>
      <c r="S21" s="1">
        <v>391.485595703125</v>
      </c>
      <c r="T21" s="1">
        <v>-0.27948659658432007</v>
      </c>
      <c r="U21" s="1">
        <v>29.961328506469727</v>
      </c>
      <c r="V21" s="1">
        <v>-0.62787735462188721</v>
      </c>
      <c r="W21" s="1">
        <v>67.309272766113281</v>
      </c>
      <c r="X21" s="1">
        <v>300.26077270507813</v>
      </c>
      <c r="Y21" s="1">
        <v>25.686565399169922</v>
      </c>
      <c r="Z21" s="1">
        <v>0.11089573800563812</v>
      </c>
      <c r="AA21" s="1">
        <v>88.243858337402344</v>
      </c>
      <c r="AB21" s="1">
        <v>1.3819179534912109</v>
      </c>
      <c r="AC21" s="1">
        <v>1.3416686058044434</v>
      </c>
      <c r="AD21" s="1">
        <v>6.3013017177581787E-2</v>
      </c>
      <c r="AE21" s="1">
        <v>3.3273349981755018E-3</v>
      </c>
      <c r="AF21" s="1">
        <v>3.0850695446133614E-2</v>
      </c>
      <c r="AG21" s="1">
        <v>1.6052460297942162E-2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1.1038998996510221</v>
      </c>
      <c r="AP21">
        <f>(U21-T21)/(1000-U21)*AO21</f>
        <v>3.4413919505114417E-2</v>
      </c>
      <c r="AQ21">
        <f>(P21+273.15)</f>
        <v>299.27659835815427</v>
      </c>
      <c r="AR21">
        <f>(O21+273.15)</f>
        <v>301.74287071228025</v>
      </c>
      <c r="AS21">
        <f>(Y21*AK21+Z21*AL21)*AM21</f>
        <v>4.1098503720048711</v>
      </c>
      <c r="AT21">
        <f>((AS21+0.00000010773*(AR21^4-AQ21^4))-AP21*44100)/(L21*0.92*2*29.3+0.00000043092*AQ21^3)</f>
        <v>-11.69683803493057</v>
      </c>
      <c r="AU21">
        <f>0.61365*EXP(17.502*J21/(240.97+J21))</f>
        <v>3.3996186695413546</v>
      </c>
      <c r="AV21">
        <f>AU21*1000/AA21</f>
        <v>38.525272280625323</v>
      </c>
      <c r="AW21">
        <f>(AV21-U21)</f>
        <v>8.5639437741555966</v>
      </c>
      <c r="AX21">
        <f>IF(D21,P21,(O21+P21)/2)</f>
        <v>27.359734535217285</v>
      </c>
      <c r="AY21">
        <f>0.61365*EXP(17.502*AX21/(240.97+AX21))</f>
        <v>3.6554815100586429</v>
      </c>
      <c r="AZ21">
        <f>IF(AW21&lt;&gt;0,(1000-(AV21+U21)/2)/AW21*AP21,0)</f>
        <v>3.8808607574094487</v>
      </c>
      <c r="BA21">
        <f>U21*AA21/1000</f>
        <v>2.6439032283252892</v>
      </c>
      <c r="BB21">
        <f>(AY21-BA21)</f>
        <v>1.0115782817333536</v>
      </c>
      <c r="BC21">
        <f>1/(1.6/F21+1.37/N21)</f>
        <v>2.7890445607409933</v>
      </c>
      <c r="BD21">
        <f>G21*AA21*0.001</f>
        <v>34.248442833462718</v>
      </c>
      <c r="BE21">
        <f>G21/S21</f>
        <v>0.99138091542189755</v>
      </c>
      <c r="BF21">
        <f>(1-AP21*AA21/AU21/F21)*100</f>
        <v>97.851752967957211</v>
      </c>
      <c r="BG21">
        <f>(S21-E21/(N21/1.35))</f>
        <v>392.74830028455256</v>
      </c>
      <c r="BH21">
        <f>E21*BF21/100/BG21</f>
        <v>-9.9747349780232586E-3</v>
      </c>
    </row>
    <row r="22" spans="1:60" x14ac:dyDescent="0.35">
      <c r="A22" s="1" t="s">
        <v>9</v>
      </c>
      <c r="B22" s="1" t="s">
        <v>1429</v>
      </c>
      <c r="K22" s="1">
        <v>2.72</v>
      </c>
    </row>
    <row r="23" spans="1:60" x14ac:dyDescent="0.35">
      <c r="A23" s="1" t="s">
        <v>9</v>
      </c>
      <c r="B23" s="1" t="s">
        <v>1428</v>
      </c>
      <c r="K23" s="1">
        <v>2.72</v>
      </c>
    </row>
    <row r="24" spans="1:60" x14ac:dyDescent="0.35">
      <c r="A24" s="1">
        <v>3</v>
      </c>
      <c r="B24" s="1" t="s">
        <v>1427</v>
      </c>
      <c r="C24" s="1">
        <v>819.5000090636313</v>
      </c>
      <c r="D24" s="1">
        <v>0</v>
      </c>
      <c r="E24">
        <f>(R24-S24*(1000-T24)/(1000-U24))*AO24</f>
        <v>-2.9833522859373192</v>
      </c>
      <c r="F24">
        <f>IF(AZ24&lt;&gt;0,1/(1/AZ24-1/N24),0)</f>
        <v>37.770474600067949</v>
      </c>
      <c r="G24">
        <f>((BC24-AP24/2)*S24-E24)/(BC24+AP24/2)</f>
        <v>386.62955729290735</v>
      </c>
      <c r="H24">
        <f>AP24*1000</f>
        <v>34.664758125694767</v>
      </c>
      <c r="I24">
        <f>(AU24-BA24)</f>
        <v>0.76812734706970343</v>
      </c>
      <c r="J24">
        <f>(P24+AT24*D24)</f>
        <v>26.279260635375977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28.797595977783203</v>
      </c>
      <c r="P24" s="1">
        <v>26.279260635375977</v>
      </c>
      <c r="Q24" s="1">
        <v>28.931179046630859</v>
      </c>
      <c r="R24" s="1">
        <v>399.98648071289063</v>
      </c>
      <c r="S24" s="1">
        <v>390.42959594726563</v>
      </c>
      <c r="T24" s="1">
        <v>-0.28049641847610474</v>
      </c>
      <c r="U24" s="1">
        <v>30.171398162841797</v>
      </c>
      <c r="V24" s="1">
        <v>-0.62267398834228516</v>
      </c>
      <c r="W24" s="1">
        <v>66.977485656738281</v>
      </c>
      <c r="X24" s="1">
        <v>300.287841796875</v>
      </c>
      <c r="Y24" s="1">
        <v>51.236492156982422</v>
      </c>
      <c r="Z24" s="1">
        <v>3.6584310233592987E-2</v>
      </c>
      <c r="AA24" s="1">
        <v>88.238998413085938</v>
      </c>
      <c r="AB24" s="1">
        <v>1.5300610065460205</v>
      </c>
      <c r="AC24" s="1">
        <v>1.3591477870941162</v>
      </c>
      <c r="AD24" s="1">
        <v>5.3839545696973801E-2</v>
      </c>
      <c r="AE24" s="1">
        <v>7.7260592952370644E-3</v>
      </c>
      <c r="AF24" s="1">
        <v>5.8077260851860046E-2</v>
      </c>
      <c r="AG24" s="1">
        <v>1.9379349425435066E-2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1.1039994183708637</v>
      </c>
      <c r="AP24">
        <f>(U24-T24)/(1000-U24)*AO24</f>
        <v>3.4664758125694764E-2</v>
      </c>
      <c r="AQ24">
        <f>(P24+273.15)</f>
        <v>299.42926063537595</v>
      </c>
      <c r="AR24">
        <f>(O24+273.15)</f>
        <v>301.94759597778318</v>
      </c>
      <c r="AS24">
        <f>(Y24*AK24+Z24*AL24)*AM24</f>
        <v>8.1978385618812126</v>
      </c>
      <c r="AT24">
        <f>((AS24+0.00000010773*(AR24^4-AQ24^4))-AP24*44100)/(L24*0.92*2*29.3+0.00000043092*AQ24^3)</f>
        <v>-11.744933446047449</v>
      </c>
      <c r="AU24">
        <f>0.61365*EXP(17.502*J24/(240.97+J24))</f>
        <v>3.4304213016812848</v>
      </c>
      <c r="AV24">
        <f>AU24*1000/AA24</f>
        <v>38.876475972924794</v>
      </c>
      <c r="AW24">
        <f>(AV24-U24)</f>
        <v>8.7050778100829973</v>
      </c>
      <c r="AX24">
        <f>IF(D24,P24,(O24+P24)/2)</f>
        <v>27.53842830657959</v>
      </c>
      <c r="AY24">
        <f>0.61365*EXP(17.502*AX24/(240.97+AX24))</f>
        <v>3.6939186698100399</v>
      </c>
      <c r="AZ24">
        <f>IF(AW24&lt;&gt;0,(1000-(AV24+U24)/2)/AW24*AP24,0)</f>
        <v>3.8446519293514263</v>
      </c>
      <c r="BA24">
        <f>U24*AA24/1000</f>
        <v>2.6622939546115814</v>
      </c>
      <c r="BB24">
        <f>(AY24-BA24)</f>
        <v>1.0316247151984586</v>
      </c>
      <c r="BC24">
        <f>1/(1.6/F24+1.37/N24)</f>
        <v>2.7591644364594621</v>
      </c>
      <c r="BD24">
        <f>G24*AA24*0.001</f>
        <v>34.115804892420975</v>
      </c>
      <c r="BE24">
        <f>G24/S24</f>
        <v>0.99026703227981838</v>
      </c>
      <c r="BF24">
        <f>(1-AP24*AA24/AU24/F24)*100</f>
        <v>97.639256287577737</v>
      </c>
      <c r="BG24">
        <f>(S24-E24/(N24/1.35))</f>
        <v>391.37053008698661</v>
      </c>
      <c r="BH24">
        <f>E24*BF24/100/BG24</f>
        <v>-7.4428776836626348E-3</v>
      </c>
    </row>
    <row r="25" spans="1:60" x14ac:dyDescent="0.35">
      <c r="A25" s="1" t="s">
        <v>9</v>
      </c>
      <c r="B25" s="1" t="s">
        <v>1426</v>
      </c>
      <c r="K25" s="1">
        <v>2.72</v>
      </c>
    </row>
    <row r="26" spans="1:60" x14ac:dyDescent="0.35">
      <c r="A26" s="1" t="s">
        <v>9</v>
      </c>
      <c r="B26" s="1" t="s">
        <v>1425</v>
      </c>
      <c r="K26" s="1">
        <v>2.72</v>
      </c>
    </row>
    <row r="27" spans="1:60" x14ac:dyDescent="0.35">
      <c r="A27" s="1">
        <v>4</v>
      </c>
      <c r="B27" s="1" t="s">
        <v>1424</v>
      </c>
      <c r="C27" s="1">
        <v>1024.5000090636313</v>
      </c>
      <c r="D27" s="1">
        <v>0</v>
      </c>
      <c r="E27">
        <f>(R27-S27*(1000-T27)/(1000-U27))*AO27</f>
        <v>-2.7489271887055153</v>
      </c>
      <c r="F27">
        <f>IF(AZ27&lt;&gt;0,1/(1/AZ27-1/N27),0)</f>
        <v>35.141000372714387</v>
      </c>
      <c r="G27">
        <f>((BC27-AP27/2)*S27-E27)/(BC27+AP27/2)</f>
        <v>386.11220425651948</v>
      </c>
      <c r="H27">
        <f>AP27*1000</f>
        <v>34.92947086090426</v>
      </c>
      <c r="I27">
        <f>(AU27-BA27)</f>
        <v>0.77965297191004623</v>
      </c>
      <c r="J27">
        <f>(P27+AT27*D27)</f>
        <v>26.435335159301758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28.990943908691406</v>
      </c>
      <c r="P27" s="1">
        <v>26.435335159301758</v>
      </c>
      <c r="Q27" s="1">
        <v>29.133806228637695</v>
      </c>
      <c r="R27" s="1">
        <v>399.91506958007813</v>
      </c>
      <c r="S27" s="1">
        <v>390.06314086914063</v>
      </c>
      <c r="T27" s="1">
        <v>-0.27889126539230347</v>
      </c>
      <c r="U27" s="1">
        <v>30.400419235229492</v>
      </c>
      <c r="V27" s="1">
        <v>-0.61221921443939209</v>
      </c>
      <c r="W27" s="1">
        <v>66.73468017578125</v>
      </c>
      <c r="X27" s="1">
        <v>300.26708984375</v>
      </c>
      <c r="Y27" s="1">
        <v>100.10691833496094</v>
      </c>
      <c r="Z27" s="1">
        <v>1.6005611047148705E-2</v>
      </c>
      <c r="AA27" s="1">
        <v>88.239280700683594</v>
      </c>
      <c r="AB27" s="1">
        <v>1.7755932807922363</v>
      </c>
      <c r="AC27" s="1">
        <v>1.3703266382217407</v>
      </c>
      <c r="AD27" s="1">
        <v>4.8876296728849411E-2</v>
      </c>
      <c r="AE27" s="1">
        <v>4.8612449318170547E-3</v>
      </c>
      <c r="AF27" s="1">
        <v>4.8979520797729492E-2</v>
      </c>
      <c r="AG27" s="1">
        <v>1.6806988045573235E-2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1.1039231244255514</v>
      </c>
      <c r="AP27">
        <f>(U27-T27)/(1000-U27)*AO27</f>
        <v>3.4929470860904262E-2</v>
      </c>
      <c r="AQ27">
        <f>(P27+273.15)</f>
        <v>299.58533515930174</v>
      </c>
      <c r="AR27">
        <f>(O27+273.15)</f>
        <v>302.14094390869138</v>
      </c>
      <c r="AS27">
        <f>(Y27*AK27+Z27*AL27)*AM27</f>
        <v>16.017106575583512</v>
      </c>
      <c r="AT27">
        <f>((AS27+0.00000010773*(AR27^4-AQ27^4))-AP27*44100)/(L27*0.92*2*29.3+0.00000043092*AQ27^3)</f>
        <v>-11.769767183861184</v>
      </c>
      <c r="AU27">
        <f>0.61365*EXP(17.502*J27/(240.97+J27))</f>
        <v>3.4621640982259221</v>
      </c>
      <c r="AV27">
        <f>AU27*1000/AA27</f>
        <v>39.236087043478136</v>
      </c>
      <c r="AW27">
        <f>(AV27-U27)</f>
        <v>8.835667808248644</v>
      </c>
      <c r="AX27">
        <f>IF(D27,P27,(O27+P27)/2)</f>
        <v>27.713139533996582</v>
      </c>
      <c r="AY27">
        <f>0.61365*EXP(17.502*AX27/(240.97+AX27))</f>
        <v>3.7318397044297233</v>
      </c>
      <c r="AZ27">
        <f>IF(AW27&lt;&gt;0,(1000-(AV27+U27)/2)/AW27*AP27,0)</f>
        <v>3.8155902229565681</v>
      </c>
      <c r="BA27">
        <f>U27*AA27/1000</f>
        <v>2.6825111263158758</v>
      </c>
      <c r="BB27">
        <f>(AY27-BA27)</f>
        <v>1.0493285781138475</v>
      </c>
      <c r="BC27">
        <f>1/(1.6/F27+1.37/N27)</f>
        <v>2.7352425313613198</v>
      </c>
      <c r="BD27">
        <f>G27*AA27*0.001</f>
        <v>34.070263173350703</v>
      </c>
      <c r="BE27">
        <f>G27/S27</f>
        <v>0.98987103317730141</v>
      </c>
      <c r="BF27">
        <f>(1-AP27*AA27/AU27/F27)*100</f>
        <v>97.466667487990151</v>
      </c>
      <c r="BG27">
        <f>(S27-E27/(N27/1.35))</f>
        <v>390.9301385253184</v>
      </c>
      <c r="BH27">
        <f>E27*BF27/100/BG27</f>
        <v>-6.853622830435821E-3</v>
      </c>
    </row>
    <row r="28" spans="1:60" x14ac:dyDescent="0.35">
      <c r="A28" s="1" t="s">
        <v>9</v>
      </c>
      <c r="B28" s="1" t="s">
        <v>1423</v>
      </c>
      <c r="K28" s="1">
        <v>2.72</v>
      </c>
    </row>
    <row r="29" spans="1:60" x14ac:dyDescent="0.35">
      <c r="A29" s="1" t="s">
        <v>9</v>
      </c>
      <c r="B29" s="1" t="s">
        <v>1422</v>
      </c>
      <c r="K29" s="1">
        <v>2.72</v>
      </c>
    </row>
    <row r="30" spans="1:60" x14ac:dyDescent="0.35">
      <c r="A30" s="1">
        <v>5</v>
      </c>
      <c r="B30" s="1" t="s">
        <v>1421</v>
      </c>
      <c r="C30" s="1">
        <v>1229.5000090636313</v>
      </c>
      <c r="D30" s="1">
        <v>0</v>
      </c>
      <c r="E30">
        <f>(R30-S30*(1000-T30)/(1000-U30))*AO30</f>
        <v>-2.2985142173160211</v>
      </c>
      <c r="F30">
        <f>IF(AZ30&lt;&gt;0,1/(1/AZ30-1/N30),0)</f>
        <v>33.033226410126879</v>
      </c>
      <c r="G30">
        <f>((BC30-AP30/2)*S30-E30)/(BC30+AP30/2)</f>
        <v>385.543433195143</v>
      </c>
      <c r="H30">
        <f>AP30*1000</f>
        <v>35.169221002636803</v>
      </c>
      <c r="I30">
        <f>(AU30-BA30)</f>
        <v>0.79018939363810548</v>
      </c>
      <c r="J30">
        <f>(P30+AT30*D30)</f>
        <v>26.574079513549805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29.172191619873047</v>
      </c>
      <c r="P30" s="1">
        <v>26.574079513549805</v>
      </c>
      <c r="Q30" s="1">
        <v>29.320600509643555</v>
      </c>
      <c r="R30" s="1">
        <v>400.05349731445313</v>
      </c>
      <c r="S30" s="1">
        <v>389.72012329101563</v>
      </c>
      <c r="T30" s="1">
        <v>-0.27764436602592468</v>
      </c>
      <c r="U30" s="1">
        <v>30.604684829711914</v>
      </c>
      <c r="V30" s="1">
        <v>-0.60309857130050659</v>
      </c>
      <c r="W30" s="1">
        <v>66.479438781738281</v>
      </c>
      <c r="X30" s="1">
        <v>300.27731323242188</v>
      </c>
      <c r="Y30" s="1">
        <v>150.73454284667969</v>
      </c>
      <c r="Z30" s="1">
        <v>2.7438012883067131E-2</v>
      </c>
      <c r="AA30" s="1">
        <v>88.235115051269531</v>
      </c>
      <c r="AB30" s="1">
        <v>1.8889676332473755</v>
      </c>
      <c r="AC30" s="1">
        <v>1.3788002729415894</v>
      </c>
      <c r="AD30" s="1">
        <v>6.1357788741588593E-2</v>
      </c>
      <c r="AE30" s="1">
        <v>8.5227563977241516E-3</v>
      </c>
      <c r="AF30" s="1">
        <v>3.711811825633049E-2</v>
      </c>
      <c r="AG30" s="1">
        <v>1.9762817770242691E-2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1.1039607104133156</v>
      </c>
      <c r="AP30">
        <f>(U30-T30)/(1000-U30)*AO30</f>
        <v>3.5169221002636801E-2</v>
      </c>
      <c r="AQ30">
        <f>(P30+273.15)</f>
        <v>299.72407951354978</v>
      </c>
      <c r="AR30">
        <f>(O30+273.15)</f>
        <v>302.32219161987302</v>
      </c>
      <c r="AS30">
        <f>(Y30*AK30+Z30*AL30)*AM30</f>
        <v>24.117526316400017</v>
      </c>
      <c r="AT30">
        <f>((AS30+0.00000010773*(AR30^4-AQ30^4))-AP30*44100)/(L30*0.92*2*29.3+0.00000043092*AQ30^3)</f>
        <v>-11.783434322878641</v>
      </c>
      <c r="AU30">
        <f>0.61365*EXP(17.502*J30/(240.97+J30))</f>
        <v>3.4905972806955794</v>
      </c>
      <c r="AV30">
        <f>AU30*1000/AA30</f>
        <v>39.560182798734353</v>
      </c>
      <c r="AW30">
        <f>(AV30-U30)</f>
        <v>8.9554979690224386</v>
      </c>
      <c r="AX30">
        <f>IF(D30,P30,(O30+P30)/2)</f>
        <v>27.873135566711426</v>
      </c>
      <c r="AY30">
        <f>0.61365*EXP(17.502*AX30/(240.97+AX30))</f>
        <v>3.7668643350664794</v>
      </c>
      <c r="AZ30">
        <f>IF(AW30&lt;&gt;0,(1000-(AV30+U30)/2)/AW30*AP30,0)</f>
        <v>3.7893369248587208</v>
      </c>
      <c r="BA30">
        <f>U30*AA30/1000</f>
        <v>2.7004078870574739</v>
      </c>
      <c r="BB30">
        <f>(AY30-BA30)</f>
        <v>1.0664564480090055</v>
      </c>
      <c r="BC30">
        <f>1/(1.6/F30+1.37/N30)</f>
        <v>2.7136783431838007</v>
      </c>
      <c r="BD30">
        <f>G30*AA30*0.001</f>
        <v>34.018469185234892</v>
      </c>
      <c r="BE30">
        <f>G30/S30</f>
        <v>0.98928284723764759</v>
      </c>
      <c r="BF30">
        <f>(1-AP30*AA30/AU30/F30)*100</f>
        <v>97.308753580242808</v>
      </c>
      <c r="BG30">
        <f>(S30-E30/(N30/1.35))</f>
        <v>390.4450629865056</v>
      </c>
      <c r="BH30">
        <f>E30*BF30/100/BG30</f>
        <v>-5.7284769299597877E-3</v>
      </c>
    </row>
    <row r="31" spans="1:60" x14ac:dyDescent="0.35">
      <c r="A31" s="1" t="s">
        <v>9</v>
      </c>
      <c r="B31" s="1" t="s">
        <v>1420</v>
      </c>
      <c r="K31" s="1">
        <v>2.72</v>
      </c>
    </row>
    <row r="32" spans="1:60" x14ac:dyDescent="0.35">
      <c r="A32" s="1" t="s">
        <v>9</v>
      </c>
      <c r="B32" s="1" t="s">
        <v>1419</v>
      </c>
      <c r="K32" s="1">
        <v>2.72</v>
      </c>
    </row>
    <row r="33" spans="1:60" x14ac:dyDescent="0.35">
      <c r="A33" s="1">
        <v>6</v>
      </c>
      <c r="B33" s="1" t="s">
        <v>1418</v>
      </c>
      <c r="C33" s="1">
        <v>1433.5000090636313</v>
      </c>
      <c r="D33" s="1">
        <v>0</v>
      </c>
      <c r="E33">
        <f>(R33-S33*(1000-T33)/(1000-U33))*AO33</f>
        <v>-2.1750136903054518</v>
      </c>
      <c r="F33">
        <f>IF(AZ33&lt;&gt;0,1/(1/AZ33-1/N33),0)</f>
        <v>27.665556234869598</v>
      </c>
      <c r="G33">
        <f>((BC33-AP33/2)*S33-E33)/(BC33+AP33/2)</f>
        <v>384.97609752826895</v>
      </c>
      <c r="H33">
        <f>AP33*1000</f>
        <v>35.420978406541352</v>
      </c>
      <c r="I33">
        <f>(AU33-BA33)</f>
        <v>0.81328653001167206</v>
      </c>
      <c r="J33">
        <f>(P33+AT33*D33)</f>
        <v>26.777988433837891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29.345668792724609</v>
      </c>
      <c r="P33" s="1">
        <v>26.777988433837891</v>
      </c>
      <c r="Q33" s="1">
        <v>29.492725372314453</v>
      </c>
      <c r="R33" s="1">
        <v>399.85848999023438</v>
      </c>
      <c r="S33" s="1">
        <v>389.33648681640625</v>
      </c>
      <c r="T33" s="1">
        <v>-0.27709916234016418</v>
      </c>
      <c r="U33" s="1">
        <v>30.819961547851563</v>
      </c>
      <c r="V33" s="1">
        <v>-0.59592801332473755</v>
      </c>
      <c r="W33" s="1">
        <v>66.281242370605469</v>
      </c>
      <c r="X33" s="1">
        <v>300.27182006835938</v>
      </c>
      <c r="Y33" s="1">
        <v>301.00918579101563</v>
      </c>
      <c r="Z33" s="1">
        <v>0.18749688565731049</v>
      </c>
      <c r="AA33" s="1">
        <v>88.237236022949219</v>
      </c>
      <c r="AB33" s="1">
        <v>2.4131710529327393</v>
      </c>
      <c r="AC33" s="1">
        <v>1.3790223598480225</v>
      </c>
      <c r="AD33" s="1">
        <v>4.504929855465889E-2</v>
      </c>
      <c r="AE33" s="1">
        <v>5.7497243396937847E-3</v>
      </c>
      <c r="AF33" s="1">
        <v>2.7270268648862839E-2</v>
      </c>
      <c r="AG33" s="1">
        <v>1.4047626405954361E-2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1.1039405149572032</v>
      </c>
      <c r="AP33">
        <f>(U33-T33)/(1000-U33)*AO33</f>
        <v>3.5420978406541348E-2</v>
      </c>
      <c r="AQ33">
        <f>(P33+273.15)</f>
        <v>299.92798843383787</v>
      </c>
      <c r="AR33">
        <f>(O33+273.15)</f>
        <v>302.49566879272459</v>
      </c>
      <c r="AS33">
        <f>(Y33*AK33+Z33*AL33)*AM33</f>
        <v>48.161468650069764</v>
      </c>
      <c r="AT33">
        <f>((AS33+0.00000010773*(AR33^4-AQ33^4))-AP33*44100)/(L33*0.92*2*29.3+0.00000043092*AQ33^3)</f>
        <v>-11.681710101604702</v>
      </c>
      <c r="AU33">
        <f>0.61365*EXP(17.502*J33/(240.97+J33))</f>
        <v>3.5327547513276696</v>
      </c>
      <c r="AV33">
        <f>AU33*1000/AA33</f>
        <v>40.03700603687146</v>
      </c>
      <c r="AW33">
        <f>(AV33-U33)</f>
        <v>9.2170444890198979</v>
      </c>
      <c r="AX33">
        <f>IF(D33,P33,(O33+P33)/2)</f>
        <v>28.06182861328125</v>
      </c>
      <c r="AY33">
        <f>0.61365*EXP(17.502*AX33/(240.97+AX33))</f>
        <v>3.8085393092650475</v>
      </c>
      <c r="AZ33">
        <f>IF(AW33&lt;&gt;0,(1000-(AV33+U33)/2)/AW33*AP33,0)</f>
        <v>3.7068354056288917</v>
      </c>
      <c r="BA33">
        <f>U33*AA33/1000</f>
        <v>2.7194682213159975</v>
      </c>
      <c r="BB33">
        <f>(AY33-BA33)</f>
        <v>1.0890710879490499</v>
      </c>
      <c r="BC33">
        <f>1/(1.6/F33+1.37/N33)</f>
        <v>2.6461951473183269</v>
      </c>
      <c r="BD33">
        <f>G33*AA33*0.001</f>
        <v>33.969226780795786</v>
      </c>
      <c r="BE33">
        <f>G33/S33</f>
        <v>0.98880046069200433</v>
      </c>
      <c r="BF33">
        <f>(1-AP33*AA33/AU33/F33)*100</f>
        <v>96.802139215616236</v>
      </c>
      <c r="BG33">
        <f>(S33-E33/(N33/1.35))</f>
        <v>390.02247507371521</v>
      </c>
      <c r="BH33">
        <f>E33*BF33/100/BG33</f>
        <v>-5.3983037260872174E-3</v>
      </c>
    </row>
    <row r="34" spans="1:60" x14ac:dyDescent="0.35">
      <c r="A34" s="1" t="s">
        <v>9</v>
      </c>
      <c r="B34" s="1" t="s">
        <v>1417</v>
      </c>
      <c r="K34" s="1">
        <v>2.72</v>
      </c>
    </row>
    <row r="35" spans="1:60" x14ac:dyDescent="0.35">
      <c r="A35" s="1" t="s">
        <v>9</v>
      </c>
      <c r="B35" s="1" t="s">
        <v>1416</v>
      </c>
      <c r="K35" s="1">
        <v>2.72</v>
      </c>
    </row>
    <row r="36" spans="1:60" x14ac:dyDescent="0.35">
      <c r="A36" s="1">
        <v>7</v>
      </c>
      <c r="B36" s="1" t="s">
        <v>1415</v>
      </c>
      <c r="C36" s="1">
        <v>1638.5000090636313</v>
      </c>
      <c r="D36" s="1">
        <v>0</v>
      </c>
      <c r="E36">
        <f>(R36-S36*(1000-T36)/(1000-U36))*AO36</f>
        <v>-1.8266103240572393</v>
      </c>
      <c r="F36">
        <f>IF(AZ36&lt;&gt;0,1/(1/AZ36-1/N36),0)</f>
        <v>19.887030773364522</v>
      </c>
      <c r="G36">
        <f>((BC36-AP36/2)*S36-E36)/(BC36+AP36/2)</f>
        <v>384.36927704554387</v>
      </c>
      <c r="H36">
        <f>AP36*1000</f>
        <v>35.51650618203778</v>
      </c>
      <c r="I36">
        <f>(AU36-BA36)</f>
        <v>0.85797288648799475</v>
      </c>
      <c r="J36">
        <f>(P36+AT36*D36)</f>
        <v>27.027515411376953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29.515932083129883</v>
      </c>
      <c r="P36" s="1">
        <v>27.027515411376953</v>
      </c>
      <c r="Q36" s="1">
        <v>29.657842636108398</v>
      </c>
      <c r="R36" s="1">
        <v>400.00332641601563</v>
      </c>
      <c r="S36" s="1">
        <v>389.13931274414063</v>
      </c>
      <c r="T36" s="1">
        <v>-0.27250787615776062</v>
      </c>
      <c r="U36" s="1">
        <v>30.903059005737305</v>
      </c>
      <c r="V36" s="1">
        <v>-0.58036363124847412</v>
      </c>
      <c r="W36" s="1">
        <v>65.814659118652344</v>
      </c>
      <c r="X36" s="1">
        <v>300.29769897460938</v>
      </c>
      <c r="Y36" s="1">
        <v>499.03622436523438</v>
      </c>
      <c r="Z36" s="1">
        <v>8.0030262470245361E-3</v>
      </c>
      <c r="AA36" s="1">
        <v>88.242881774902344</v>
      </c>
      <c r="AB36" s="1">
        <v>2.6546719074249268</v>
      </c>
      <c r="AC36" s="1">
        <v>1.38543701171875</v>
      </c>
      <c r="AD36" s="1">
        <v>0.11390016227960587</v>
      </c>
      <c r="AE36" s="1">
        <v>1.1321071535348892E-2</v>
      </c>
      <c r="AF36" s="1">
        <v>6.1704140156507492E-2</v>
      </c>
      <c r="AG36" s="1">
        <v>1.1056701652705669E-2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1.1040356579948871</v>
      </c>
      <c r="AP36">
        <f>(U36-T36)/(1000-U36)*AO36</f>
        <v>3.5516506182037777E-2</v>
      </c>
      <c r="AQ36">
        <f>(P36+273.15)</f>
        <v>300.17751541137693</v>
      </c>
      <c r="AR36">
        <f>(O36+273.15)</f>
        <v>302.66593208312986</v>
      </c>
      <c r="AS36">
        <f>(Y36*AK36+Z36*AL36)*AM36</f>
        <v>79.845794113744887</v>
      </c>
      <c r="AT36">
        <f>((AS36+0.00000010773*(AR36^4-AQ36^4))-AP36*44100)/(L36*0.92*2*29.3+0.00000043092*AQ36^3)</f>
        <v>-11.469655977595021</v>
      </c>
      <c r="AU36">
        <f>0.61365*EXP(17.502*J36/(240.97+J36))</f>
        <v>3.584947868814103</v>
      </c>
      <c r="AV36">
        <f>AU36*1000/AA36</f>
        <v>40.625915617294794</v>
      </c>
      <c r="AW36">
        <f>(AV36-U36)</f>
        <v>9.7228566115574893</v>
      </c>
      <c r="AX36">
        <f>IF(D36,P36,(O36+P36)/2)</f>
        <v>28.271723747253418</v>
      </c>
      <c r="AY36">
        <f>0.61365*EXP(17.502*AX36/(240.97+AX36))</f>
        <v>3.8553690663212303</v>
      </c>
      <c r="AZ36">
        <f>IF(AW36&lt;&gt;0,(1000-(AV36+U36)/2)/AW36*AP36,0)</f>
        <v>3.522244327519199</v>
      </c>
      <c r="BA36">
        <f>U36*AA36/1000</f>
        <v>2.7269749823261082</v>
      </c>
      <c r="BB36">
        <f>(AY36-BA36)</f>
        <v>1.1283940839951221</v>
      </c>
      <c r="BC36">
        <f>1/(1.6/F36+1.37/N36)</f>
        <v>2.4967425264780809</v>
      </c>
      <c r="BD36">
        <f>G36*AA36*0.001</f>
        <v>33.917852672234616</v>
      </c>
      <c r="BE36">
        <f>G36/S36</f>
        <v>0.98774208736465274</v>
      </c>
      <c r="BF36">
        <f>(1-AP36*AA36/AU36/F36)*100</f>
        <v>95.604005614850749</v>
      </c>
      <c r="BG36">
        <f>(S36-E36/(N36/1.35))</f>
        <v>389.71541635147315</v>
      </c>
      <c r="BH36">
        <f>E36*BF36/100/BG36</f>
        <v>-4.4809944988118645E-3</v>
      </c>
    </row>
    <row r="37" spans="1:60" x14ac:dyDescent="0.35">
      <c r="A37" s="1" t="s">
        <v>9</v>
      </c>
      <c r="B37" s="1" t="s">
        <v>1414</v>
      </c>
      <c r="K37" s="1">
        <v>2.72</v>
      </c>
    </row>
    <row r="38" spans="1:60" x14ac:dyDescent="0.35">
      <c r="A38" s="1" t="s">
        <v>9</v>
      </c>
      <c r="B38" s="1" t="s">
        <v>1413</v>
      </c>
      <c r="K38" s="1">
        <v>2.72</v>
      </c>
    </row>
    <row r="39" spans="1:60" x14ac:dyDescent="0.35">
      <c r="A39" s="1">
        <v>8</v>
      </c>
      <c r="B39" s="1" t="s">
        <v>1412</v>
      </c>
      <c r="C39" s="1">
        <v>1843.5000090636313</v>
      </c>
      <c r="D39" s="1">
        <v>0</v>
      </c>
      <c r="E39">
        <f>(R39-S39*(1000-T39)/(1000-U39))*AO39</f>
        <v>-1.5338702325670515</v>
      </c>
      <c r="F39">
        <f>IF(AZ39&lt;&gt;0,1/(1/AZ39-1/N39),0)</f>
        <v>12.786913300512978</v>
      </c>
      <c r="G39">
        <f>((BC39-AP39/2)*S39-E39)/(BC39+AP39/2)</f>
        <v>383.56205342620211</v>
      </c>
      <c r="H39">
        <f>AP39*1000</f>
        <v>35.357740071363885</v>
      </c>
      <c r="I39">
        <f>(AU39-BA39)</f>
        <v>0.9378021483613308</v>
      </c>
      <c r="J39">
        <f>(P39+AT39*D39)</f>
        <v>27.350051879882813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29.690370559692383</v>
      </c>
      <c r="P39" s="1">
        <v>27.350051879882813</v>
      </c>
      <c r="Q39" s="1">
        <v>29.821861267089844</v>
      </c>
      <c r="R39" s="1">
        <v>400.02716064453125</v>
      </c>
      <c r="S39" s="1">
        <v>388.9593505859375</v>
      </c>
      <c r="T39" s="1">
        <v>-0.26646634936332703</v>
      </c>
      <c r="U39" s="1">
        <v>30.774869918823242</v>
      </c>
      <c r="V39" s="1">
        <v>-0.56181097030639648</v>
      </c>
      <c r="W39" s="1">
        <v>64.884963989257813</v>
      </c>
      <c r="X39" s="1">
        <v>300.28778076171875</v>
      </c>
      <c r="Y39" s="1">
        <v>749.92962646484375</v>
      </c>
      <c r="Z39" s="1">
        <v>0.10289473831653595</v>
      </c>
      <c r="AA39" s="1">
        <v>88.241043090820313</v>
      </c>
      <c r="AB39" s="1">
        <v>2.8512599468231201</v>
      </c>
      <c r="AC39" s="1">
        <v>1.415210485458374</v>
      </c>
      <c r="AD39" s="1">
        <v>0.10410198569297791</v>
      </c>
      <c r="AE39" s="1">
        <v>1.0561372153460979E-2</v>
      </c>
      <c r="AF39" s="1">
        <v>2.6160543784499168E-2</v>
      </c>
      <c r="AG39" s="1">
        <v>7.7703376300632954E-3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1.1039991939769069</v>
      </c>
      <c r="AP39">
        <f>(U39-T39)/(1000-U39)*AO39</f>
        <v>3.5357740071363886E-2</v>
      </c>
      <c r="AQ39">
        <f>(P39+273.15)</f>
        <v>300.50005187988279</v>
      </c>
      <c r="AR39">
        <f>(O39+273.15)</f>
        <v>302.84037055969236</v>
      </c>
      <c r="AS39">
        <f>(Y39*AK39+Z39*AL39)*AM39</f>
        <v>119.98873755241766</v>
      </c>
      <c r="AT39">
        <f>((AS39+0.00000010773*(AR39^4-AQ39^4))-AP39*44100)/(L39*0.92*2*29.3+0.00000043092*AQ39^3)</f>
        <v>-11.108477290021558</v>
      </c>
      <c r="AU39">
        <f>0.61365*EXP(17.502*J39/(240.97+J39))</f>
        <v>3.6534087709826024</v>
      </c>
      <c r="AV39">
        <f>AU39*1000/AA39</f>
        <v>41.402601816735157</v>
      </c>
      <c r="AW39">
        <f>(AV39-U39)</f>
        <v>10.627731897911914</v>
      </c>
      <c r="AX39">
        <f>IF(D39,P39,(O39+P39)/2)</f>
        <v>28.520211219787598</v>
      </c>
      <c r="AY39">
        <f>0.61365*EXP(17.502*AX39/(240.97+AX39))</f>
        <v>3.911457831540496</v>
      </c>
      <c r="AZ39">
        <f>IF(AW39&lt;&gt;0,(1000-(AV39+U39)/2)/AW39*AP39,0)</f>
        <v>3.206867114867948</v>
      </c>
      <c r="BA39">
        <f>U39*AA39/1000</f>
        <v>2.7156066226212716</v>
      </c>
      <c r="BB39">
        <f>(AY39-BA39)</f>
        <v>1.1958512089192244</v>
      </c>
      <c r="BC39">
        <f>1/(1.6/F39+1.37/N39)</f>
        <v>2.2462048892153863</v>
      </c>
      <c r="BD39">
        <f>G39*AA39*0.001</f>
        <v>33.84591568438502</v>
      </c>
      <c r="BE39">
        <f>G39/S39</f>
        <v>0.98612375007412789</v>
      </c>
      <c r="BF39">
        <f>(1-AP39*AA39/AU39/F39)*100</f>
        <v>93.321312170708481</v>
      </c>
      <c r="BG39">
        <f>(S39-E39/(N39/1.35))</f>
        <v>389.44312545708743</v>
      </c>
      <c r="BH39">
        <f>E39*BF39/100/BG39</f>
        <v>-3.6755760583715804E-3</v>
      </c>
    </row>
    <row r="40" spans="1:60" x14ac:dyDescent="0.35">
      <c r="A40" s="1" t="s">
        <v>9</v>
      </c>
      <c r="B40" s="1" t="s">
        <v>1411</v>
      </c>
      <c r="K40" s="1">
        <v>2.72</v>
      </c>
    </row>
    <row r="41" spans="1:60" x14ac:dyDescent="0.35">
      <c r="A41" s="1" t="s">
        <v>9</v>
      </c>
      <c r="B41" s="1" t="s">
        <v>1410</v>
      </c>
      <c r="K41" s="1">
        <v>2.72</v>
      </c>
    </row>
    <row r="42" spans="1:60" x14ac:dyDescent="0.35">
      <c r="A42" s="1">
        <v>9</v>
      </c>
      <c r="B42" s="1" t="s">
        <v>1409</v>
      </c>
      <c r="C42" s="1">
        <v>2047.0000090748072</v>
      </c>
      <c r="D42" s="1">
        <v>0</v>
      </c>
      <c r="E42">
        <f>(R42-S42*(1000-T42)/(1000-U42))*AO42</f>
        <v>-2.0180901086018368</v>
      </c>
      <c r="F42">
        <f>IF(AZ42&lt;&gt;0,1/(1/AZ42-1/N42),0)</f>
        <v>8.4903389631927801</v>
      </c>
      <c r="G42">
        <f>((BC42-AP42/2)*S42-E42)/(BC42+AP42/2)</f>
        <v>383.55210633331581</v>
      </c>
      <c r="H42">
        <f>AP42*1000</f>
        <v>35.095108209563428</v>
      </c>
      <c r="I42">
        <f>(AU42-BA42)</f>
        <v>1.0485270441973902</v>
      </c>
      <c r="J42">
        <f>(P42+AT42*D42)</f>
        <v>27.773723602294922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29.890741348266602</v>
      </c>
      <c r="P42" s="1">
        <v>27.773723602294922</v>
      </c>
      <c r="Q42" s="1">
        <v>30.002447128295898</v>
      </c>
      <c r="R42" s="1">
        <v>399.97409057617188</v>
      </c>
      <c r="S42" s="1">
        <v>389.42330932617188</v>
      </c>
      <c r="T42" s="1">
        <v>-0.25698655843734741</v>
      </c>
      <c r="U42" s="1">
        <v>30.558773040771484</v>
      </c>
      <c r="V42" s="1">
        <v>-0.53561508655548096</v>
      </c>
      <c r="W42" s="1">
        <v>63.691032409667969</v>
      </c>
      <c r="X42" s="1">
        <v>300.30606079101563</v>
      </c>
      <c r="Y42" s="1">
        <v>999.92529296875</v>
      </c>
      <c r="Z42" s="1">
        <v>0.20121891796588898</v>
      </c>
      <c r="AA42" s="1">
        <v>88.241157531738281</v>
      </c>
      <c r="AB42" s="1">
        <v>3.1033611297607422</v>
      </c>
      <c r="AC42" s="1">
        <v>1.4160879850387573</v>
      </c>
      <c r="AD42" s="1">
        <v>8.1835761666297913E-2</v>
      </c>
      <c r="AE42" s="1">
        <v>1.6283383592963219E-2</v>
      </c>
      <c r="AF42" s="1">
        <v>4.6716000884771347E-2</v>
      </c>
      <c r="AG42" s="1">
        <v>9.0791601687669754E-3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1.1040663999669691</v>
      </c>
      <c r="AP42">
        <f>(U42-T42)/(1000-U42)*AO42</f>
        <v>3.5095108209563429E-2</v>
      </c>
      <c r="AQ42">
        <f>(P42+273.15)</f>
        <v>300.9237236022949</v>
      </c>
      <c r="AR42">
        <f>(O42+273.15)</f>
        <v>303.04074134826658</v>
      </c>
      <c r="AS42">
        <f>(Y42*AK42+Z42*AL42)*AM42</f>
        <v>159.98804329898849</v>
      </c>
      <c r="AT42">
        <f>((AS42+0.00000010773*(AR42^4-AQ42^4))-AP42*44100)/(L42*0.92*2*29.3+0.00000043092*AQ42^3)</f>
        <v>-10.718561597826724</v>
      </c>
      <c r="AU42">
        <f>0.61365*EXP(17.502*J42/(240.97+J42))</f>
        <v>3.7450685500647434</v>
      </c>
      <c r="AV42">
        <f>AU42*1000/AA42</f>
        <v>42.441289924349981</v>
      </c>
      <c r="AW42">
        <f>(AV42-U42)</f>
        <v>11.882516883578496</v>
      </c>
      <c r="AX42">
        <f>IF(D42,P42,(O42+P42)/2)</f>
        <v>28.832232475280762</v>
      </c>
      <c r="AY42">
        <f>0.61365*EXP(17.502*AX42/(240.97+AX42))</f>
        <v>3.9828944611800225</v>
      </c>
      <c r="AZ42">
        <f>IF(AW42&lt;&gt;0,(1000-(AV42+U42)/2)/AW42*AP42,0)</f>
        <v>2.8457048272122583</v>
      </c>
      <c r="BA42">
        <f>U42*AA42/1000</f>
        <v>2.6965415058673532</v>
      </c>
      <c r="BB42">
        <f>(AY42-BA42)</f>
        <v>1.2863529553126694</v>
      </c>
      <c r="BC42">
        <f>1/(1.6/F42+1.37/N42)</f>
        <v>1.9665029182942111</v>
      </c>
      <c r="BD42">
        <f>G42*AA42*0.001</f>
        <v>33.84508183658815</v>
      </c>
      <c r="BE42">
        <f>G42/S42</f>
        <v>0.98492333958381906</v>
      </c>
      <c r="BF42">
        <f>(1-AP42*AA42/AU42/F42)*100</f>
        <v>90.26058253226978</v>
      </c>
      <c r="BG42">
        <f>(S42-E42/(N42/1.35))</f>
        <v>390.0598046838162</v>
      </c>
      <c r="BH42">
        <f>E42*BF42/100/BG42</f>
        <v>-4.6698989903014489E-3</v>
      </c>
    </row>
    <row r="43" spans="1:60" x14ac:dyDescent="0.35">
      <c r="A43" s="1" t="s">
        <v>9</v>
      </c>
      <c r="B43" s="1" t="s">
        <v>1408</v>
      </c>
      <c r="K43" s="1">
        <v>2.72</v>
      </c>
    </row>
    <row r="44" spans="1:60" x14ac:dyDescent="0.35">
      <c r="A44" s="1" t="s">
        <v>9</v>
      </c>
      <c r="B44" s="1" t="s">
        <v>1407</v>
      </c>
      <c r="K44" s="1">
        <v>2.72</v>
      </c>
    </row>
    <row r="45" spans="1:60" x14ac:dyDescent="0.35">
      <c r="A45" s="1">
        <v>10</v>
      </c>
      <c r="B45" s="1" t="s">
        <v>1406</v>
      </c>
      <c r="C45" s="1">
        <v>2251.5000090636313</v>
      </c>
      <c r="D45" s="1">
        <v>0</v>
      </c>
      <c r="E45">
        <f>(R45-S45*(1000-T45)/(1000-U45))*AO45</f>
        <v>-1.4927265573526902</v>
      </c>
      <c r="F45">
        <f>IF(AZ45&lt;&gt;0,1/(1/AZ45-1/N45),0)</f>
        <v>6.7295090051878272</v>
      </c>
      <c r="G45">
        <f>((BC45-AP45/2)*S45-E45)/(BC45+AP45/2)</f>
        <v>382.36898500119406</v>
      </c>
      <c r="H45">
        <f>AP45*1000</f>
        <v>35.07592097304093</v>
      </c>
      <c r="I45">
        <f>(AU45-BA45)</f>
        <v>1.1391916866529948</v>
      </c>
      <c r="J45">
        <f>(P45+AT45*D45)</f>
        <v>28.184497833251953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30.068151473999023</v>
      </c>
      <c r="P45" s="1">
        <v>28.184497833251953</v>
      </c>
      <c r="Q45" s="1">
        <v>30.166505813598633</v>
      </c>
      <c r="R45" s="1">
        <v>400.09463500976563</v>
      </c>
      <c r="S45" s="1">
        <v>389.08352661132813</v>
      </c>
      <c r="T45" s="1">
        <v>-0.24297434091567993</v>
      </c>
      <c r="U45" s="1">
        <v>30.56157112121582</v>
      </c>
      <c r="V45" s="1">
        <v>-0.50125092267990112</v>
      </c>
      <c r="W45" s="1">
        <v>63.047870635986328</v>
      </c>
      <c r="X45" s="1">
        <v>300.25027465820313</v>
      </c>
      <c r="Y45" s="1">
        <v>1249.464111328125</v>
      </c>
      <c r="Z45" s="1">
        <v>8.6888276040554047E-2</v>
      </c>
      <c r="AA45" s="1">
        <v>88.23681640625</v>
      </c>
      <c r="AB45" s="1">
        <v>3.362525463104248</v>
      </c>
      <c r="AC45" s="1">
        <v>1.4404661655426025</v>
      </c>
      <c r="AD45" s="1">
        <v>5.989871546626091E-2</v>
      </c>
      <c r="AE45" s="1">
        <v>5.2868835628032684E-3</v>
      </c>
      <c r="AF45" s="1">
        <v>1.4674977399408817E-2</v>
      </c>
      <c r="AG45" s="1">
        <v>8.6223632097244263E-3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1.1038613038904523</v>
      </c>
      <c r="AP45">
        <f>(U45-T45)/(1000-U45)*AO45</f>
        <v>3.5075920973040929E-2</v>
      </c>
      <c r="AQ45">
        <f>(P45+273.15)</f>
        <v>301.33449783325193</v>
      </c>
      <c r="AR45">
        <f>(O45+273.15)</f>
        <v>303.218151473999</v>
      </c>
      <c r="AS45">
        <f>(Y45*AK45+Z45*AL45)*AM45</f>
        <v>199.91425334406813</v>
      </c>
      <c r="AT45">
        <f>((AS45+0.00000010773*(AR45^4-AQ45^4))-AP45*44100)/(L45*0.92*2*29.3+0.00000043092*AQ45^3)</f>
        <v>-10.415157594751749</v>
      </c>
      <c r="AU45">
        <f>0.61365*EXP(17.502*J45/(240.97+J45))</f>
        <v>3.8358474267622671</v>
      </c>
      <c r="AV45">
        <f>AU45*1000/AA45</f>
        <v>43.472187494862581</v>
      </c>
      <c r="AW45">
        <f>(AV45-U45)</f>
        <v>12.910616373646761</v>
      </c>
      <c r="AX45">
        <f>IF(D45,P45,(O45+P45)/2)</f>
        <v>29.126324653625488</v>
      </c>
      <c r="AY45">
        <f>0.61365*EXP(17.502*AX45/(240.97+AX45))</f>
        <v>4.051265140171302</v>
      </c>
      <c r="AZ45">
        <f>IF(AW45&lt;&gt;0,(1000-(AV45+U45)/2)/AW45*AP45,0)</f>
        <v>2.6162592754835825</v>
      </c>
      <c r="BA45">
        <f>U45*AA45/1000</f>
        <v>2.6966557401092723</v>
      </c>
      <c r="BB45">
        <f>(AY45-BA45)</f>
        <v>1.3546094000620297</v>
      </c>
      <c r="BC45">
        <f>1/(1.6/F45+1.37/N45)</f>
        <v>1.7926729488678064</v>
      </c>
      <c r="BD45">
        <f>G45*AA45*0.001</f>
        <v>33.739021928994525</v>
      </c>
      <c r="BE45">
        <f>G45/S45</f>
        <v>0.9827426731000064</v>
      </c>
      <c r="BF45">
        <f>(1-AP45*AA45/AU45/F45)*100</f>
        <v>88.010137293009876</v>
      </c>
      <c r="BG45">
        <f>(S45-E45/(N45/1.35))</f>
        <v>389.55432497654368</v>
      </c>
      <c r="BH45">
        <f>E45*BF45/100/BG45</f>
        <v>-3.3724454031268361E-3</v>
      </c>
    </row>
    <row r="46" spans="1:60" x14ac:dyDescent="0.35">
      <c r="A46" s="1" t="s">
        <v>9</v>
      </c>
      <c r="B46" s="1" t="s">
        <v>1405</v>
      </c>
      <c r="K46" s="1">
        <v>2.72</v>
      </c>
    </row>
    <row r="47" spans="1:60" x14ac:dyDescent="0.35">
      <c r="A47" s="1" t="s">
        <v>9</v>
      </c>
      <c r="B47" s="1" t="s">
        <v>1404</v>
      </c>
      <c r="K47" s="1">
        <v>2.72</v>
      </c>
    </row>
    <row r="48" spans="1:60" x14ac:dyDescent="0.35">
      <c r="A48" s="1">
        <v>11</v>
      </c>
      <c r="B48" s="1" t="s">
        <v>1403</v>
      </c>
      <c r="C48" s="1">
        <v>2455.5000090636313</v>
      </c>
      <c r="D48" s="1">
        <v>0</v>
      </c>
      <c r="E48">
        <f>(R48-S48*(1000-T48)/(1000-U48))*AO48</f>
        <v>-1.3186489251946307</v>
      </c>
      <c r="F48">
        <f>IF(AZ48&lt;&gt;0,1/(1/AZ48-1/N48),0)</f>
        <v>6.2615984170314789</v>
      </c>
      <c r="G48">
        <f>((BC48-AP48/2)*S48-E48)/(BC48+AP48/2)</f>
        <v>381.67944201659981</v>
      </c>
      <c r="H48">
        <f>AP48*1000</f>
        <v>35.660460687352639</v>
      </c>
      <c r="I48">
        <f>(AU48-BA48)</f>
        <v>1.1908105128952715</v>
      </c>
      <c r="J48">
        <f>(P48+AT48*D48)</f>
        <v>28.614307403564453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30.244060516357422</v>
      </c>
      <c r="P48" s="1">
        <v>28.614307403564453</v>
      </c>
      <c r="Q48" s="1">
        <v>30.323274612426758</v>
      </c>
      <c r="R48" s="1">
        <v>400.19180297851563</v>
      </c>
      <c r="S48" s="1">
        <v>388.828125</v>
      </c>
      <c r="T48" s="1">
        <v>-0.21660925447940826</v>
      </c>
      <c r="U48" s="1">
        <v>31.076629638671875</v>
      </c>
      <c r="V48" s="1">
        <v>-0.44236806035041809</v>
      </c>
      <c r="W48" s="1">
        <v>63.465930938720703</v>
      </c>
      <c r="X48" s="1">
        <v>300.3272705078125</v>
      </c>
      <c r="Y48" s="1">
        <v>1600.45068359375</v>
      </c>
      <c r="Z48" s="1">
        <v>6.4023524522781372E-2</v>
      </c>
      <c r="AA48" s="1">
        <v>88.235816955566406</v>
      </c>
      <c r="AB48" s="1">
        <v>3.3918025493621826</v>
      </c>
      <c r="AC48" s="1">
        <v>1.4453922510147095</v>
      </c>
      <c r="AD48" s="1">
        <v>0.12077516317367554</v>
      </c>
      <c r="AE48" s="1">
        <v>1.1842656880617142E-2</v>
      </c>
      <c r="AF48" s="1">
        <v>2.8589081019163132E-2</v>
      </c>
      <c r="AG48" s="1">
        <v>1.524566113948822E-2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1.1041443768669574</v>
      </c>
      <c r="AP48">
        <f>(U48-T48)/(1000-U48)*AO48</f>
        <v>3.5660460687352638E-2</v>
      </c>
      <c r="AQ48">
        <f>(P48+273.15)</f>
        <v>301.76430740356443</v>
      </c>
      <c r="AR48">
        <f>(O48+273.15)</f>
        <v>303.3940605163574</v>
      </c>
      <c r="AS48">
        <f>(Y48*AK48+Z48*AL48)*AM48</f>
        <v>256.07210365134233</v>
      </c>
      <c r="AT48">
        <f>((AS48+0.00000010773*(AR48^4-AQ48^4))-AP48*44100)/(L48*0.92*2*29.3+0.00000043092*AQ48^3)</f>
        <v>-10.195523945240012</v>
      </c>
      <c r="AU48">
        <f>0.61365*EXP(17.502*J48/(240.97+J48))</f>
        <v>3.932882317289053</v>
      </c>
      <c r="AV48">
        <f>AU48*1000/AA48</f>
        <v>44.572402148999934</v>
      </c>
      <c r="AW48">
        <f>(AV48-U48)</f>
        <v>13.495772510328059</v>
      </c>
      <c r="AX48">
        <f>IF(D48,P48,(O48+P48)/2)</f>
        <v>29.429183959960938</v>
      </c>
      <c r="AY48">
        <f>0.61365*EXP(17.502*AX48/(240.97+AX48))</f>
        <v>4.122741337912859</v>
      </c>
      <c r="AZ48">
        <f>IF(AW48&lt;&gt;0,(1000-(AV48+U48)/2)/AW48*AP48,0)</f>
        <v>2.5423977026171953</v>
      </c>
      <c r="BA48">
        <f>U48*AA48/1000</f>
        <v>2.7420718043937815</v>
      </c>
      <c r="BB48">
        <f>(AY48-BA48)</f>
        <v>1.3806695335190775</v>
      </c>
      <c r="BC48">
        <f>1/(1.6/F48+1.37/N48)</f>
        <v>1.737337983107722</v>
      </c>
      <c r="BD48">
        <f>G48*AA48*0.001</f>
        <v>33.677797381479422</v>
      </c>
      <c r="BE48">
        <f>G48/S48</f>
        <v>0.98161479964084342</v>
      </c>
      <c r="BF48">
        <f>(1-AP48*AA48/AU48/F48)*100</f>
        <v>87.222799842789698</v>
      </c>
      <c r="BG48">
        <f>(S48-E48/(N48/1.35))</f>
        <v>389.24402016527114</v>
      </c>
      <c r="BH48">
        <f>E48*BF48/100/BG48</f>
        <v>-2.9548623821202364E-3</v>
      </c>
    </row>
    <row r="49" spans="1:60" x14ac:dyDescent="0.35">
      <c r="A49" s="1" t="s">
        <v>9</v>
      </c>
      <c r="B49" s="1" t="s">
        <v>1402</v>
      </c>
      <c r="K49" s="1">
        <v>2.72</v>
      </c>
    </row>
    <row r="50" spans="1:60" x14ac:dyDescent="0.35">
      <c r="A50" s="1" t="s">
        <v>9</v>
      </c>
      <c r="B50" s="1" t="s">
        <v>1397</v>
      </c>
      <c r="K50" s="1">
        <v>2.72</v>
      </c>
    </row>
    <row r="51" spans="1:60" x14ac:dyDescent="0.35">
      <c r="A51" s="1">
        <v>12</v>
      </c>
      <c r="B51" s="1" t="s">
        <v>1401</v>
      </c>
      <c r="C51" s="1">
        <v>2660.5000090636313</v>
      </c>
      <c r="D51" s="1">
        <v>0</v>
      </c>
      <c r="E51">
        <f>(R51-S51*(1000-T51)/(1000-U51))*AO51</f>
        <v>-1.4305208062131893</v>
      </c>
      <c r="F51">
        <f>IF(AZ51&lt;&gt;0,1/(1/AZ51-1/N51),0)</f>
        <v>6.5465018820563996</v>
      </c>
      <c r="G51">
        <f>((BC51-AP51/2)*S51-E51)/(BC51+AP51/2)</f>
        <v>380.95715195816831</v>
      </c>
      <c r="H51">
        <f>AP51*1000</f>
        <v>36.707821158351329</v>
      </c>
      <c r="I51">
        <f>(AU51-BA51)</f>
        <v>1.2028849780919466</v>
      </c>
      <c r="J51">
        <f>(P51+AT51*D51)</f>
        <v>29.029941558837891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30.434988021850586</v>
      </c>
      <c r="P51" s="1">
        <v>29.029941558837891</v>
      </c>
      <c r="Q51" s="1">
        <v>30.487632751464844</v>
      </c>
      <c r="R51" s="1">
        <v>399.7259521484375</v>
      </c>
      <c r="S51" s="1">
        <v>388.11749267578125</v>
      </c>
      <c r="T51" s="1">
        <v>-0.1579095870256424</v>
      </c>
      <c r="U51" s="1">
        <v>32.025363922119141</v>
      </c>
      <c r="V51" s="1">
        <v>-0.31898930668830872</v>
      </c>
      <c r="W51" s="1">
        <v>64.693656921386719</v>
      </c>
      <c r="X51" s="1">
        <v>300.30410766601563</v>
      </c>
      <c r="Y51" s="1">
        <v>1999.455810546875</v>
      </c>
      <c r="Z51" s="1">
        <v>7.4313677847385406E-2</v>
      </c>
      <c r="AA51" s="1">
        <v>88.23822021484375</v>
      </c>
      <c r="AB51" s="1">
        <v>3.3765957355499268</v>
      </c>
      <c r="AC51" s="1">
        <v>1.4539918899536133</v>
      </c>
      <c r="AD51" s="1">
        <v>0.14109474420547485</v>
      </c>
      <c r="AE51" s="1">
        <v>5.7140141725540161E-3</v>
      </c>
      <c r="AF51" s="1">
        <v>3.6839671432971954E-2</v>
      </c>
      <c r="AG51" s="1">
        <v>1.7581367865204811E-2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1.1040592193603513</v>
      </c>
      <c r="AP51">
        <f>(U51-T51)/(1000-U51)*AO51</f>
        <v>3.6707821158351327E-2</v>
      </c>
      <c r="AQ51">
        <f>(P51+273.15)</f>
        <v>302.17994155883787</v>
      </c>
      <c r="AR51">
        <f>(O51+273.15)</f>
        <v>303.58498802185056</v>
      </c>
      <c r="AS51">
        <f>(Y51*AK51+Z51*AL51)*AM51</f>
        <v>319.9129225368888</v>
      </c>
      <c r="AT51">
        <f>((AS51+0.00000010773*(AR51^4-AQ51^4))-AP51*44100)/(L51*0.92*2*29.3+0.00000043092*AQ51^3)</f>
        <v>-10.073581673369027</v>
      </c>
      <c r="AU51">
        <f>0.61365*EXP(17.502*J51/(240.97+J51))</f>
        <v>4.0287460923124074</v>
      </c>
      <c r="AV51">
        <f>AU51*1000/AA51</f>
        <v>45.65760826207913</v>
      </c>
      <c r="AW51">
        <f>(AV51-U51)</f>
        <v>13.632244339959989</v>
      </c>
      <c r="AX51">
        <f>IF(D51,P51,(O51+P51)/2)</f>
        <v>29.732464790344238</v>
      </c>
      <c r="AY51">
        <f>0.61365*EXP(17.502*AX51/(240.97+AX51))</f>
        <v>4.1954161847197362</v>
      </c>
      <c r="AZ51">
        <f>IF(AW51&lt;&gt;0,(1000-(AV51+U51)/2)/AW51*AP51,0)</f>
        <v>2.5881310482336555</v>
      </c>
      <c r="BA51">
        <f>U51*AA51/1000</f>
        <v>2.8258611142204608</v>
      </c>
      <c r="BB51">
        <f>(AY51-BA51)</f>
        <v>1.3695550704992754</v>
      </c>
      <c r="BC51">
        <f>1/(1.6/F51+1.37/N51)</f>
        <v>1.7715646434124594</v>
      </c>
      <c r="BD51">
        <f>G51*AA51*0.001</f>
        <v>33.614981066904548</v>
      </c>
      <c r="BE51">
        <f>G51/S51</f>
        <v>0.98155110023965242</v>
      </c>
      <c r="BF51">
        <f>(1-AP51*AA51/AU51/F51)*100</f>
        <v>87.718931534934683</v>
      </c>
      <c r="BG51">
        <f>(S51-E51/(N51/1.35))</f>
        <v>388.56867166342278</v>
      </c>
      <c r="BH51">
        <f>E51*BF51/100/BG51</f>
        <v>-3.2293842970492494E-3</v>
      </c>
    </row>
    <row r="52" spans="1:60" x14ac:dyDescent="0.35">
      <c r="A52" s="1" t="s">
        <v>9</v>
      </c>
      <c r="B52" s="1" t="s">
        <v>1400</v>
      </c>
      <c r="K52" s="1">
        <v>2.9185600000000003</v>
      </c>
    </row>
    <row r="53" spans="1:60" x14ac:dyDescent="0.35">
      <c r="A53" s="1" t="s">
        <v>9</v>
      </c>
      <c r="B53" s="1" t="s">
        <v>1399</v>
      </c>
      <c r="K53" s="1">
        <v>2.9185600000000003</v>
      </c>
    </row>
    <row r="54" spans="1:60" x14ac:dyDescent="0.35">
      <c r="A54" s="1" t="s">
        <v>9</v>
      </c>
      <c r="B54" s="1" t="s">
        <v>1398</v>
      </c>
      <c r="K54" s="1">
        <v>2.9185600000000003</v>
      </c>
    </row>
    <row r="55" spans="1:60" x14ac:dyDescent="0.35">
      <c r="A55" s="1" t="s">
        <v>9</v>
      </c>
      <c r="B55" s="1" t="s">
        <v>1397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H55"/>
  <sheetViews>
    <sheetView topLeftCell="A8" zoomScale="40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2802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2801</v>
      </c>
    </row>
    <row r="12" spans="1:60" x14ac:dyDescent="0.35">
      <c r="A12" s="1" t="s">
        <v>9</v>
      </c>
      <c r="B12" s="1" t="s">
        <v>2800</v>
      </c>
    </row>
    <row r="13" spans="1:60" x14ac:dyDescent="0.35">
      <c r="A13" s="1" t="s">
        <v>9</v>
      </c>
      <c r="B13" s="1" t="s">
        <v>2799</v>
      </c>
    </row>
    <row r="14" spans="1:60" x14ac:dyDescent="0.35">
      <c r="A14" s="1" t="s">
        <v>9</v>
      </c>
      <c r="B14" s="1" t="s">
        <v>2798</v>
      </c>
    </row>
    <row r="15" spans="1:60" x14ac:dyDescent="0.35">
      <c r="A15" s="1" t="s">
        <v>9</v>
      </c>
      <c r="B15" s="1" t="s">
        <v>2797</v>
      </c>
    </row>
    <row r="16" spans="1:60" x14ac:dyDescent="0.35">
      <c r="A16" s="1" t="s">
        <v>9</v>
      </c>
      <c r="B16" s="1" t="s">
        <v>2796</v>
      </c>
    </row>
    <row r="17" spans="1:60" x14ac:dyDescent="0.35">
      <c r="A17" s="1" t="s">
        <v>9</v>
      </c>
      <c r="B17" s="1" t="s">
        <v>2795</v>
      </c>
    </row>
    <row r="18" spans="1:60" x14ac:dyDescent="0.35">
      <c r="A18" s="1">
        <v>1</v>
      </c>
      <c r="B18" s="1" t="s">
        <v>2794</v>
      </c>
      <c r="C18" s="1">
        <v>409.50000068172812</v>
      </c>
      <c r="D18" s="1">
        <v>0</v>
      </c>
      <c r="E18">
        <f>(R18-S18*(1000-T18)/(1000-U18))*AO18</f>
        <v>-5.0379958439639054</v>
      </c>
      <c r="F18">
        <f>IF(AZ18&lt;&gt;0,1/(1/AZ18-1/N18),0)</f>
        <v>11.648631686038486</v>
      </c>
      <c r="G18">
        <f>((BC18-AP18/2)*S18-E18)/(BC18+AP18/2)</f>
        <v>387.53041044747067</v>
      </c>
      <c r="H18">
        <f>AP18*1000</f>
        <v>36.251266210788572</v>
      </c>
      <c r="I18">
        <f>(AU18-BA18)</f>
        <v>0.98329171965064033</v>
      </c>
      <c r="J18">
        <f>(P18+AT18*D18)</f>
        <v>28.097402572631836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30.756008148193359</v>
      </c>
      <c r="P18" s="1">
        <v>28.097402572631836</v>
      </c>
      <c r="Q18" s="1">
        <v>30.887502670288086</v>
      </c>
      <c r="R18" s="1">
        <v>399.9844970703125</v>
      </c>
      <c r="S18" s="1">
        <v>391.68646240234375</v>
      </c>
      <c r="T18" s="1">
        <v>0.3300940990447998</v>
      </c>
      <c r="U18" s="1">
        <v>32.111598968505859</v>
      </c>
      <c r="V18" s="1">
        <v>0.65461105108261108</v>
      </c>
      <c r="W18" s="1">
        <v>63.680652618408203</v>
      </c>
      <c r="X18" s="1">
        <v>300.29141235351563</v>
      </c>
      <c r="Y18" s="1">
        <v>0.21514645218849182</v>
      </c>
      <c r="Z18" s="1">
        <v>0.12461932003498077</v>
      </c>
      <c r="AA18" s="1">
        <v>88.228225708007813</v>
      </c>
      <c r="AB18" s="1">
        <v>3.8270397186279297</v>
      </c>
      <c r="AC18" s="1">
        <v>1.4415113925933838</v>
      </c>
      <c r="AD18" s="1">
        <v>8.1608958542346954E-2</v>
      </c>
      <c r="AE18" s="1">
        <v>8.2590840756893158E-3</v>
      </c>
      <c r="AF18" s="1">
        <v>1.2595766223967075E-2</v>
      </c>
      <c r="AG18" s="1">
        <v>1.4201147481799126E-2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1.1040125454173366</v>
      </c>
      <c r="AP18">
        <f>(U18-T18)/(1000-U18)*AO18</f>
        <v>3.6251266210788571E-2</v>
      </c>
      <c r="AQ18">
        <f>(P18+273.15)</f>
        <v>301.24740257263181</v>
      </c>
      <c r="AR18">
        <f>(O18+273.15)</f>
        <v>303.90600814819334</v>
      </c>
      <c r="AS18">
        <f>(Y18*AK18+Z18*AL18)*AM18</f>
        <v>3.442343158073502E-2</v>
      </c>
      <c r="AT18">
        <f>((AS18+0.00000010773*(AR18^4-AQ18^4))-AP18*44100)/(L18*0.92*2*29.3+0.00000043092*AQ18^3)</f>
        <v>-12.322186651609446</v>
      </c>
      <c r="AU18">
        <f>0.61365*EXP(17.502*J18/(240.97+J18))</f>
        <v>3.8164411212890061</v>
      </c>
      <c r="AV18">
        <f>AU18*1000/AA18</f>
        <v>43.256464591269875</v>
      </c>
      <c r="AW18">
        <f>(AV18-U18)</f>
        <v>11.144865622764016</v>
      </c>
      <c r="AX18">
        <f>IF(D18,P18,(O18+P18)/2)</f>
        <v>29.426705360412598</v>
      </c>
      <c r="AY18">
        <f>0.61365*EXP(17.502*AX18/(240.97+AX18))</f>
        <v>4.1221519444787713</v>
      </c>
      <c r="AZ18">
        <f>IF(AW18&lt;&gt;0,(1000-(AV18+U18)/2)/AW18*AP18,0)</f>
        <v>3.1301563898253839</v>
      </c>
      <c r="BA18">
        <f>U18*AA18/1000</f>
        <v>2.8331494016383658</v>
      </c>
      <c r="BB18">
        <f>(AY18-BA18)</f>
        <v>1.2890025428404055</v>
      </c>
      <c r="BC18">
        <f>1/(1.6/F18+1.37/N18)</f>
        <v>2.186162108053332</v>
      </c>
      <c r="BD18">
        <f>G18*AA18*0.001</f>
        <v>34.191120521676346</v>
      </c>
      <c r="BE18">
        <f>G18/S18</f>
        <v>0.98938933980668464</v>
      </c>
      <c r="BF18">
        <f>(1-AP18*AA18/AU18/F18)*100</f>
        <v>92.805555846283809</v>
      </c>
      <c r="BG18">
        <f>(S18-E18/(N18/1.35))</f>
        <v>393.27542067177211</v>
      </c>
      <c r="BH18">
        <f>E18*BF18/100/BG18</f>
        <v>-1.1888716662019893E-2</v>
      </c>
    </row>
    <row r="19" spans="1:60" x14ac:dyDescent="0.35">
      <c r="A19" s="1" t="s">
        <v>9</v>
      </c>
      <c r="B19" s="1" t="s">
        <v>2793</v>
      </c>
      <c r="K19" s="1">
        <v>2.72</v>
      </c>
    </row>
    <row r="20" spans="1:60" x14ac:dyDescent="0.35">
      <c r="A20" s="1" t="s">
        <v>9</v>
      </c>
      <c r="B20" s="1" t="s">
        <v>2792</v>
      </c>
      <c r="K20" s="1">
        <v>2.72</v>
      </c>
    </row>
    <row r="21" spans="1:60" x14ac:dyDescent="0.35">
      <c r="A21" s="1">
        <v>2</v>
      </c>
      <c r="B21" s="1" t="s">
        <v>2791</v>
      </c>
      <c r="C21" s="1">
        <v>614.000000692904</v>
      </c>
      <c r="D21" s="1">
        <v>0</v>
      </c>
      <c r="E21">
        <f>(R21-S21*(1000-T21)/(1000-U21))*AO21</f>
        <v>-6.2880659032202075</v>
      </c>
      <c r="F21">
        <f>IF(AZ21&lt;&gt;0,1/(1/AZ21-1/N21),0)</f>
        <v>10.360214374497119</v>
      </c>
      <c r="G21">
        <f>((BC21-AP21/2)*S21-E21)/(BC21+AP21/2)</f>
        <v>389.44286553553826</v>
      </c>
      <c r="H21">
        <f>AP21*1000</f>
        <v>35.634606560387184</v>
      </c>
      <c r="I21">
        <f>(AU21-BA21)</f>
        <v>0.99900075048542814</v>
      </c>
      <c r="J21">
        <f>(P21+AT21*D21)</f>
        <v>28.062986373901367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30.764677047729492</v>
      </c>
      <c r="P21" s="1">
        <v>28.062986373901367</v>
      </c>
      <c r="Q21" s="1">
        <v>30.938302993774414</v>
      </c>
      <c r="R21" s="1">
        <v>400.06591796875</v>
      </c>
      <c r="S21" s="1">
        <v>393.07485961914063</v>
      </c>
      <c r="T21" s="1">
        <v>0.60216027498245239</v>
      </c>
      <c r="U21" s="1">
        <v>31.848354339599609</v>
      </c>
      <c r="V21" s="1">
        <v>1.1935009956359863</v>
      </c>
      <c r="W21" s="1">
        <v>63.124462127685547</v>
      </c>
      <c r="X21" s="1">
        <v>300.32199096679688</v>
      </c>
      <c r="Y21" s="1">
        <v>26.171823501586914</v>
      </c>
      <c r="Z21" s="1">
        <v>5.6021064519882202E-2</v>
      </c>
      <c r="AA21" s="1">
        <v>88.224197387695313</v>
      </c>
      <c r="AB21" s="1">
        <v>3.8126919269561768</v>
      </c>
      <c r="AC21" s="1">
        <v>1.4621955156326294</v>
      </c>
      <c r="AD21" s="1">
        <v>6.2795244157314301E-2</v>
      </c>
      <c r="AE21" s="1">
        <v>4.1045523248612881E-3</v>
      </c>
      <c r="AF21" s="1">
        <v>4.6753395348787308E-2</v>
      </c>
      <c r="AG21" s="1">
        <v>7.6809017919003963E-3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1.104124966789694</v>
      </c>
      <c r="AP21">
        <f>(U21-T21)/(1000-U21)*AO21</f>
        <v>3.563460656038718E-2</v>
      </c>
      <c r="AQ21">
        <f>(P21+273.15)</f>
        <v>301.21298637390134</v>
      </c>
      <c r="AR21">
        <f>(O21+273.15)</f>
        <v>303.91467704772947</v>
      </c>
      <c r="AS21">
        <f>(Y21*AK21+Z21*AL21)*AM21</f>
        <v>4.1874916666561717</v>
      </c>
      <c r="AT21">
        <f>((AS21+0.00000010773*(AR21^4-AQ21^4))-AP21*44100)/(L21*0.92*2*29.3+0.00000043092*AQ21^3)</f>
        <v>-12.072038475942682</v>
      </c>
      <c r="AU21">
        <f>0.61365*EXP(17.502*J21/(240.97+J21))</f>
        <v>3.8087962502155266</v>
      </c>
      <c r="AV21">
        <f>AU21*1000/AA21</f>
        <v>43.171786913266288</v>
      </c>
      <c r="AW21">
        <f>(AV21-U21)</f>
        <v>11.323432573666679</v>
      </c>
      <c r="AX21">
        <f>IF(D21,P21,(O21+P21)/2)</f>
        <v>29.41383171081543</v>
      </c>
      <c r="AY21">
        <f>0.61365*EXP(17.502*AX21/(240.97+AX21))</f>
        <v>4.1190918631144253</v>
      </c>
      <c r="AZ21">
        <f>IF(AW21&lt;&gt;0,(1000-(AV21+U21)/2)/AW21*AP21,0)</f>
        <v>3.028935769116853</v>
      </c>
      <c r="BA21">
        <f>U21*AA21/1000</f>
        <v>2.8097954997300985</v>
      </c>
      <c r="BB21">
        <f>(AY21-BA21)</f>
        <v>1.3092963633843269</v>
      </c>
      <c r="BC21">
        <f>1/(1.6/F21+1.37/N21)</f>
        <v>2.1074620585273212</v>
      </c>
      <c r="BD21">
        <f>G21*AA21*0.001</f>
        <v>34.358284240237012</v>
      </c>
      <c r="BE21">
        <f>G21/S21</f>
        <v>0.99076004482423152</v>
      </c>
      <c r="BF21">
        <f>(1-AP21*AA21/AU21/F21)*100</f>
        <v>92.032846192886254</v>
      </c>
      <c r="BG21">
        <f>(S21-E21/(N21/1.35))</f>
        <v>395.05808362826781</v>
      </c>
      <c r="BH21">
        <f>E21*BF21/100/BG21</f>
        <v>-1.4648696637387047E-2</v>
      </c>
    </row>
    <row r="22" spans="1:60" x14ac:dyDescent="0.35">
      <c r="A22" s="1" t="s">
        <v>9</v>
      </c>
      <c r="B22" s="1" t="s">
        <v>2790</v>
      </c>
      <c r="K22" s="1">
        <v>2.72</v>
      </c>
    </row>
    <row r="23" spans="1:60" x14ac:dyDescent="0.35">
      <c r="A23" s="1" t="s">
        <v>9</v>
      </c>
      <c r="B23" s="1" t="s">
        <v>2789</v>
      </c>
      <c r="K23" s="1">
        <v>2.72</v>
      </c>
    </row>
    <row r="24" spans="1:60" x14ac:dyDescent="0.35">
      <c r="A24" s="1">
        <v>3</v>
      </c>
      <c r="B24" s="1" t="s">
        <v>2788</v>
      </c>
      <c r="C24" s="1">
        <v>818.000000692904</v>
      </c>
      <c r="D24" s="1">
        <v>0</v>
      </c>
      <c r="E24">
        <f>(R24-S24*(1000-T24)/(1000-U24))*AO24</f>
        <v>-6.9055867111638349</v>
      </c>
      <c r="F24">
        <f>IF(AZ24&lt;&gt;0,1/(1/AZ24-1/N24),0)</f>
        <v>9.736398572827671</v>
      </c>
      <c r="G24">
        <f>((BC24-AP24/2)*S24-E24)/(BC24+AP24/2)</f>
        <v>390.29790907473779</v>
      </c>
      <c r="H24">
        <f>AP24*1000</f>
        <v>35.090884917881702</v>
      </c>
      <c r="I24">
        <f>(AU24-BA24)</f>
        <v>1.002299014827166</v>
      </c>
      <c r="J24">
        <f>(P24+AT24*D24)</f>
        <v>28.011430740356445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30.759489059448242</v>
      </c>
      <c r="P24" s="1">
        <v>28.011430740356445</v>
      </c>
      <c r="Q24" s="1">
        <v>30.952716827392578</v>
      </c>
      <c r="R24" s="1">
        <v>399.8717041015625</v>
      </c>
      <c r="S24" s="1">
        <v>393.61532592773438</v>
      </c>
      <c r="T24" s="1">
        <v>0.9030836820602417</v>
      </c>
      <c r="U24" s="1">
        <v>31.682682037353516</v>
      </c>
      <c r="V24" s="1">
        <v>1.7904014587402344</v>
      </c>
      <c r="W24" s="1">
        <v>62.812255859375</v>
      </c>
      <c r="X24" s="1">
        <v>300.274169921875</v>
      </c>
      <c r="Y24" s="1">
        <v>50.266654968261719</v>
      </c>
      <c r="Z24" s="1">
        <v>0.12461793422698975</v>
      </c>
      <c r="AA24" s="1">
        <v>88.220756530761719</v>
      </c>
      <c r="AB24" s="1">
        <v>3.8456571102142334</v>
      </c>
      <c r="AC24" s="1">
        <v>1.4560654163360596</v>
      </c>
      <c r="AD24" s="1">
        <v>0.108375184237957</v>
      </c>
      <c r="AE24" s="1">
        <v>9.8887905478477478E-3</v>
      </c>
      <c r="AF24" s="1">
        <v>6.0338061302900314E-2</v>
      </c>
      <c r="AG24" s="1">
        <v>1.4153121039271355E-2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1.1039491541245401</v>
      </c>
      <c r="AP24">
        <f>(U24-T24)/(1000-U24)*AO24</f>
        <v>3.5090884917881704E-2</v>
      </c>
      <c r="AQ24">
        <f>(P24+273.15)</f>
        <v>301.16143074035642</v>
      </c>
      <c r="AR24">
        <f>(O24+273.15)</f>
        <v>303.90948905944822</v>
      </c>
      <c r="AS24">
        <f>(Y24*AK24+Z24*AL24)*AM24</f>
        <v>8.0426646151543082</v>
      </c>
      <c r="AT24">
        <f>((AS24+0.00000010773*(AR24^4-AQ24^4))-AP24*44100)/(L24*0.92*2*29.3+0.00000043092*AQ24^3)</f>
        <v>-11.849433669769898</v>
      </c>
      <c r="AU24">
        <f>0.61365*EXP(17.502*J24/(240.97+J24))</f>
        <v>3.7973691930860682</v>
      </c>
      <c r="AV24">
        <f>AU24*1000/AA24</f>
        <v>43.043942745627696</v>
      </c>
      <c r="AW24">
        <f>(AV24-U24)</f>
        <v>11.36126070827418</v>
      </c>
      <c r="AX24">
        <f>IF(D24,P24,(O24+P24)/2)</f>
        <v>29.385459899902344</v>
      </c>
      <c r="AY24">
        <f>0.61365*EXP(17.502*AX24/(240.97+AX24))</f>
        <v>4.1123548416820164</v>
      </c>
      <c r="AZ24">
        <f>IF(AW24&lt;&gt;0,(1000-(AV24+U24)/2)/AW24*AP24,0)</f>
        <v>2.9732416225604177</v>
      </c>
      <c r="BA24">
        <f>U24*AA24/1000</f>
        <v>2.7950701782589022</v>
      </c>
      <c r="BB24">
        <f>(AY24-BA24)</f>
        <v>1.3172846634231141</v>
      </c>
      <c r="BC24">
        <f>1/(1.6/F24+1.37/N24)</f>
        <v>2.0644128096798648</v>
      </c>
      <c r="BD24">
        <f>G24*AA24*0.001</f>
        <v>34.432376810947822</v>
      </c>
      <c r="BE24">
        <f>G24/S24</f>
        <v>0.99157193169453561</v>
      </c>
      <c r="BF24">
        <f>(1-AP24*AA24/AU24/F24)*100</f>
        <v>91.626945244859058</v>
      </c>
      <c r="BG24">
        <f>(S24-E24/(N24/1.35))</f>
        <v>395.79331285940378</v>
      </c>
      <c r="BH24">
        <f>E24*BF24/100/BG24</f>
        <v>-1.5986571650143069E-2</v>
      </c>
    </row>
    <row r="25" spans="1:60" x14ac:dyDescent="0.35">
      <c r="A25" s="1" t="s">
        <v>9</v>
      </c>
      <c r="B25" s="1" t="s">
        <v>2787</v>
      </c>
      <c r="K25" s="1">
        <v>2.72</v>
      </c>
    </row>
    <row r="26" spans="1:60" x14ac:dyDescent="0.35">
      <c r="A26" s="1" t="s">
        <v>9</v>
      </c>
      <c r="B26" s="1" t="s">
        <v>2786</v>
      </c>
      <c r="K26" s="1">
        <v>2.72</v>
      </c>
    </row>
    <row r="27" spans="1:60" x14ac:dyDescent="0.35">
      <c r="A27" s="1">
        <v>4</v>
      </c>
      <c r="B27" s="1" t="s">
        <v>2785</v>
      </c>
      <c r="C27" s="1">
        <v>1022.000000692904</v>
      </c>
      <c r="D27" s="1">
        <v>0</v>
      </c>
      <c r="E27">
        <f>(R27-S27*(1000-T27)/(1000-U27))*AO27</f>
        <v>-6.8411233757785359</v>
      </c>
      <c r="F27">
        <f>IF(AZ27&lt;&gt;0,1/(1/AZ27-1/N27),0)</f>
        <v>8.9409903836085967</v>
      </c>
      <c r="G27">
        <f>((BC27-AP27/2)*S27-E27)/(BC27+AP27/2)</f>
        <v>390.4265844085009</v>
      </c>
      <c r="H27">
        <f>AP27*1000</f>
        <v>34.67330800222804</v>
      </c>
      <c r="I27">
        <f>(AU27-BA27)</f>
        <v>1.0172300021939575</v>
      </c>
      <c r="J27">
        <f>(P27+AT27*D27)</f>
        <v>28.063837051391602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30.764053344726563</v>
      </c>
      <c r="P27" s="1">
        <v>28.063837051391602</v>
      </c>
      <c r="Q27" s="1">
        <v>30.962617874145508</v>
      </c>
      <c r="R27" s="1">
        <v>399.96905517578125</v>
      </c>
      <c r="S27" s="1">
        <v>393.79730224609375</v>
      </c>
      <c r="T27" s="1">
        <v>1.2297540903091431</v>
      </c>
      <c r="U27" s="1">
        <v>31.64501953125</v>
      </c>
      <c r="V27" s="1">
        <v>2.4374103546142578</v>
      </c>
      <c r="W27" s="1">
        <v>62.721397399902344</v>
      </c>
      <c r="X27" s="1">
        <v>300.26669311523438</v>
      </c>
      <c r="Y27" s="1">
        <v>99.455772399902344</v>
      </c>
      <c r="Z27" s="1">
        <v>4.5731935650110245E-2</v>
      </c>
      <c r="AA27" s="1">
        <v>88.220993041992188</v>
      </c>
      <c r="AB27" s="1">
        <v>3.8628461360931396</v>
      </c>
      <c r="AC27" s="1">
        <v>1.4646825790405273</v>
      </c>
      <c r="AD27" s="1">
        <v>4.9012191593647003E-2</v>
      </c>
      <c r="AE27" s="1">
        <v>9.8044881597161293E-3</v>
      </c>
      <c r="AF27" s="1">
        <v>4.8099406063556671E-2</v>
      </c>
      <c r="AG27" s="1">
        <v>5.8816992677748203E-3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1.1039216658648321</v>
      </c>
      <c r="AP27">
        <f>(U27-T27)/(1000-U27)*AO27</f>
        <v>3.4673308002228037E-2</v>
      </c>
      <c r="AQ27">
        <f>(P27+273.15)</f>
        <v>301.21383705139158</v>
      </c>
      <c r="AR27">
        <f>(O27+273.15)</f>
        <v>303.91405334472654</v>
      </c>
      <c r="AS27">
        <f>(Y27*AK27+Z27*AL27)*AM27</f>
        <v>15.912923228302816</v>
      </c>
      <c r="AT27">
        <f>((AS27+0.00000010773*(AR27^4-AQ27^4))-AP27*44100)/(L27*0.92*2*29.3+0.00000043092*AQ27^3)</f>
        <v>-11.646564129558351</v>
      </c>
      <c r="AU27">
        <f>0.61365*EXP(17.502*J27/(240.97+J27))</f>
        <v>3.8089850500740705</v>
      </c>
      <c r="AV27">
        <f>AU27*1000/AA27</f>
        <v>43.175495069082217</v>
      </c>
      <c r="AW27">
        <f>(AV27-U27)</f>
        <v>11.530475537832217</v>
      </c>
      <c r="AX27">
        <f>IF(D27,P27,(O27+P27)/2)</f>
        <v>29.413945198059082</v>
      </c>
      <c r="AY27">
        <f>0.61365*EXP(17.502*AX27/(240.97+AX27))</f>
        <v>4.1191188305087527</v>
      </c>
      <c r="AZ27">
        <f>IF(AW27&lt;&gt;0,(1000-(AV27+U27)/2)/AW27*AP27,0)</f>
        <v>2.8946048685422783</v>
      </c>
      <c r="BA27">
        <f>U27*AA27/1000</f>
        <v>2.791755047880113</v>
      </c>
      <c r="BB27">
        <f>(AY27-BA27)</f>
        <v>1.3273637826286397</v>
      </c>
      <c r="BC27">
        <f>1/(1.6/F27+1.37/N27)</f>
        <v>2.0039336224549404</v>
      </c>
      <c r="BD27">
        <f>G27*AA27*0.001</f>
        <v>34.443820986511135</v>
      </c>
      <c r="BE27">
        <f>G27/S27</f>
        <v>0.99144047504041455</v>
      </c>
      <c r="BF27">
        <f>(1-AP27*AA27/AU27/F27)*100</f>
        <v>91.01801503868019</v>
      </c>
      <c r="BG27">
        <f>(S27-E27/(N27/1.35))</f>
        <v>395.95495776959854</v>
      </c>
      <c r="BH27">
        <f>E27*BF27/100/BG27</f>
        <v>-1.5725664196895826E-2</v>
      </c>
    </row>
    <row r="28" spans="1:60" x14ac:dyDescent="0.35">
      <c r="A28" s="1" t="s">
        <v>9</v>
      </c>
      <c r="B28" s="1" t="s">
        <v>2784</v>
      </c>
      <c r="K28" s="1">
        <v>2.72</v>
      </c>
    </row>
    <row r="29" spans="1:60" x14ac:dyDescent="0.35">
      <c r="A29" s="1" t="s">
        <v>9</v>
      </c>
      <c r="B29" s="1" t="s">
        <v>2783</v>
      </c>
      <c r="K29" s="1">
        <v>2.72</v>
      </c>
    </row>
    <row r="30" spans="1:60" x14ac:dyDescent="0.35">
      <c r="A30" s="1">
        <v>5</v>
      </c>
      <c r="B30" s="1" t="s">
        <v>2782</v>
      </c>
      <c r="C30" s="1">
        <v>1225.5000007040799</v>
      </c>
      <c r="D30" s="1">
        <v>0</v>
      </c>
      <c r="E30">
        <f>(R30-S30*(1000-T30)/(1000-U30))*AO30</f>
        <v>-6.6678223337129756</v>
      </c>
      <c r="F30">
        <f>IF(AZ30&lt;&gt;0,1/(1/AZ30-1/N30),0)</f>
        <v>6.9857770101478414</v>
      </c>
      <c r="G30">
        <f>((BC30-AP30/2)*S30-E30)/(BC30+AP30/2)</f>
        <v>390.43851011788854</v>
      </c>
      <c r="H30">
        <f>AP30*1000</f>
        <v>33.7342938756004</v>
      </c>
      <c r="I30">
        <f>(AU30-BA30)</f>
        <v>1.0794845741451939</v>
      </c>
      <c r="J30">
        <f>(P30+AT30*D30)</f>
        <v>28.149753570556641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30.778284072875977</v>
      </c>
      <c r="P30" s="1">
        <v>28.149753570556641</v>
      </c>
      <c r="Q30" s="1">
        <v>30.976324081420898</v>
      </c>
      <c r="R30" s="1">
        <v>400.04348754882813</v>
      </c>
      <c r="S30" s="1">
        <v>394.04290771484375</v>
      </c>
      <c r="T30" s="1">
        <v>1.5536420345306396</v>
      </c>
      <c r="U30" s="1">
        <v>31.156703948974609</v>
      </c>
      <c r="V30" s="1">
        <v>3.0767922401428223</v>
      </c>
      <c r="W30" s="1">
        <v>61.701927185058594</v>
      </c>
      <c r="X30" s="1">
        <v>300.30145263671875</v>
      </c>
      <c r="Y30" s="1">
        <v>151.05952453613281</v>
      </c>
      <c r="Z30" s="1">
        <v>0</v>
      </c>
      <c r="AA30" s="1">
        <v>88.218925476074219</v>
      </c>
      <c r="AB30" s="1">
        <v>3.9831571578979492</v>
      </c>
      <c r="AC30" s="1">
        <v>1.4633326530456543</v>
      </c>
      <c r="AD30" s="1">
        <v>0.1367286741733551</v>
      </c>
      <c r="AE30" s="1">
        <v>9.5860650762915611E-3</v>
      </c>
      <c r="AF30" s="1">
        <v>2.2117385640740395E-2</v>
      </c>
      <c r="AG30" s="1">
        <v>4.9988678656518459E-3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1.1040494582232305</v>
      </c>
      <c r="AP30">
        <f>(U30-T30)/(1000-U30)*AO30</f>
        <v>3.3734293875600403E-2</v>
      </c>
      <c r="AQ30">
        <f>(P30+273.15)</f>
        <v>301.29975357055662</v>
      </c>
      <c r="AR30">
        <f>(O30+273.15)</f>
        <v>303.92828407287595</v>
      </c>
      <c r="AS30">
        <f>(Y30*AK30+Z30*AL30)*AM30</f>
        <v>24.169523385550292</v>
      </c>
      <c r="AT30">
        <f>((AS30+0.00000010773*(AR30^4-AQ30^4))-AP30*44100)/(L30*0.92*2*29.3+0.00000043092*AQ30^3)</f>
        <v>-11.261683377028502</v>
      </c>
      <c r="AU30">
        <f>0.61365*EXP(17.502*J30/(240.97+J30))</f>
        <v>3.8280955178998921</v>
      </c>
      <c r="AV30">
        <f>AU30*1000/AA30</f>
        <v>43.393132451359392</v>
      </c>
      <c r="AW30">
        <f>(AV30-U30)</f>
        <v>12.236428502384783</v>
      </c>
      <c r="AX30">
        <f>IF(D30,P30,(O30+P30)/2)</f>
        <v>29.464018821716309</v>
      </c>
      <c r="AY30">
        <f>0.61365*EXP(17.502*AX30/(240.97+AX30))</f>
        <v>4.1310325968365316</v>
      </c>
      <c r="AZ30">
        <f>IF(AW30&lt;&gt;0,(1000-(AV30+U30)/2)/AW30*AP30,0)</f>
        <v>2.6541119269006903</v>
      </c>
      <c r="BA30">
        <f>U30*AA30/1000</f>
        <v>2.7486109437546982</v>
      </c>
      <c r="BB30">
        <f>(AY30-BA30)</f>
        <v>1.3824216530818334</v>
      </c>
      <c r="BC30">
        <f>1/(1.6/F30+1.37/N30)</f>
        <v>1.8211478712533145</v>
      </c>
      <c r="BD30">
        <f>G30*AA30*0.001</f>
        <v>34.444065827079463</v>
      </c>
      <c r="BE30">
        <f>G30/S30</f>
        <v>0.99085277890710421</v>
      </c>
      <c r="BF30">
        <f>(1-AP30*AA30/AU30/F30)*100</f>
        <v>88.871518623026503</v>
      </c>
      <c r="BG30">
        <f>(S30-E30/(N30/1.35))</f>
        <v>396.14590497097015</v>
      </c>
      <c r="BH30">
        <f>E30*BF30/100/BG30</f>
        <v>-1.4958617248587469E-2</v>
      </c>
    </row>
    <row r="31" spans="1:60" x14ac:dyDescent="0.35">
      <c r="A31" s="1" t="s">
        <v>9</v>
      </c>
      <c r="B31" s="1" t="s">
        <v>2781</v>
      </c>
      <c r="K31" s="1">
        <v>2.72</v>
      </c>
    </row>
    <row r="32" spans="1:60" x14ac:dyDescent="0.35">
      <c r="A32" s="1" t="s">
        <v>9</v>
      </c>
      <c r="B32" s="1" t="s">
        <v>2780</v>
      </c>
      <c r="K32" s="1">
        <v>2.72</v>
      </c>
    </row>
    <row r="33" spans="1:60" x14ac:dyDescent="0.35">
      <c r="A33" s="1">
        <v>6</v>
      </c>
      <c r="B33" s="1" t="s">
        <v>2779</v>
      </c>
      <c r="C33" s="1">
        <v>1429.5000007040799</v>
      </c>
      <c r="D33" s="1">
        <v>0</v>
      </c>
      <c r="E33">
        <f>(R33-S33*(1000-T33)/(1000-U33))*AO33</f>
        <v>-5.7158832023032486</v>
      </c>
      <c r="F33">
        <f>IF(AZ33&lt;&gt;0,1/(1/AZ33-1/N33),0)</f>
        <v>5.0566428551664639</v>
      </c>
      <c r="G33">
        <f>((BC33-AP33/2)*S33-E33)/(BC33+AP33/2)</f>
        <v>388.98613938247439</v>
      </c>
      <c r="H33">
        <f>AP33*1000</f>
        <v>32.652396573684541</v>
      </c>
      <c r="I33">
        <f>(AU33-BA33)</f>
        <v>1.1963081747588085</v>
      </c>
      <c r="J33">
        <f>(P33+AT33*D33)</f>
        <v>28.428472518920898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30.810043334960938</v>
      </c>
      <c r="P33" s="1">
        <v>28.428472518920898</v>
      </c>
      <c r="Q33" s="1">
        <v>31.000438690185547</v>
      </c>
      <c r="R33" s="1">
        <v>399.93951416015625</v>
      </c>
      <c r="S33" s="1">
        <v>393.47894287109375</v>
      </c>
      <c r="T33" s="1">
        <v>1.8659453392028809</v>
      </c>
      <c r="U33" s="1">
        <v>30.540414810180664</v>
      </c>
      <c r="V33" s="1">
        <v>3.688734769821167</v>
      </c>
      <c r="W33" s="1">
        <v>60.374485015869141</v>
      </c>
      <c r="X33" s="1">
        <v>300.27438354492188</v>
      </c>
      <c r="Y33" s="1">
        <v>300.37478637695313</v>
      </c>
      <c r="Z33" s="1">
        <v>0.34070178866386414</v>
      </c>
      <c r="AA33" s="1">
        <v>88.222770690917969</v>
      </c>
      <c r="AB33" s="1">
        <v>4.1530380249023438</v>
      </c>
      <c r="AC33" s="1">
        <v>1.4577332735061646</v>
      </c>
      <c r="AD33" s="1">
        <v>5.9891883283853531E-2</v>
      </c>
      <c r="AE33" s="1">
        <v>1.1035998351871967E-2</v>
      </c>
      <c r="AF33" s="1">
        <v>2.4226844310760498E-2</v>
      </c>
      <c r="AG33" s="1">
        <v>4.0383585728704929E-3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1.1039499395033889</v>
      </c>
      <c r="AP33">
        <f>(U33-T33)/(1000-U33)*AO33</f>
        <v>3.2652396573684545E-2</v>
      </c>
      <c r="AQ33">
        <f>(P33+273.15)</f>
        <v>301.57847251892088</v>
      </c>
      <c r="AR33">
        <f>(O33+273.15)</f>
        <v>303.96004333496091</v>
      </c>
      <c r="AS33">
        <f>(Y33*AK33+Z33*AL33)*AM33</f>
        <v>48.059964746088554</v>
      </c>
      <c r="AT33">
        <f>((AS33+0.00000010773*(AR33^4-AQ33^4))-AP33*44100)/(L33*0.92*2*29.3+0.00000043092*AQ33^3)</f>
        <v>-10.718718930020424</v>
      </c>
      <c r="AU33">
        <f>0.61365*EXP(17.502*J33/(240.97+J33))</f>
        <v>3.8906681873628921</v>
      </c>
      <c r="AV33">
        <f>AU33*1000/AA33</f>
        <v>44.100498736245363</v>
      </c>
      <c r="AW33">
        <f>(AV33-U33)</f>
        <v>13.560083926064699</v>
      </c>
      <c r="AX33">
        <f>IF(D33,P33,(O33+P33)/2)</f>
        <v>29.619257926940918</v>
      </c>
      <c r="AY33">
        <f>0.61365*EXP(17.502*AX33/(240.97+AX33))</f>
        <v>4.1681589945054682</v>
      </c>
      <c r="AZ33">
        <f>IF(AW33&lt;&gt;0,(1000-(AV33+U33)/2)/AW33*AP33,0)</f>
        <v>2.3181120699698363</v>
      </c>
      <c r="BA33">
        <f>U33*AA33/1000</f>
        <v>2.6943600126040836</v>
      </c>
      <c r="BB33">
        <f>(AY33-BA33)</f>
        <v>1.4737989819013846</v>
      </c>
      <c r="BC33">
        <f>1/(1.6/F33+1.37/N33)</f>
        <v>1.5711341261596168</v>
      </c>
      <c r="BD33">
        <f>G33*AA33*0.001</f>
        <v>34.317434976685497</v>
      </c>
      <c r="BE33">
        <f>G33/S33</f>
        <v>0.98858184517871084</v>
      </c>
      <c r="BF33">
        <f>(1-AP33*AA33/AU33/F33)*100</f>
        <v>85.35770067942309</v>
      </c>
      <c r="BG33">
        <f>(S33-E33/(N33/1.35))</f>
        <v>395.28170336607667</v>
      </c>
      <c r="BH33">
        <f>E33*BF33/100/BG33</f>
        <v>-1.2342960560683883E-2</v>
      </c>
    </row>
    <row r="34" spans="1:60" x14ac:dyDescent="0.35">
      <c r="A34" s="1" t="s">
        <v>9</v>
      </c>
      <c r="B34" s="1" t="s">
        <v>2778</v>
      </c>
      <c r="K34" s="1">
        <v>2.72</v>
      </c>
    </row>
    <row r="35" spans="1:60" x14ac:dyDescent="0.35">
      <c r="A35" s="1" t="s">
        <v>9</v>
      </c>
      <c r="B35" s="1" t="s">
        <v>2777</v>
      </c>
      <c r="K35" s="1">
        <v>2.72</v>
      </c>
    </row>
    <row r="36" spans="1:60" x14ac:dyDescent="0.35">
      <c r="A36" s="1">
        <v>7</v>
      </c>
      <c r="B36" s="1" t="s">
        <v>2776</v>
      </c>
      <c r="C36" s="1">
        <v>1633.5000007040799</v>
      </c>
      <c r="D36" s="1">
        <v>0</v>
      </c>
      <c r="E36">
        <f>(R36-S36*(1000-T36)/(1000-U36))*AO36</f>
        <v>-5.3468007031066849</v>
      </c>
      <c r="F36">
        <f>IF(AZ36&lt;&gt;0,1/(1/AZ36-1/N36),0)</f>
        <v>3.9789643652470787</v>
      </c>
      <c r="G36">
        <f>((BC36-AP36/2)*S36-E36)/(BC36+AP36/2)</f>
        <v>388.27535990250982</v>
      </c>
      <c r="H36">
        <f>AP36*1000</f>
        <v>31.92087900422927</v>
      </c>
      <c r="I36">
        <f>(AU36-BA36)</f>
        <v>1.314261201065098</v>
      </c>
      <c r="J36">
        <f>(P36+AT36*D36)</f>
        <v>28.812719345092773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30.861045837402344</v>
      </c>
      <c r="P36" s="1">
        <v>28.812719345092773</v>
      </c>
      <c r="Q36" s="1">
        <v>31.036148071289063</v>
      </c>
      <c r="R36" s="1">
        <v>399.95599365234375</v>
      </c>
      <c r="S36" s="1">
        <v>393.42413330078125</v>
      </c>
      <c r="T36" s="1">
        <v>2.1591382026672363</v>
      </c>
      <c r="U36" s="1">
        <v>30.19801139831543</v>
      </c>
      <c r="V36" s="1">
        <v>4.2558989524841309</v>
      </c>
      <c r="W36" s="1">
        <v>59.523597717285156</v>
      </c>
      <c r="X36" s="1">
        <v>300.30755615234375</v>
      </c>
      <c r="Y36" s="1">
        <v>500.791748046875</v>
      </c>
      <c r="Z36" s="1">
        <v>7.659979909658432E-2</v>
      </c>
      <c r="AA36" s="1">
        <v>88.222122192382813</v>
      </c>
      <c r="AB36" s="1">
        <v>4.1882143020629883</v>
      </c>
      <c r="AC36" s="1">
        <v>1.4619582891464233</v>
      </c>
      <c r="AD36" s="1">
        <v>6.2251809984445572E-2</v>
      </c>
      <c r="AE36" s="1">
        <v>1.2062352150678635E-2</v>
      </c>
      <c r="AF36" s="1">
        <v>3.6842476576566696E-2</v>
      </c>
      <c r="AG36" s="1">
        <v>2.8060604818165302E-3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1.1040718976189106</v>
      </c>
      <c r="AP36">
        <f>(U36-T36)/(1000-U36)*AO36</f>
        <v>3.1920879004229269E-2</v>
      </c>
      <c r="AQ36">
        <f>(P36+273.15)</f>
        <v>301.96271934509275</v>
      </c>
      <c r="AR36">
        <f>(O36+273.15)</f>
        <v>304.01104583740232</v>
      </c>
      <c r="AS36">
        <f>(Y36*AK36+Z36*AL36)*AM36</f>
        <v>80.126677896529145</v>
      </c>
      <c r="AT36">
        <f>((AS36+0.00000010773*(AR36^4-AQ36^4))-AP36*44100)/(L36*0.92*2*29.3+0.00000043092*AQ36^3)</f>
        <v>-10.240285674799569</v>
      </c>
      <c r="AU36">
        <f>0.61365*EXP(17.502*J36/(240.97+J36))</f>
        <v>3.9783938526142508</v>
      </c>
      <c r="AV36">
        <f>AU36*1000/AA36</f>
        <v>45.095195555812076</v>
      </c>
      <c r="AW36">
        <f>(AV36-U36)</f>
        <v>14.897184157496646</v>
      </c>
      <c r="AX36">
        <f>IF(D36,P36,(O36+P36)/2)</f>
        <v>29.836882591247559</v>
      </c>
      <c r="AY36">
        <f>0.61365*EXP(17.502*AX36/(240.97+AX36))</f>
        <v>4.2206948095555674</v>
      </c>
      <c r="AZ36">
        <f>IF(AW36&lt;&gt;0,(1000-(AV36+U36)/2)/AW36*AP36,0)</f>
        <v>2.0620787126578577</v>
      </c>
      <c r="BA36">
        <f>U36*AA36/1000</f>
        <v>2.6641326515491528</v>
      </c>
      <c r="BB36">
        <f>(AY36-BA36)</f>
        <v>1.5565621580064146</v>
      </c>
      <c r="BC36">
        <f>1/(1.6/F36+1.37/N36)</f>
        <v>1.384692278240798</v>
      </c>
      <c r="BD36">
        <f>G36*AA36*0.001</f>
        <v>34.254476245610633</v>
      </c>
      <c r="BE36">
        <f>G36/S36</f>
        <v>0.98691291925822178</v>
      </c>
      <c r="BF36">
        <f>(1-AP36*AA36/AU36/F36)*100</f>
        <v>82.210058593008526</v>
      </c>
      <c r="BG36">
        <f>(S36-E36/(N36/1.35))</f>
        <v>395.11048705241558</v>
      </c>
      <c r="BH36">
        <f>E36*BF36/100/BG36</f>
        <v>-1.112500967429972E-2</v>
      </c>
    </row>
    <row r="37" spans="1:60" x14ac:dyDescent="0.35">
      <c r="A37" s="1" t="s">
        <v>9</v>
      </c>
      <c r="B37" s="1" t="s">
        <v>2775</v>
      </c>
      <c r="K37" s="1">
        <v>2.72</v>
      </c>
    </row>
    <row r="38" spans="1:60" x14ac:dyDescent="0.35">
      <c r="A38" s="1" t="s">
        <v>9</v>
      </c>
      <c r="B38" s="1" t="s">
        <v>2774</v>
      </c>
      <c r="K38" s="1">
        <v>2.72</v>
      </c>
    </row>
    <row r="39" spans="1:60" x14ac:dyDescent="0.35">
      <c r="A39" s="1">
        <v>8</v>
      </c>
      <c r="B39" s="1" t="s">
        <v>2773</v>
      </c>
      <c r="C39" s="1">
        <v>1836.5000007040799</v>
      </c>
      <c r="D39" s="1">
        <v>0</v>
      </c>
      <c r="E39">
        <f>(R39-S39*(1000-T39)/(1000-U39))*AO39</f>
        <v>-4.8396111605006853</v>
      </c>
      <c r="F39">
        <f>IF(AZ39&lt;&gt;0,1/(1/AZ39-1/N39),0)</f>
        <v>3.4997924660977948</v>
      </c>
      <c r="G39">
        <f>((BC39-AP39/2)*S39-E39)/(BC39+AP39/2)</f>
        <v>387.46285925332631</v>
      </c>
      <c r="H39">
        <f>AP39*1000</f>
        <v>31.616998922772378</v>
      </c>
      <c r="I39">
        <f>(AU39-BA39)</f>
        <v>1.3933975697754599</v>
      </c>
      <c r="J39">
        <f>(P39+AT39*D39)</f>
        <v>29.156646728515625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30.930776596069336</v>
      </c>
      <c r="P39" s="1">
        <v>29.156646728515625</v>
      </c>
      <c r="Q39" s="1">
        <v>31.088344573974609</v>
      </c>
      <c r="R39" s="1">
        <v>400.17376708984375</v>
      </c>
      <c r="S39" s="1">
        <v>393.29446411132813</v>
      </c>
      <c r="T39" s="1">
        <v>2.4368095397949219</v>
      </c>
      <c r="U39" s="1">
        <v>30.20869255065918</v>
      </c>
      <c r="V39" s="1">
        <v>4.783966064453125</v>
      </c>
      <c r="W39" s="1">
        <v>59.30596923828125</v>
      </c>
      <c r="X39" s="1">
        <v>300.30496215820313</v>
      </c>
      <c r="Y39" s="1">
        <v>750.19287109375</v>
      </c>
      <c r="Z39" s="1">
        <v>0.18750095367431641</v>
      </c>
      <c r="AA39" s="1">
        <v>88.218803405761719</v>
      </c>
      <c r="AB39" s="1">
        <v>4.3418045043945313</v>
      </c>
      <c r="AC39" s="1">
        <v>1.4718692302703857</v>
      </c>
      <c r="AD39" s="1">
        <v>6.7055150866508484E-2</v>
      </c>
      <c r="AE39" s="1">
        <v>9.1027775779366493E-3</v>
      </c>
      <c r="AF39" s="1">
        <v>4.7272413969039917E-2</v>
      </c>
      <c r="AG39" s="1">
        <v>3.9952541701495647E-3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1.1040623608757465</v>
      </c>
      <c r="AP39">
        <f>(U39-T39)/(1000-U39)*AO39</f>
        <v>3.161699892277238E-2</v>
      </c>
      <c r="AQ39">
        <f>(P39+273.15)</f>
        <v>302.3066467285156</v>
      </c>
      <c r="AR39">
        <f>(O39+273.15)</f>
        <v>304.08077659606931</v>
      </c>
      <c r="AS39">
        <f>(Y39*AK39+Z39*AL39)*AM39</f>
        <v>120.03085669210122</v>
      </c>
      <c r="AT39">
        <f>((AS39+0.00000010773*(AR39^4-AQ39^4))-AP39*44100)/(L39*0.92*2*29.3+0.00000043092*AQ39^3)</f>
        <v>-9.8437159037126563</v>
      </c>
      <c r="AU39">
        <f>0.61365*EXP(17.502*J39/(240.97+J39))</f>
        <v>4.0583722790471608</v>
      </c>
      <c r="AV39">
        <f>AU39*1000/AA39</f>
        <v>46.003483638070989</v>
      </c>
      <c r="AW39">
        <f>(AV39-U39)</f>
        <v>15.794791087411809</v>
      </c>
      <c r="AX39">
        <f>IF(D39,P39,(O39+P39)/2)</f>
        <v>30.04371166229248</v>
      </c>
      <c r="AY39">
        <f>0.61365*EXP(17.502*AX39/(240.97+AX39))</f>
        <v>4.2711584584356688</v>
      </c>
      <c r="AZ39">
        <f>IF(AW39&lt;&gt;0,(1000-(AV39+U39)/2)/AW39*AP39,0)</f>
        <v>1.9254574883728468</v>
      </c>
      <c r="BA39">
        <f>U39*AA39/1000</f>
        <v>2.6649747092717009</v>
      </c>
      <c r="BB39">
        <f>(AY39-BA39)</f>
        <v>1.6061837491639679</v>
      </c>
      <c r="BC39">
        <f>1/(1.6/F39+1.37/N39)</f>
        <v>1.2866081890112453</v>
      </c>
      <c r="BD39">
        <f>G39*AA39*0.001</f>
        <v>34.181509807503524</v>
      </c>
      <c r="BE39">
        <f>G39/S39</f>
        <v>0.98517242069201594</v>
      </c>
      <c r="BF39">
        <f>(1-AP39*AA39/AU39/F39)*100</f>
        <v>80.362435142446671</v>
      </c>
      <c r="BG39">
        <f>(S39-E39/(N39/1.35))</f>
        <v>394.82085286043929</v>
      </c>
      <c r="BH39">
        <f>E39*BF39/100/BG39</f>
        <v>-9.8506179494494261E-3</v>
      </c>
    </row>
    <row r="40" spans="1:60" x14ac:dyDescent="0.35">
      <c r="A40" s="1" t="s">
        <v>9</v>
      </c>
      <c r="B40" s="1" t="s">
        <v>2772</v>
      </c>
      <c r="K40" s="1">
        <v>2.72</v>
      </c>
    </row>
    <row r="41" spans="1:60" x14ac:dyDescent="0.35">
      <c r="A41" s="1" t="s">
        <v>9</v>
      </c>
      <c r="B41" s="1" t="s">
        <v>2771</v>
      </c>
      <c r="K41" s="1">
        <v>2.72</v>
      </c>
    </row>
    <row r="42" spans="1:60" x14ac:dyDescent="0.35">
      <c r="A42" s="1">
        <v>9</v>
      </c>
      <c r="B42" s="1" t="s">
        <v>2770</v>
      </c>
      <c r="C42" s="1">
        <v>2040.5000007040799</v>
      </c>
      <c r="D42" s="1">
        <v>0</v>
      </c>
      <c r="E42">
        <f>(R42-S42*(1000-T42)/(1000-U42))*AO42</f>
        <v>-3.9868543801498926</v>
      </c>
      <c r="F42">
        <f>IF(AZ42&lt;&gt;0,1/(1/AZ42-1/N42),0)</f>
        <v>3.4233049143439067</v>
      </c>
      <c r="G42">
        <f>((BC42-AP42/2)*S42-E42)/(BC42+AP42/2)</f>
        <v>385.77851543013418</v>
      </c>
      <c r="H42">
        <f>AP42*1000</f>
        <v>31.790987138324269</v>
      </c>
      <c r="I42">
        <f>(AU42-BA42)</f>
        <v>1.4174716364482371</v>
      </c>
      <c r="J42">
        <f>(P42+AT42*D42)</f>
        <v>29.412973403930664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31.01129150390625</v>
      </c>
      <c r="P42" s="1">
        <v>29.412973403930664</v>
      </c>
      <c r="Q42" s="1">
        <v>31.151533126831055</v>
      </c>
      <c r="R42" s="1">
        <v>400.06539916992188</v>
      </c>
      <c r="S42" s="1">
        <v>392.37921142578125</v>
      </c>
      <c r="T42" s="1">
        <v>2.7131550312042236</v>
      </c>
      <c r="U42" s="1">
        <v>30.621898651123047</v>
      </c>
      <c r="V42" s="1">
        <v>5.3020663261413574</v>
      </c>
      <c r="W42" s="1">
        <v>59.841526031494141</v>
      </c>
      <c r="X42" s="1">
        <v>300.3487548828125</v>
      </c>
      <c r="Y42" s="1">
        <v>1000.5494995117188</v>
      </c>
      <c r="Z42" s="1">
        <v>0.13947875797748566</v>
      </c>
      <c r="AA42" s="1">
        <v>88.21844482421875</v>
      </c>
      <c r="AB42" s="1">
        <v>4.2371153831481934</v>
      </c>
      <c r="AC42" s="1">
        <v>1.4699158668518066</v>
      </c>
      <c r="AD42" s="1">
        <v>0.10392028093338013</v>
      </c>
      <c r="AE42" s="1">
        <v>9.2136356979608536E-3</v>
      </c>
      <c r="AF42" s="1">
        <v>4.5741371810436249E-2</v>
      </c>
      <c r="AG42" s="1">
        <v>1.2830699793994427E-2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1.1042233635397516</v>
      </c>
      <c r="AP42">
        <f>(U42-T42)/(1000-U42)*AO42</f>
        <v>3.1790987138324268E-2</v>
      </c>
      <c r="AQ42">
        <f>(P42+273.15)</f>
        <v>302.56297340393064</v>
      </c>
      <c r="AR42">
        <f>(O42+273.15)</f>
        <v>304.16129150390623</v>
      </c>
      <c r="AS42">
        <f>(Y42*AK42+Z42*AL42)*AM42</f>
        <v>160.08791634363115</v>
      </c>
      <c r="AT42">
        <f>((AS42+0.00000010773*(AR42^4-AQ42^4))-AP42*44100)/(L42*0.92*2*29.3+0.00000043092*AQ42^3)</f>
        <v>-9.6033473054295602</v>
      </c>
      <c r="AU42">
        <f>0.61365*EXP(17.502*J42/(240.97+J42))</f>
        <v>4.1188879130151541</v>
      </c>
      <c r="AV42">
        <f>AU42*1000/AA42</f>
        <v>46.689645472920304</v>
      </c>
      <c r="AW42">
        <f>(AV42-U42)</f>
        <v>16.067746821797257</v>
      </c>
      <c r="AX42">
        <f>IF(D42,P42,(O42+P42)/2)</f>
        <v>30.212132453918457</v>
      </c>
      <c r="AY42">
        <f>0.61365*EXP(17.502*AX42/(240.97+AX42))</f>
        <v>4.3126385866662407</v>
      </c>
      <c r="AZ42">
        <f>IF(AW42&lt;&gt;0,(1000-(AV42+U42)/2)/AW42*AP42,0)</f>
        <v>1.902076397197054</v>
      </c>
      <c r="BA42">
        <f>U42*AA42/1000</f>
        <v>2.701416276566917</v>
      </c>
      <c r="BB42">
        <f>(AY42-BA42)</f>
        <v>1.6112223100993237</v>
      </c>
      <c r="BC42">
        <f>1/(1.6/F42+1.37/N42)</f>
        <v>1.269918621977149</v>
      </c>
      <c r="BD42">
        <f>G42*AA42*0.001</f>
        <v>34.032780677842311</v>
      </c>
      <c r="BE42">
        <f>G42/S42</f>
        <v>0.98317776323658368</v>
      </c>
      <c r="BF42">
        <f>(1-AP42*AA42/AU42/F42)*100</f>
        <v>80.109859377433622</v>
      </c>
      <c r="BG42">
        <f>(S42-E42/(N42/1.35))</f>
        <v>393.63664502290021</v>
      </c>
      <c r="BH42">
        <f>E42*BF42/100/BG42</f>
        <v>-8.1137350343368723E-3</v>
      </c>
    </row>
    <row r="43" spans="1:60" x14ac:dyDescent="0.35">
      <c r="A43" s="1" t="s">
        <v>9</v>
      </c>
      <c r="B43" s="1" t="s">
        <v>2769</v>
      </c>
      <c r="K43" s="1">
        <v>2.72</v>
      </c>
    </row>
    <row r="44" spans="1:60" x14ac:dyDescent="0.35">
      <c r="A44" s="1" t="s">
        <v>9</v>
      </c>
      <c r="B44" s="1" t="s">
        <v>2768</v>
      </c>
      <c r="K44" s="1">
        <v>2.72</v>
      </c>
    </row>
    <row r="45" spans="1:60" x14ac:dyDescent="0.35">
      <c r="A45" s="1">
        <v>10</v>
      </c>
      <c r="B45" s="1" t="s">
        <v>2767</v>
      </c>
      <c r="C45" s="1">
        <v>2244.5000007040799</v>
      </c>
      <c r="D45" s="1">
        <v>0</v>
      </c>
      <c r="E45">
        <f>(R45-S45*(1000-T45)/(1000-U45))*AO45</f>
        <v>-3.6613066836870543</v>
      </c>
      <c r="F45">
        <f>IF(AZ45&lt;&gt;0,1/(1/AZ45-1/N45),0)</f>
        <v>3.5124969262357308</v>
      </c>
      <c r="G45">
        <f>((BC45-AP45/2)*S45-E45)/(BC45+AP45/2)</f>
        <v>385.19448004784806</v>
      </c>
      <c r="H45">
        <f>AP45*1000</f>
        <v>32.199301661964626</v>
      </c>
      <c r="I45">
        <f>(AU45-BA45)</f>
        <v>1.4144945538849494</v>
      </c>
      <c r="J45">
        <f>(P45+AT45*D45)</f>
        <v>29.620981216430664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31.100557327270508</v>
      </c>
      <c r="P45" s="1">
        <v>29.620981216430664</v>
      </c>
      <c r="Q45" s="1">
        <v>31.223882675170898</v>
      </c>
      <c r="R45" s="1">
        <v>400.17819213867188</v>
      </c>
      <c r="S45" s="1">
        <v>392.06011962890625</v>
      </c>
      <c r="T45" s="1">
        <v>2.9662046432495117</v>
      </c>
      <c r="U45" s="1">
        <v>31.220392227172852</v>
      </c>
      <c r="V45" s="1">
        <v>5.7668766975402832</v>
      </c>
      <c r="W45" s="1">
        <v>60.698493957519531</v>
      </c>
      <c r="X45" s="1">
        <v>300.301513671875</v>
      </c>
      <c r="Y45" s="1">
        <v>1250.0269775390625</v>
      </c>
      <c r="Z45" s="1">
        <v>5.3735177963972092E-2</v>
      </c>
      <c r="AA45" s="1">
        <v>88.214080810546875</v>
      </c>
      <c r="AB45" s="1">
        <v>4.363800048828125</v>
      </c>
      <c r="AC45" s="1">
        <v>1.491020679473877</v>
      </c>
      <c r="AD45" s="1">
        <v>0.1537240743637085</v>
      </c>
      <c r="AE45" s="1">
        <v>1.200491189956665E-2</v>
      </c>
      <c r="AF45" s="1">
        <v>3.9132673293352127E-2</v>
      </c>
      <c r="AG45" s="1">
        <v>1.1911416426301003E-2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1.1040496826171873</v>
      </c>
      <c r="AP45">
        <f>(U45-T45)/(1000-U45)*AO45</f>
        <v>3.2199301661964629E-2</v>
      </c>
      <c r="AQ45">
        <f>(P45+273.15)</f>
        <v>302.77098121643064</v>
      </c>
      <c r="AR45">
        <f>(O45+273.15)</f>
        <v>304.25055732727049</v>
      </c>
      <c r="AS45">
        <f>(Y45*AK45+Z45*AL45)*AM45</f>
        <v>200.00431193580516</v>
      </c>
      <c r="AT45">
        <f>((AS45+0.00000010773*(AR45^4-AQ45^4))-AP45*44100)/(L45*0.92*2*29.3+0.00000043092*AQ45^3)</f>
        <v>-9.4404470883637686</v>
      </c>
      <c r="AU45">
        <f>0.61365*EXP(17.502*J45/(240.97+J45))</f>
        <v>4.1685727567497448</v>
      </c>
      <c r="AV45">
        <f>AU45*1000/AA45</f>
        <v>47.255185549145921</v>
      </c>
      <c r="AW45">
        <f>(AV45-U45)</f>
        <v>16.034793321973069</v>
      </c>
      <c r="AX45">
        <f>IF(D45,P45,(O45+P45)/2)</f>
        <v>30.360769271850586</v>
      </c>
      <c r="AY45">
        <f>0.61365*EXP(17.502*AX45/(240.97+AX45))</f>
        <v>4.3495373078201336</v>
      </c>
      <c r="AZ45">
        <f>IF(AW45&lt;&gt;0,(1000-(AV45+U45)/2)/AW45*AP45,0)</f>
        <v>1.9292966014481605</v>
      </c>
      <c r="BA45">
        <f>U45*AA45/1000</f>
        <v>2.7540782028647954</v>
      </c>
      <c r="BB45">
        <f>(AY45-BA45)</f>
        <v>1.5954591049553382</v>
      </c>
      <c r="BC45">
        <f>1/(1.6/F45+1.37/N45)</f>
        <v>1.2893512502908373</v>
      </c>
      <c r="BD45">
        <f>G45*AA45*0.001</f>
        <v>33.979576990717455</v>
      </c>
      <c r="BE45">
        <f>G45/S45</f>
        <v>0.98248829902016899</v>
      </c>
      <c r="BF45">
        <f>(1-AP45*AA45/AU45/F45)*100</f>
        <v>80.600924772833309</v>
      </c>
      <c r="BG45">
        <f>(S45-E45/(N45/1.35))</f>
        <v>393.21487713807096</v>
      </c>
      <c r="BH45">
        <f>E45*BF45/100/BG45</f>
        <v>-7.504922161897523E-3</v>
      </c>
    </row>
    <row r="46" spans="1:60" x14ac:dyDescent="0.35">
      <c r="A46" s="1" t="s">
        <v>9</v>
      </c>
      <c r="B46" s="1" t="s">
        <v>2766</v>
      </c>
      <c r="K46" s="1">
        <v>2.72</v>
      </c>
    </row>
    <row r="47" spans="1:60" x14ac:dyDescent="0.35">
      <c r="A47" s="1" t="s">
        <v>9</v>
      </c>
      <c r="B47" s="1" t="s">
        <v>2765</v>
      </c>
      <c r="K47" s="1">
        <v>2.72</v>
      </c>
    </row>
    <row r="48" spans="1:60" x14ac:dyDescent="0.35">
      <c r="A48" s="1">
        <v>11</v>
      </c>
      <c r="B48" s="1" t="s">
        <v>2764</v>
      </c>
      <c r="C48" s="1">
        <v>2447.5000007040799</v>
      </c>
      <c r="D48" s="1">
        <v>0</v>
      </c>
      <c r="E48">
        <f>(R48-S48*(1000-T48)/(1000-U48))*AO48</f>
        <v>-3.7160080289086879</v>
      </c>
      <c r="F48">
        <f>IF(AZ48&lt;&gt;0,1/(1/AZ48-1/N48),0)</f>
        <v>3.4472250777002507</v>
      </c>
      <c r="G48">
        <f>((BC48-AP48/2)*S48-E48)/(BC48+AP48/2)</f>
        <v>385.03044325767928</v>
      </c>
      <c r="H48">
        <f>AP48*1000</f>
        <v>32.390022901763921</v>
      </c>
      <c r="I48">
        <f>(AU48-BA48)</f>
        <v>1.436838477109879</v>
      </c>
      <c r="J48">
        <f>(P48+AT48*D48)</f>
        <v>29.861309051513672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31.211172103881836</v>
      </c>
      <c r="P48" s="1">
        <v>29.861309051513672</v>
      </c>
      <c r="Q48" s="1">
        <v>31.311164855957031</v>
      </c>
      <c r="R48" s="1">
        <v>400.11843872070313</v>
      </c>
      <c r="S48" s="1">
        <v>391.984619140625</v>
      </c>
      <c r="T48" s="1">
        <v>3.2171187400817871</v>
      </c>
      <c r="U48" s="1">
        <v>31.625995635986328</v>
      </c>
      <c r="V48" s="1">
        <v>6.2152690887451172</v>
      </c>
      <c r="W48" s="1">
        <v>61.099411010742188</v>
      </c>
      <c r="X48" s="1">
        <v>300.30960083007813</v>
      </c>
      <c r="Y48" s="1">
        <v>1600.950439453125</v>
      </c>
      <c r="Z48" s="1">
        <v>3.5442899912595749E-2</v>
      </c>
      <c r="AA48" s="1">
        <v>88.211891174316406</v>
      </c>
      <c r="AB48" s="1">
        <v>4.4225540161132813</v>
      </c>
      <c r="AC48" s="1">
        <v>1.4948351383209229</v>
      </c>
      <c r="AD48" s="1">
        <v>0.12454922497272491</v>
      </c>
      <c r="AE48" s="1">
        <v>1.2679226696491241E-2</v>
      </c>
      <c r="AF48" s="1">
        <v>2.0217578858137131E-2</v>
      </c>
      <c r="AG48" s="1">
        <v>5.1515433005988598E-3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1.1040794148164634</v>
      </c>
      <c r="AP48">
        <f>(U48-T48)/(1000-U48)*AO48</f>
        <v>3.2390022901763918E-2</v>
      </c>
      <c r="AQ48">
        <f>(P48+273.15)</f>
        <v>303.01130905151365</v>
      </c>
      <c r="AR48">
        <f>(O48+273.15)</f>
        <v>304.36117210388181</v>
      </c>
      <c r="AS48">
        <f>(Y48*AK48+Z48*AL48)*AM48</f>
        <v>256.15206458705507</v>
      </c>
      <c r="AT48">
        <f>((AS48+0.00000010773*(AR48^4-AQ48^4))-AP48*44100)/(L48*0.92*2*29.3+0.00000043092*AQ48^3)</f>
        <v>-9.0755926720084243</v>
      </c>
      <c r="AU48">
        <f>0.61365*EXP(17.502*J48/(240.97+J48))</f>
        <v>4.2266273624309108</v>
      </c>
      <c r="AV48">
        <f>AU48*1000/AA48</f>
        <v>47.914485294036261</v>
      </c>
      <c r="AW48">
        <f>(AV48-U48)</f>
        <v>16.288489658049933</v>
      </c>
      <c r="AX48">
        <f>IF(D48,P48,(O48+P48)/2)</f>
        <v>30.536240577697754</v>
      </c>
      <c r="AY48">
        <f>0.61365*EXP(17.502*AX48/(240.97+AX48))</f>
        <v>4.39345142675137</v>
      </c>
      <c r="AZ48">
        <f>IF(AW48&lt;&gt;0,(1000-(AV48+U48)/2)/AW48*AP48,0)</f>
        <v>1.9094381710782311</v>
      </c>
      <c r="BA48">
        <f>U48*AA48/1000</f>
        <v>2.7897888853210318</v>
      </c>
      <c r="BB48">
        <f>(AY48-BA48)</f>
        <v>1.6036625414303383</v>
      </c>
      <c r="BC48">
        <f>1/(1.6/F48+1.37/N48)</f>
        <v>1.2751704807879132</v>
      </c>
      <c r="BD48">
        <f>G48*AA48*0.001</f>
        <v>33.964263559445214</v>
      </c>
      <c r="BE48">
        <f>G48/S48</f>
        <v>0.98225905930137813</v>
      </c>
      <c r="BF48">
        <f>(1-AP48*AA48/AU48/F48)*100</f>
        <v>80.390126714408808</v>
      </c>
      <c r="BG48">
        <f>(S48-E48/(N48/1.35))</f>
        <v>393.15662917589941</v>
      </c>
      <c r="BH48">
        <f>E48*BF48/100/BG48</f>
        <v>-7.5982530662627367E-3</v>
      </c>
    </row>
    <row r="49" spans="1:60" x14ac:dyDescent="0.35">
      <c r="A49" s="1" t="s">
        <v>9</v>
      </c>
      <c r="B49" s="1" t="s">
        <v>2763</v>
      </c>
      <c r="K49" s="1">
        <v>2.72</v>
      </c>
    </row>
    <row r="50" spans="1:60" x14ac:dyDescent="0.35">
      <c r="A50" s="1" t="s">
        <v>9</v>
      </c>
      <c r="B50" s="1" t="s">
        <v>2758</v>
      </c>
      <c r="K50" s="1">
        <v>2.72</v>
      </c>
    </row>
    <row r="51" spans="1:60" x14ac:dyDescent="0.35">
      <c r="A51" s="1">
        <v>12</v>
      </c>
      <c r="B51" s="1" t="s">
        <v>2762</v>
      </c>
      <c r="C51" s="1">
        <v>2651.0000007152557</v>
      </c>
      <c r="D51" s="1">
        <v>0</v>
      </c>
      <c r="E51">
        <f>(R51-S51*(1000-T51)/(1000-U51))*AO51</f>
        <v>-3.0880323584563585</v>
      </c>
      <c r="F51">
        <f>IF(AZ51&lt;&gt;0,1/(1/AZ51-1/N51),0)</f>
        <v>2.8155778088115948</v>
      </c>
      <c r="G51">
        <f>((BC51-AP51/2)*S51-E51)/(BC51+AP51/2)</f>
        <v>383.92159029400926</v>
      </c>
      <c r="H51">
        <f>AP51*1000</f>
        <v>31.140158791713109</v>
      </c>
      <c r="I51">
        <f>(AU51-BA51)</f>
        <v>1.5534031314073293</v>
      </c>
      <c r="J51">
        <f>(P51+AT51*D51)</f>
        <v>30.037841796875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31.339466094970703</v>
      </c>
      <c r="P51" s="1">
        <v>30.037841796875</v>
      </c>
      <c r="Q51" s="1">
        <v>31.416770935058594</v>
      </c>
      <c r="R51" s="1">
        <v>400.16629028320313</v>
      </c>
      <c r="S51" s="1">
        <v>391.90924072265625</v>
      </c>
      <c r="T51" s="1">
        <v>3.4544370174407959</v>
      </c>
      <c r="U51" s="1">
        <v>30.791669845581055</v>
      </c>
      <c r="V51" s="1">
        <v>6.6255130767822266</v>
      </c>
      <c r="W51" s="1">
        <v>59.05755615234375</v>
      </c>
      <c r="X51" s="1">
        <v>300.29791259765625</v>
      </c>
      <c r="Y51" s="1">
        <v>2001.693359375</v>
      </c>
      <c r="Z51" s="1">
        <v>5.7165004312992096E-2</v>
      </c>
      <c r="AA51" s="1">
        <v>88.215934753417969</v>
      </c>
      <c r="AB51" s="1">
        <v>4.593531608581543</v>
      </c>
      <c r="AC51" s="1">
        <v>1.5135970115661621</v>
      </c>
      <c r="AD51" s="1">
        <v>0.16727207601070404</v>
      </c>
      <c r="AE51" s="1">
        <v>3.4290220588445663E-2</v>
      </c>
      <c r="AF51" s="1">
        <v>2.4440852925181389E-2</v>
      </c>
      <c r="AG51" s="1">
        <v>2.9228093102574348E-2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1.104036443373736</v>
      </c>
      <c r="AP51">
        <f>(U51-T51)/(1000-U51)*AO51</f>
        <v>3.1140158791713109E-2</v>
      </c>
      <c r="AQ51">
        <f>(P51+273.15)</f>
        <v>303.18784179687498</v>
      </c>
      <c r="AR51">
        <f>(O51+273.15)</f>
        <v>304.48946609497068</v>
      </c>
      <c r="AS51">
        <f>(Y51*AK51+Z51*AL51)*AM51</f>
        <v>320.2709303413867</v>
      </c>
      <c r="AT51">
        <f>((AS51+0.00000010773*(AR51^4-AQ51^4))-AP51*44100)/(L51*0.92*2*29.3+0.00000043092*AQ51^3)</f>
        <v>-8.1424824866570251</v>
      </c>
      <c r="AU51">
        <f>0.61365*EXP(17.502*J51/(240.97+J51))</f>
        <v>4.2697190694538953</v>
      </c>
      <c r="AV51">
        <f>AU51*1000/AA51</f>
        <v>48.400768879099395</v>
      </c>
      <c r="AW51">
        <f>(AV51-U51)</f>
        <v>17.609099033518341</v>
      </c>
      <c r="AX51">
        <f>IF(D51,P51,(O51+P51)/2)</f>
        <v>30.688653945922852</v>
      </c>
      <c r="AY51">
        <f>0.61365*EXP(17.502*AX51/(240.97+AX51))</f>
        <v>4.431907949443076</v>
      </c>
      <c r="AZ51">
        <f>IF(AW51&lt;&gt;0,(1000-(AV51+U51)/2)/AW51*AP51,0)</f>
        <v>1.6983904841633919</v>
      </c>
      <c r="BA51">
        <f>U51*AA51/1000</f>
        <v>2.716315938046566</v>
      </c>
      <c r="BB51">
        <f>(AY51-BA51)</f>
        <v>1.71559201139651</v>
      </c>
      <c r="BC51">
        <f>1/(1.6/F51+1.37/N51)</f>
        <v>1.1257021521596067</v>
      </c>
      <c r="BD51">
        <f>G51*AA51*0.001</f>
        <v>33.868001959804786</v>
      </c>
      <c r="BE51">
        <f>G51/S51</f>
        <v>0.97961862186786341</v>
      </c>
      <c r="BF51">
        <f>(1-AP51*AA51/AU51/F51)*100</f>
        <v>77.149220034175798</v>
      </c>
      <c r="BG51">
        <f>(S51-E51/(N51/1.35))</f>
        <v>392.88319042491941</v>
      </c>
      <c r="BH51">
        <f>E51*BF51/100/BG51</f>
        <v>-6.0638707305736041E-3</v>
      </c>
    </row>
    <row r="52" spans="1:60" x14ac:dyDescent="0.35">
      <c r="A52" s="1" t="s">
        <v>9</v>
      </c>
      <c r="B52" s="1" t="s">
        <v>2761</v>
      </c>
      <c r="K52" s="1">
        <v>1.8033600000000001</v>
      </c>
    </row>
    <row r="53" spans="1:60" x14ac:dyDescent="0.35">
      <c r="A53" s="1" t="s">
        <v>9</v>
      </c>
      <c r="B53" s="1" t="s">
        <v>2760</v>
      </c>
      <c r="K53" s="1">
        <v>1.8033600000000001</v>
      </c>
    </row>
    <row r="54" spans="1:60" x14ac:dyDescent="0.35">
      <c r="A54" s="1" t="s">
        <v>9</v>
      </c>
      <c r="B54" s="1" t="s">
        <v>2759</v>
      </c>
      <c r="K54" s="1">
        <v>1.8033600000000001</v>
      </c>
    </row>
    <row r="55" spans="1:60" x14ac:dyDescent="0.35">
      <c r="A55" s="1" t="s">
        <v>9</v>
      </c>
      <c r="B55" s="1" t="s">
        <v>2758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H55"/>
  <sheetViews>
    <sheetView topLeftCell="A6" zoomScale="51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1714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1713</v>
      </c>
    </row>
    <row r="12" spans="1:60" x14ac:dyDescent="0.35">
      <c r="A12" s="1" t="s">
        <v>9</v>
      </c>
      <c r="B12" s="1" t="s">
        <v>1712</v>
      </c>
    </row>
    <row r="13" spans="1:60" x14ac:dyDescent="0.35">
      <c r="A13" s="1" t="s">
        <v>9</v>
      </c>
      <c r="B13" s="1" t="s">
        <v>1711</v>
      </c>
    </row>
    <row r="14" spans="1:60" x14ac:dyDescent="0.35">
      <c r="A14" s="1" t="s">
        <v>9</v>
      </c>
      <c r="B14" s="1" t="s">
        <v>1710</v>
      </c>
    </row>
    <row r="15" spans="1:60" x14ac:dyDescent="0.35">
      <c r="A15" s="1" t="s">
        <v>9</v>
      </c>
      <c r="B15" s="1" t="s">
        <v>1709</v>
      </c>
    </row>
    <row r="16" spans="1:60" x14ac:dyDescent="0.35">
      <c r="A16" s="1" t="s">
        <v>9</v>
      </c>
      <c r="B16" s="1" t="s">
        <v>1708</v>
      </c>
    </row>
    <row r="17" spans="1:60" x14ac:dyDescent="0.35">
      <c r="A17" s="1" t="s">
        <v>9</v>
      </c>
      <c r="B17" s="1" t="s">
        <v>1707</v>
      </c>
    </row>
    <row r="18" spans="1:60" x14ac:dyDescent="0.35">
      <c r="A18" s="1">
        <v>1</v>
      </c>
      <c r="B18" s="1" t="s">
        <v>1706</v>
      </c>
      <c r="C18" s="1">
        <v>450.00000301748514</v>
      </c>
      <c r="D18" s="1">
        <v>0</v>
      </c>
      <c r="E18">
        <f>(R18-S18*(1000-T18)/(1000-U18))*AO18</f>
        <v>-4.4091288053822888</v>
      </c>
      <c r="F18">
        <f>IF(AZ18&lt;&gt;0,1/(1/AZ18-1/N18),0)</f>
        <v>11.761915625183928</v>
      </c>
      <c r="G18">
        <f>((BC18-AP18/2)*S18-E18)/(BC18+AP18/2)</f>
        <v>388.01980664492623</v>
      </c>
      <c r="H18">
        <f>AP18*1000</f>
        <v>34.10790056155421</v>
      </c>
      <c r="I18">
        <f>(AU18-BA18)</f>
        <v>0.92120703466705534</v>
      </c>
      <c r="J18">
        <f>(P18+AT18*D18)</f>
        <v>28.563936233520508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31.433279037475586</v>
      </c>
      <c r="P18" s="1">
        <v>28.563936233520508</v>
      </c>
      <c r="Q18" s="1">
        <v>31.576601028442383</v>
      </c>
      <c r="R18" s="1">
        <v>400.19454956054688</v>
      </c>
      <c r="S18" s="1">
        <v>392.07662963867188</v>
      </c>
      <c r="T18" s="1">
        <v>4.1687145233154297</v>
      </c>
      <c r="U18" s="1">
        <v>34.007572174072266</v>
      </c>
      <c r="V18" s="1">
        <v>7.953432559967041</v>
      </c>
      <c r="W18" s="1">
        <v>64.882568359375</v>
      </c>
      <c r="X18" s="1">
        <v>300.341552734375</v>
      </c>
      <c r="Y18" s="1">
        <v>9.1234065592288971E-2</v>
      </c>
      <c r="Z18" s="1">
        <v>0.10060697793960571</v>
      </c>
      <c r="AA18" s="1">
        <v>88.221343994140625</v>
      </c>
      <c r="AB18" s="1">
        <v>5.033595085144043</v>
      </c>
      <c r="AC18" s="1">
        <v>1.5369671583175659</v>
      </c>
      <c r="AD18" s="1">
        <v>0.10695971548557281</v>
      </c>
      <c r="AE18" s="1">
        <v>1.2139040976762772E-2</v>
      </c>
      <c r="AF18" s="1">
        <v>5.5161822587251663E-2</v>
      </c>
      <c r="AG18" s="1">
        <v>1.4599639922380447E-2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1.1041968850528492</v>
      </c>
      <c r="AP18">
        <f>(U18-T18)/(1000-U18)*AO18</f>
        <v>3.4107900561554209E-2</v>
      </c>
      <c r="AQ18">
        <f>(P18+273.15)</f>
        <v>301.71393623352049</v>
      </c>
      <c r="AR18">
        <f>(O18+273.15)</f>
        <v>304.58327903747556</v>
      </c>
      <c r="AS18">
        <f>(Y18*AK18+Z18*AL18)*AM18</f>
        <v>1.4597450168487791E-2</v>
      </c>
      <c r="AT18">
        <f>((AS18+0.00000010773*(AR18^4-AQ18^4))-AP18*44100)/(L18*0.92*2*29.3+0.00000043092*AQ18^3)</f>
        <v>-11.552723042028962</v>
      </c>
      <c r="AU18">
        <f>0.61365*EXP(17.502*J18/(240.97+J18))</f>
        <v>3.9214007578414494</v>
      </c>
      <c r="AV18">
        <f>AU18*1000/AA18</f>
        <v>44.449569461352752</v>
      </c>
      <c r="AW18">
        <f>(AV18-U18)</f>
        <v>10.441997287280486</v>
      </c>
      <c r="AX18">
        <f>IF(D18,P18,(O18+P18)/2)</f>
        <v>29.998607635498047</v>
      </c>
      <c r="AY18">
        <f>0.61365*EXP(17.502*AX18/(240.97+AX18))</f>
        <v>4.2601090493900085</v>
      </c>
      <c r="AZ18">
        <f>IF(AW18&lt;&gt;0,(1000-(AV18+U18)/2)/AW18*AP18,0)</f>
        <v>3.1382785751964484</v>
      </c>
      <c r="BA18">
        <f>U18*AA18/1000</f>
        <v>3.000193723174394</v>
      </c>
      <c r="BB18">
        <f>(AY18-BA18)</f>
        <v>1.2599153262156144</v>
      </c>
      <c r="BC18">
        <f>1/(1.6/F18+1.37/N18)</f>
        <v>2.1925031106661885</v>
      </c>
      <c r="BD18">
        <f>G18*AA18*0.001</f>
        <v>34.231628838561974</v>
      </c>
      <c r="BE18">
        <f>G18/S18</f>
        <v>0.98965298442428384</v>
      </c>
      <c r="BF18">
        <f>(1-AP18*AA18/AU18/F18)*100</f>
        <v>93.476068839590141</v>
      </c>
      <c r="BG18">
        <f>(S18-E18/(N18/1.35))</f>
        <v>393.46724644211383</v>
      </c>
      <c r="BH18">
        <f>E18*BF18/100/BG18</f>
        <v>-1.0474773477623356E-2</v>
      </c>
    </row>
    <row r="19" spans="1:60" x14ac:dyDescent="0.35">
      <c r="A19" s="1" t="s">
        <v>9</v>
      </c>
      <c r="B19" s="1" t="s">
        <v>1705</v>
      </c>
      <c r="K19" s="1">
        <v>2.72</v>
      </c>
    </row>
    <row r="20" spans="1:60" x14ac:dyDescent="0.35">
      <c r="A20" s="1" t="s">
        <v>9</v>
      </c>
      <c r="B20" s="1" t="s">
        <v>1704</v>
      </c>
      <c r="K20" s="1">
        <v>2.72</v>
      </c>
    </row>
    <row r="21" spans="1:60" x14ac:dyDescent="0.35">
      <c r="A21" s="1">
        <v>2</v>
      </c>
      <c r="B21" s="1" t="s">
        <v>1703</v>
      </c>
      <c r="C21" s="1">
        <v>654.00000301748514</v>
      </c>
      <c r="D21" s="1">
        <v>0</v>
      </c>
      <c r="E21">
        <f>(R21-S21*(1000-T21)/(1000-U21))*AO21</f>
        <v>-4.9507562244841106</v>
      </c>
      <c r="F21">
        <f>IF(AZ21&lt;&gt;0,1/(1/AZ21-1/N21),0)</f>
        <v>9.9471650755563026</v>
      </c>
      <c r="G21">
        <f>((BC21-AP21/2)*S21-E21)/(BC21+AP21/2)</f>
        <v>388.81474093429637</v>
      </c>
      <c r="H21">
        <f>AP21*1000</f>
        <v>33.143667009250443</v>
      </c>
      <c r="I21">
        <f>(AU21-BA21)</f>
        <v>0.93917277441808489</v>
      </c>
      <c r="J21">
        <f>(P21+AT21*D21)</f>
        <v>28.416145324707031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31.373064041137695</v>
      </c>
      <c r="P21" s="1">
        <v>28.416145324707031</v>
      </c>
      <c r="Q21" s="1">
        <v>31.567314147949219</v>
      </c>
      <c r="R21" s="1">
        <v>399.9654541015625</v>
      </c>
      <c r="S21" s="1">
        <v>392.66195678710938</v>
      </c>
      <c r="T21" s="1">
        <v>4.40887451171875</v>
      </c>
      <c r="U21" s="1">
        <v>33.425254821777344</v>
      </c>
      <c r="V21" s="1">
        <v>8.4401540756225586</v>
      </c>
      <c r="W21" s="1">
        <v>63.987831115722656</v>
      </c>
      <c r="X21" s="1">
        <v>300.30438232421875</v>
      </c>
      <c r="Y21" s="1">
        <v>26.053848266601563</v>
      </c>
      <c r="Z21" s="1">
        <v>3.5442419350147247E-2</v>
      </c>
      <c r="AA21" s="1">
        <v>88.218002319335938</v>
      </c>
      <c r="AB21" s="1">
        <v>5.0135374069213867</v>
      </c>
      <c r="AC21" s="1">
        <v>1.521462082862854</v>
      </c>
      <c r="AD21" s="1">
        <v>0.12480246275663376</v>
      </c>
      <c r="AE21" s="1">
        <v>1.2786948122084141E-2</v>
      </c>
      <c r="AF21" s="1">
        <v>3.7358388304710388E-2</v>
      </c>
      <c r="AG21" s="1">
        <v>8.9699700474739075E-3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1.1040602291331569</v>
      </c>
      <c r="AP21">
        <f>(U21-T21)/(1000-U21)*AO21</f>
        <v>3.3143667009250442E-2</v>
      </c>
      <c r="AQ21">
        <f>(P21+273.15)</f>
        <v>301.56614532470701</v>
      </c>
      <c r="AR21">
        <f>(O21+273.15)</f>
        <v>304.52306404113767</v>
      </c>
      <c r="AS21">
        <f>(Y21*AK21+Z21*AL21)*AM21</f>
        <v>4.1686156294804277</v>
      </c>
      <c r="AT21">
        <f>((AS21+0.00000010773*(AR21^4-AQ21^4))-AP21*44100)/(L21*0.92*2*29.3+0.00000043092*AQ21^3)</f>
        <v>-11.17936505671441</v>
      </c>
      <c r="AU21">
        <f>0.61365*EXP(17.502*J21/(240.97+J21))</f>
        <v>3.8878819818100334</v>
      </c>
      <c r="AV21">
        <f>AU21*1000/AA21</f>
        <v>44.071299276722272</v>
      </c>
      <c r="AW21">
        <f>(AV21-U21)</f>
        <v>10.646044454944928</v>
      </c>
      <c r="AX21">
        <f>IF(D21,P21,(O21+P21)/2)</f>
        <v>29.894604682922363</v>
      </c>
      <c r="AY21">
        <f>0.61365*EXP(17.502*AX21/(240.97+AX21))</f>
        <v>4.2347257111830148</v>
      </c>
      <c r="AZ21">
        <f>IF(AW21&lt;&gt;0,(1000-(AV21+U21)/2)/AW21*AP21,0)</f>
        <v>2.9926051081582425</v>
      </c>
      <c r="BA21">
        <f>U21*AA21/1000</f>
        <v>2.9487092073919485</v>
      </c>
      <c r="BB21">
        <f>(AY21-BA21)</f>
        <v>1.2860165037910662</v>
      </c>
      <c r="BC21">
        <f>1/(1.6/F21+1.37/N21)</f>
        <v>2.0793596730607291</v>
      </c>
      <c r="BD21">
        <f>G21*AA21*0.001</f>
        <v>34.300459717533762</v>
      </c>
      <c r="BE21">
        <f>G21/S21</f>
        <v>0.99020221901736494</v>
      </c>
      <c r="BF21">
        <f>(1-AP21*AA21/AU21/F21)*100</f>
        <v>92.439589483453304</v>
      </c>
      <c r="BG21">
        <f>(S21-E21/(N21/1.35))</f>
        <v>394.22340012419409</v>
      </c>
      <c r="BH21">
        <f>E21*BF21/100/BG21</f>
        <v>-1.1608795238430494E-2</v>
      </c>
    </row>
    <row r="22" spans="1:60" x14ac:dyDescent="0.35">
      <c r="A22" s="1" t="s">
        <v>9</v>
      </c>
      <c r="B22" s="1" t="s">
        <v>1702</v>
      </c>
      <c r="K22" s="1">
        <v>2.72</v>
      </c>
    </row>
    <row r="23" spans="1:60" x14ac:dyDescent="0.35">
      <c r="A23" s="1" t="s">
        <v>9</v>
      </c>
      <c r="B23" s="1" t="s">
        <v>1701</v>
      </c>
      <c r="K23" s="1">
        <v>2.72</v>
      </c>
    </row>
    <row r="24" spans="1:60" x14ac:dyDescent="0.35">
      <c r="A24" s="1">
        <v>3</v>
      </c>
      <c r="B24" s="1" t="s">
        <v>1700</v>
      </c>
      <c r="C24" s="1">
        <v>858.00000301748514</v>
      </c>
      <c r="D24" s="1">
        <v>0</v>
      </c>
      <c r="E24">
        <f>(R24-S24*(1000-T24)/(1000-U24))*AO24</f>
        <v>-5.1087396423142239</v>
      </c>
      <c r="F24">
        <f>IF(AZ24&lt;&gt;0,1/(1/AZ24-1/N24),0)</f>
        <v>8.3126796586854574</v>
      </c>
      <c r="G24">
        <f>((BC24-AP24/2)*S24-E24)/(BC24+AP24/2)</f>
        <v>389.07056459619002</v>
      </c>
      <c r="H24">
        <f>AP24*1000</f>
        <v>32.189398743249214</v>
      </c>
      <c r="I24">
        <f>(AU24-BA24)</f>
        <v>0.96648640085644466</v>
      </c>
      <c r="J24">
        <f>(P24+AT24*D24)</f>
        <v>28.311454772949219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31.293937683105469</v>
      </c>
      <c r="P24" s="1">
        <v>28.311454772949219</v>
      </c>
      <c r="Q24" s="1">
        <v>31.511306762695313</v>
      </c>
      <c r="R24" s="1">
        <v>399.73126220703125</v>
      </c>
      <c r="S24" s="1">
        <v>392.90280151367188</v>
      </c>
      <c r="T24" s="1">
        <v>4.6496105194091797</v>
      </c>
      <c r="U24" s="1">
        <v>32.849098205566406</v>
      </c>
      <c r="V24" s="1">
        <v>8.9409160614013672</v>
      </c>
      <c r="W24" s="1">
        <v>63.166801452636719</v>
      </c>
      <c r="X24" s="1">
        <v>300.28579711914063</v>
      </c>
      <c r="Y24" s="1">
        <v>50.339996337890625</v>
      </c>
      <c r="Z24" s="1">
        <v>0.2858278751373291</v>
      </c>
      <c r="AA24" s="1">
        <v>88.215614318847656</v>
      </c>
      <c r="AB24" s="1">
        <v>4.8665862083435059</v>
      </c>
      <c r="AC24" s="1">
        <v>1.5156395435333252</v>
      </c>
      <c r="AD24" s="1">
        <v>0.10526056587696075</v>
      </c>
      <c r="AE24" s="1">
        <v>1.2974485754966736E-2</v>
      </c>
      <c r="AF24" s="1">
        <v>6.6311120986938477E-2</v>
      </c>
      <c r="AG24" s="1">
        <v>8.2868384197354317E-3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1.1039919011733108</v>
      </c>
      <c r="AP24">
        <f>(U24-T24)/(1000-U24)*AO24</f>
        <v>3.2189398743249213E-2</v>
      </c>
      <c r="AQ24">
        <f>(P24+273.15)</f>
        <v>301.4614547729492</v>
      </c>
      <c r="AR24">
        <f>(O24+273.15)</f>
        <v>304.44393768310545</v>
      </c>
      <c r="AS24">
        <f>(Y24*AK24+Z24*AL24)*AM24</f>
        <v>8.054399234032644</v>
      </c>
      <c r="AT24">
        <f>((AS24+0.00000010773*(AR24^4-AQ24^4))-AP24*44100)/(L24*0.92*2*29.3+0.00000043092*AQ24^3)</f>
        <v>-10.816862438742758</v>
      </c>
      <c r="AU24">
        <f>0.61365*EXP(17.502*J24/(240.97+J24))</f>
        <v>3.8642897788806412</v>
      </c>
      <c r="AV24">
        <f>AU24*1000/AA24</f>
        <v>43.805054340079778</v>
      </c>
      <c r="AW24">
        <f>(AV24-U24)</f>
        <v>10.955956134513372</v>
      </c>
      <c r="AX24">
        <f>IF(D24,P24,(O24+P24)/2)</f>
        <v>29.802696228027344</v>
      </c>
      <c r="AY24">
        <f>0.61365*EXP(17.502*AX24/(240.97+AX24))</f>
        <v>4.2124040170401686</v>
      </c>
      <c r="AZ24">
        <f>IF(AW24&lt;&gt;0,(1000-(AV24+U24)/2)/AW24*AP24,0)</f>
        <v>2.8254652375728351</v>
      </c>
      <c r="BA24">
        <f>U24*AA24/1000</f>
        <v>2.8978033780241965</v>
      </c>
      <c r="BB24">
        <f>(AY24-BA24)</f>
        <v>1.3146006390159721</v>
      </c>
      <c r="BC24">
        <f>1/(1.6/F24+1.37/N24)</f>
        <v>1.9510501993583309</v>
      </c>
      <c r="BD24">
        <f>G24*AA24*0.001</f>
        <v>34.322098869233798</v>
      </c>
      <c r="BE24">
        <f>G24/S24</f>
        <v>0.99024634870833694</v>
      </c>
      <c r="BF24">
        <f>(1-AP24*AA24/AU24/F24)*100</f>
        <v>91.160095023621452</v>
      </c>
      <c r="BG24">
        <f>(S24-E24/(N24/1.35))</f>
        <v>394.51407201734594</v>
      </c>
      <c r="BH24">
        <f>E24*BF24/100/BG24</f>
        <v>-1.1804729521126692E-2</v>
      </c>
    </row>
    <row r="25" spans="1:60" x14ac:dyDescent="0.35">
      <c r="A25" s="1" t="s">
        <v>9</v>
      </c>
      <c r="B25" s="1" t="s">
        <v>1699</v>
      </c>
      <c r="K25" s="1">
        <v>2.72</v>
      </c>
    </row>
    <row r="26" spans="1:60" x14ac:dyDescent="0.35">
      <c r="A26" s="1" t="s">
        <v>9</v>
      </c>
      <c r="B26" s="1" t="s">
        <v>1698</v>
      </c>
      <c r="K26" s="1">
        <v>2.72</v>
      </c>
    </row>
    <row r="27" spans="1:60" x14ac:dyDescent="0.35">
      <c r="A27" s="1">
        <v>4</v>
      </c>
      <c r="B27" s="1" t="s">
        <v>1697</v>
      </c>
      <c r="C27" s="1">
        <v>1061.0000030174851</v>
      </c>
      <c r="D27" s="1">
        <v>0</v>
      </c>
      <c r="E27">
        <f>(R27-S27*(1000-T27)/(1000-U27))*AO27</f>
        <v>-5.7229238633876207</v>
      </c>
      <c r="F27">
        <f>IF(AZ27&lt;&gt;0,1/(1/AZ27-1/N27),0)</f>
        <v>6.3019421790396866</v>
      </c>
      <c r="G27">
        <f>((BC27-AP27/2)*S27-E27)/(BC27+AP27/2)</f>
        <v>390.35011888193952</v>
      </c>
      <c r="H27">
        <f>AP27*1000</f>
        <v>31.058726672969353</v>
      </c>
      <c r="I27">
        <f>(AU27-BA27)</f>
        <v>1.0340551590604719</v>
      </c>
      <c r="J27">
        <f>(P27+AT27*D27)</f>
        <v>28.320323944091797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31.239387512207031</v>
      </c>
      <c r="P27" s="1">
        <v>28.320323944091797</v>
      </c>
      <c r="Q27" s="1">
        <v>31.458330154418945</v>
      </c>
      <c r="R27" s="1">
        <v>399.95855712890625</v>
      </c>
      <c r="S27" s="1">
        <v>394.05697631835938</v>
      </c>
      <c r="T27" s="1">
        <v>4.8788657188415527</v>
      </c>
      <c r="U27" s="1">
        <v>32.105869293212891</v>
      </c>
      <c r="V27" s="1">
        <v>9.410893440246582</v>
      </c>
      <c r="W27" s="1">
        <v>61.929336547851563</v>
      </c>
      <c r="X27" s="1">
        <v>300.31744384765625</v>
      </c>
      <c r="Y27" s="1">
        <v>99.766548156738281</v>
      </c>
      <c r="Z27" s="1">
        <v>5.6022707372903824E-2</v>
      </c>
      <c r="AA27" s="1">
        <v>88.215286254882813</v>
      </c>
      <c r="AB27" s="1">
        <v>5.0632615089416504</v>
      </c>
      <c r="AC27" s="1">
        <v>1.5159298181533813</v>
      </c>
      <c r="AD27" s="1">
        <v>8.1027388572692871E-2</v>
      </c>
      <c r="AE27" s="1">
        <v>6.7113377153873444E-3</v>
      </c>
      <c r="AF27" s="1">
        <v>2.8190271928906441E-2</v>
      </c>
      <c r="AG27" s="1">
        <v>5.7009123265743256E-3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1.1041082494399124</v>
      </c>
      <c r="AP27">
        <f>(U27-T27)/(1000-U27)*AO27</f>
        <v>3.1058726672969352E-2</v>
      </c>
      <c r="AQ27">
        <f>(P27+273.15)</f>
        <v>301.47032394409177</v>
      </c>
      <c r="AR27">
        <f>(O27+273.15)</f>
        <v>304.38938751220701</v>
      </c>
      <c r="AS27">
        <f>(Y27*AK27+Z27*AL27)*AM27</f>
        <v>15.962647348285145</v>
      </c>
      <c r="AT27">
        <f>((AS27+0.00000010773*(AR27^4-AQ27^4))-AP27*44100)/(L27*0.92*2*29.3+0.00000043092*AQ27^3)</f>
        <v>-10.368593717741128</v>
      </c>
      <c r="AU27">
        <f>0.61365*EXP(17.502*J27/(240.97+J27))</f>
        <v>3.8662836092230992</v>
      </c>
      <c r="AV27">
        <f>AU27*1000/AA27</f>
        <v>43.827819115749861</v>
      </c>
      <c r="AW27">
        <f>(AV27-U27)</f>
        <v>11.72194982253697</v>
      </c>
      <c r="AX27">
        <f>IF(D27,P27,(O27+P27)/2)</f>
        <v>29.779855728149414</v>
      </c>
      <c r="AY27">
        <f>0.61365*EXP(17.502*AX27/(240.97+AX27))</f>
        <v>4.2068727085010496</v>
      </c>
      <c r="AZ27">
        <f>IF(AW27&lt;&gt;0,(1000-(AV27+U27)/2)/AW27*AP27,0)</f>
        <v>2.5490234379556793</v>
      </c>
      <c r="BA27">
        <f>U27*AA27/1000</f>
        <v>2.8322284501626274</v>
      </c>
      <c r="BB27">
        <f>(AY27-BA27)</f>
        <v>1.3746442583384222</v>
      </c>
      <c r="BC27">
        <f>1/(1.6/F27+1.37/N27)</f>
        <v>1.7422895356698771</v>
      </c>
      <c r="BD27">
        <f>G27*AA27*0.001</f>
        <v>34.434847476797835</v>
      </c>
      <c r="BE27">
        <f>G27/S27</f>
        <v>0.99059309272721752</v>
      </c>
      <c r="BF27">
        <f>(1-AP27*AA27/AU27/F27)*100</f>
        <v>88.755002270736554</v>
      </c>
      <c r="BG27">
        <f>(S27-E27/(N27/1.35))</f>
        <v>395.86195740204437</v>
      </c>
      <c r="BH27">
        <f>E27*BF27/100/BG27</f>
        <v>-1.2831193071031824E-2</v>
      </c>
    </row>
    <row r="28" spans="1:60" x14ac:dyDescent="0.35">
      <c r="A28" s="1" t="s">
        <v>9</v>
      </c>
      <c r="B28" s="1" t="s">
        <v>1696</v>
      </c>
      <c r="K28" s="1">
        <v>2.72</v>
      </c>
    </row>
    <row r="29" spans="1:60" x14ac:dyDescent="0.35">
      <c r="A29" s="1" t="s">
        <v>9</v>
      </c>
      <c r="B29" s="1" t="s">
        <v>1695</v>
      </c>
      <c r="K29" s="1">
        <v>2.72</v>
      </c>
    </row>
    <row r="30" spans="1:60" x14ac:dyDescent="0.35">
      <c r="A30" s="1">
        <v>5</v>
      </c>
      <c r="B30" s="1" t="s">
        <v>1694</v>
      </c>
      <c r="C30" s="1">
        <v>1265.0000030174851</v>
      </c>
      <c r="D30" s="1">
        <v>0</v>
      </c>
      <c r="E30">
        <f>(R30-S30*(1000-T30)/(1000-U30))*AO30</f>
        <v>-5.6479794641875136</v>
      </c>
      <c r="F30">
        <f>IF(AZ30&lt;&gt;0,1/(1/AZ30-1/N30),0)</f>
        <v>4.3006273655992615</v>
      </c>
      <c r="G30">
        <f>((BC30-AP30/2)*S30-E30)/(BC30+AP30/2)</f>
        <v>390.45889668474291</v>
      </c>
      <c r="H30">
        <f>AP30*1000</f>
        <v>29.591585290564538</v>
      </c>
      <c r="I30">
        <f>(AU30-BA30)</f>
        <v>1.1709427497406453</v>
      </c>
      <c r="J30">
        <f>(P30+AT30*D30)</f>
        <v>28.521690368652344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31.201902389526367</v>
      </c>
      <c r="P30" s="1">
        <v>28.521690368652344</v>
      </c>
      <c r="Q30" s="1">
        <v>31.414272308349609</v>
      </c>
      <c r="R30" s="1">
        <v>400.04977416992188</v>
      </c>
      <c r="S30" s="1">
        <v>394.5889892578125</v>
      </c>
      <c r="T30" s="1">
        <v>5.0987858772277832</v>
      </c>
      <c r="U30" s="1">
        <v>31.070682525634766</v>
      </c>
      <c r="V30" s="1">
        <v>9.8558998107910156</v>
      </c>
      <c r="W30" s="1">
        <v>60.059303283691406</v>
      </c>
      <c r="X30" s="1">
        <v>300.2794189453125</v>
      </c>
      <c r="Y30" s="1">
        <v>149.57522583007813</v>
      </c>
      <c r="Z30" s="1">
        <v>7.3170237243175507E-2</v>
      </c>
      <c r="AA30" s="1">
        <v>88.213417053222656</v>
      </c>
      <c r="AB30" s="1">
        <v>5.0833315849304199</v>
      </c>
      <c r="AC30" s="1">
        <v>1.5123623609542847</v>
      </c>
      <c r="AD30" s="1">
        <v>8.6673669517040253E-2</v>
      </c>
      <c r="AE30" s="1">
        <v>2.0866043865680695E-2</v>
      </c>
      <c r="AF30" s="1">
        <v>3.1081307679414749E-2</v>
      </c>
      <c r="AG30" s="1">
        <v>7.5421053916215897E-3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1.1039684520048252</v>
      </c>
      <c r="AP30">
        <f>(U30-T30)/(1000-U30)*AO30</f>
        <v>2.9591585290564538E-2</v>
      </c>
      <c r="AQ30">
        <f>(P30+273.15)</f>
        <v>301.67169036865232</v>
      </c>
      <c r="AR30">
        <f>(O30+273.15)</f>
        <v>304.35190238952634</v>
      </c>
      <c r="AS30">
        <f>(Y30*AK30+Z30*AL30)*AM30</f>
        <v>23.932035597889808</v>
      </c>
      <c r="AT30">
        <f>((AS30+0.00000010773*(AR30^4-AQ30^4))-AP30*44100)/(L30*0.92*2*29.3+0.00000043092*AQ30^3)</f>
        <v>-9.8176964805195812</v>
      </c>
      <c r="AU30">
        <f>0.61365*EXP(17.502*J30/(240.97+J30))</f>
        <v>3.9117938255027425</v>
      </c>
      <c r="AV30">
        <f>AU30*1000/AA30</f>
        <v>44.344658173060026</v>
      </c>
      <c r="AW30">
        <f>(AV30-U30)</f>
        <v>13.27397564742526</v>
      </c>
      <c r="AX30">
        <f>IF(D30,P30,(O30+P30)/2)</f>
        <v>29.861796379089355</v>
      </c>
      <c r="AY30">
        <f>0.61365*EXP(17.502*AX30/(240.97+AX30))</f>
        <v>4.22674579555067</v>
      </c>
      <c r="AZ30">
        <f>IF(AW30&lt;&gt;0,(1000-(AV30+U30)/2)/AW30*AP30,0)</f>
        <v>2.1452318659961342</v>
      </c>
      <c r="BA30">
        <f>U30*AA30/1000</f>
        <v>2.7408510757620972</v>
      </c>
      <c r="BB30">
        <f>(AY30-BA30)</f>
        <v>1.4858947197885728</v>
      </c>
      <c r="BC30">
        <f>1/(1.6/F30+1.37/N30)</f>
        <v>1.444865016282314</v>
      </c>
      <c r="BD30">
        <f>G30*AA30*0.001</f>
        <v>34.443713495392402</v>
      </c>
      <c r="BE30">
        <f>G30/S30</f>
        <v>0.98953317835645149</v>
      </c>
      <c r="BF30">
        <f>(1-AP30*AA30/AU30/F30)*100</f>
        <v>84.483452102960698</v>
      </c>
      <c r="BG30">
        <f>(S30-E30/(N30/1.35))</f>
        <v>396.37033325910511</v>
      </c>
      <c r="BH30">
        <f>E30*BF30/100/BG30</f>
        <v>-1.2038257218137314E-2</v>
      </c>
    </row>
    <row r="31" spans="1:60" x14ac:dyDescent="0.35">
      <c r="A31" s="1" t="s">
        <v>9</v>
      </c>
      <c r="B31" s="1" t="s">
        <v>1693</v>
      </c>
      <c r="K31" s="1">
        <v>2.72</v>
      </c>
    </row>
    <row r="32" spans="1:60" x14ac:dyDescent="0.35">
      <c r="A32" s="1" t="s">
        <v>9</v>
      </c>
      <c r="B32" s="1" t="s">
        <v>1692</v>
      </c>
      <c r="K32" s="1">
        <v>2.72</v>
      </c>
    </row>
    <row r="33" spans="1:60" x14ac:dyDescent="0.35">
      <c r="A33" s="1">
        <v>6</v>
      </c>
      <c r="B33" s="1" t="s">
        <v>1691</v>
      </c>
      <c r="C33" s="1">
        <v>1468.500003028661</v>
      </c>
      <c r="D33" s="1">
        <v>0</v>
      </c>
      <c r="E33">
        <f>(R33-S33*(1000-T33)/(1000-U33))*AO33</f>
        <v>-5.8607914280177953</v>
      </c>
      <c r="F33">
        <f>IF(AZ33&lt;&gt;0,1/(1/AZ33-1/N33),0)</f>
        <v>3.3968169768168015</v>
      </c>
      <c r="G33">
        <f>((BC33-AP33/2)*S33-E33)/(BC33+AP33/2)</f>
        <v>390.90383820984385</v>
      </c>
      <c r="H33">
        <f>AP33*1000</f>
        <v>28.548881111738183</v>
      </c>
      <c r="I33">
        <f>(AU33-BA33)</f>
        <v>1.2797926348791839</v>
      </c>
      <c r="J33">
        <f>(P33+AT33*D33)</f>
        <v>28.737199783325195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31.190647125244141</v>
      </c>
      <c r="P33" s="1">
        <v>28.737199783325195</v>
      </c>
      <c r="Q33" s="1">
        <v>31.395835876464844</v>
      </c>
      <c r="R33" s="1">
        <v>400.05276489257813</v>
      </c>
      <c r="S33" s="1">
        <v>395.143798828125</v>
      </c>
      <c r="T33" s="1">
        <v>5.3218812942504883</v>
      </c>
      <c r="U33" s="1">
        <v>30.392555236816406</v>
      </c>
      <c r="V33" s="1">
        <v>10.294478416442871</v>
      </c>
      <c r="W33" s="1">
        <v>58.790393829345703</v>
      </c>
      <c r="X33" s="1">
        <v>300.32254028320313</v>
      </c>
      <c r="Y33" s="1">
        <v>301.11123657226563</v>
      </c>
      <c r="Z33" s="1">
        <v>0.21379505097866058</v>
      </c>
      <c r="AA33" s="1">
        <v>88.21978759765625</v>
      </c>
      <c r="AB33" s="1">
        <v>5.2029480934143066</v>
      </c>
      <c r="AC33" s="1">
        <v>1.5075747966766357</v>
      </c>
      <c r="AD33" s="1">
        <v>0.10531880706548691</v>
      </c>
      <c r="AE33" s="1">
        <v>8.328133262693882E-3</v>
      </c>
      <c r="AF33" s="1">
        <v>1.5880528837442398E-2</v>
      </c>
      <c r="AG33" s="1">
        <v>3.4440504387021065E-3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1.1041269863353054</v>
      </c>
      <c r="AP33">
        <f>(U33-T33)/(1000-U33)*AO33</f>
        <v>2.8548881111738183E-2</v>
      </c>
      <c r="AQ33">
        <f>(P33+273.15)</f>
        <v>301.88719978332517</v>
      </c>
      <c r="AR33">
        <f>(O33+273.15)</f>
        <v>304.34064712524412</v>
      </c>
      <c r="AS33">
        <f>(Y33*AK33+Z33*AL33)*AM33</f>
        <v>48.177796774704802</v>
      </c>
      <c r="AT33">
        <f>((AS33+0.00000010773*(AR33^4-AQ33^4))-AP33*44100)/(L33*0.92*2*29.3+0.00000043092*AQ33^3)</f>
        <v>-9.2849177932010942</v>
      </c>
      <c r="AU33">
        <f>0.61365*EXP(17.502*J33/(240.97+J33))</f>
        <v>3.9610174024211626</v>
      </c>
      <c r="AV33">
        <f>AU33*1000/AA33</f>
        <v>44.899421210195655</v>
      </c>
      <c r="AW33">
        <f>(AV33-U33)</f>
        <v>14.506865973379249</v>
      </c>
      <c r="AX33">
        <f>IF(D33,P33,(O33+P33)/2)</f>
        <v>29.963923454284668</v>
      </c>
      <c r="AY33">
        <f>0.61365*EXP(17.502*AX33/(240.97+AX33))</f>
        <v>4.2516292054708522</v>
      </c>
      <c r="AZ33">
        <f>IF(AW33&lt;&gt;0,(1000-(AV33+U33)/2)/AW33*AP33,0)</f>
        <v>1.893870827787868</v>
      </c>
      <c r="BA33">
        <f>U33*AA33/1000</f>
        <v>2.6812247675419787</v>
      </c>
      <c r="BB33">
        <f>(AY33-BA33)</f>
        <v>1.5704044379288735</v>
      </c>
      <c r="BC33">
        <f>1/(1.6/F33+1.37/N33)</f>
        <v>1.264068071258331</v>
      </c>
      <c r="BD33">
        <f>G33*AA33*0.001</f>
        <v>34.485453577981012</v>
      </c>
      <c r="BE33">
        <f>G33/S33</f>
        <v>0.98926982877915437</v>
      </c>
      <c r="BF33">
        <f>(1-AP33*AA33/AU33/F33)*100</f>
        <v>81.281277672635369</v>
      </c>
      <c r="BG33">
        <f>(S33-E33/(N33/1.35))</f>
        <v>396.99226264059541</v>
      </c>
      <c r="BH33">
        <f>E33*BF33/100/BG33</f>
        <v>-1.19995440786055E-2</v>
      </c>
    </row>
    <row r="34" spans="1:60" x14ac:dyDescent="0.35">
      <c r="A34" s="1" t="s">
        <v>9</v>
      </c>
      <c r="B34" s="1" t="s">
        <v>1690</v>
      </c>
      <c r="K34" s="1">
        <v>2.72</v>
      </c>
    </row>
    <row r="35" spans="1:60" x14ac:dyDescent="0.35">
      <c r="A35" s="1" t="s">
        <v>9</v>
      </c>
      <c r="B35" s="1" t="s">
        <v>1689</v>
      </c>
      <c r="K35" s="1">
        <v>2.72</v>
      </c>
    </row>
    <row r="36" spans="1:60" x14ac:dyDescent="0.35">
      <c r="A36" s="1">
        <v>7</v>
      </c>
      <c r="B36" s="1" t="s">
        <v>1688</v>
      </c>
      <c r="C36" s="1">
        <v>1671.500003028661</v>
      </c>
      <c r="D36" s="1">
        <v>0</v>
      </c>
      <c r="E36">
        <f>(R36-S36*(1000-T36)/(1000-U36))*AO36</f>
        <v>-6.0211774648715828</v>
      </c>
      <c r="F36">
        <f>IF(AZ36&lt;&gt;0,1/(1/AZ36-1/N36),0)</f>
        <v>2.9674146920656388</v>
      </c>
      <c r="G36">
        <f>((BC36-AP36/2)*S36-E36)/(BC36+AP36/2)</f>
        <v>391.1245327736786</v>
      </c>
      <c r="H36">
        <f>AP36*1000</f>
        <v>28.112465154275259</v>
      </c>
      <c r="I36">
        <f>(AU36-BA36)</f>
        <v>1.3615335382422424</v>
      </c>
      <c r="J36">
        <f>(P36+AT36*D36)</f>
        <v>29.037017822265625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31.203371047973633</v>
      </c>
      <c r="P36" s="1">
        <v>29.037017822265625</v>
      </c>
      <c r="Q36" s="1">
        <v>31.393487930297852</v>
      </c>
      <c r="R36" s="1">
        <v>400.06692504882813</v>
      </c>
      <c r="S36" s="1">
        <v>395.45098876953125</v>
      </c>
      <c r="T36" s="1">
        <v>5.5563430786132813</v>
      </c>
      <c r="U36" s="1">
        <v>30.250560760498047</v>
      </c>
      <c r="V36" s="1">
        <v>10.74089241027832</v>
      </c>
      <c r="W36" s="1">
        <v>58.476955413818359</v>
      </c>
      <c r="X36" s="1">
        <v>300.283935546875</v>
      </c>
      <c r="Y36" s="1">
        <v>500.36752319335938</v>
      </c>
      <c r="Z36" s="1">
        <v>3.8872350007295609E-2</v>
      </c>
      <c r="AA36" s="1">
        <v>88.225212097167969</v>
      </c>
      <c r="AB36" s="1">
        <v>5.2244386672973633</v>
      </c>
      <c r="AC36" s="1">
        <v>1.5091214179992676</v>
      </c>
      <c r="AD36" s="1">
        <v>6.2268838286399841E-2</v>
      </c>
      <c r="AE36" s="1">
        <v>5.882785189896822E-3</v>
      </c>
      <c r="AF36" s="1">
        <v>2.2610120475292206E-2</v>
      </c>
      <c r="AG36" s="1">
        <v>5.1870294846594334E-3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1.1039850571576284</v>
      </c>
      <c r="AP36">
        <f>(U36-T36)/(1000-U36)*AO36</f>
        <v>2.8112465154275259E-2</v>
      </c>
      <c r="AQ36">
        <f>(P36+273.15)</f>
        <v>302.1870178222656</v>
      </c>
      <c r="AR36">
        <f>(O36+273.15)</f>
        <v>304.35337104797361</v>
      </c>
      <c r="AS36">
        <f>(Y36*AK36+Z36*AL36)*AM36</f>
        <v>80.058801921483791</v>
      </c>
      <c r="AT36">
        <f>((AS36+0.00000010773*(AR36^4-AQ36^4))-AP36*44100)/(L36*0.92*2*29.3+0.00000043092*AQ36^3)</f>
        <v>-8.907381030273859</v>
      </c>
      <c r="AU36">
        <f>0.61365*EXP(17.502*J36/(240.97+J36))</f>
        <v>4.0303956773954495</v>
      </c>
      <c r="AV36">
        <f>AU36*1000/AA36</f>
        <v>45.683037553443583</v>
      </c>
      <c r="AW36">
        <f>(AV36-U36)</f>
        <v>15.432476792945536</v>
      </c>
      <c r="AX36">
        <f>IF(D36,P36,(O36+P36)/2)</f>
        <v>30.120194435119629</v>
      </c>
      <c r="AY36">
        <f>0.61365*EXP(17.502*AX36/(240.97+AX36))</f>
        <v>4.2899519994359272</v>
      </c>
      <c r="AZ36">
        <f>IF(AW36&lt;&gt;0,(1000-(AV36+U36)/2)/AW36*AP36,0)</f>
        <v>1.7524811602709398</v>
      </c>
      <c r="BA36">
        <f>U36*AA36/1000</f>
        <v>2.668862139153207</v>
      </c>
      <c r="BB36">
        <f>(AY36-BA36)</f>
        <v>1.6210898602827202</v>
      </c>
      <c r="BC36">
        <f>1/(1.6/F36+1.37/N36)</f>
        <v>1.1637957280161277</v>
      </c>
      <c r="BD36">
        <f>G36*AA36*0.001</f>
        <v>34.507044860363514</v>
      </c>
      <c r="BE36">
        <f>G36/S36</f>
        <v>0.98905943816371611</v>
      </c>
      <c r="BF36">
        <f>(1-AP36*AA36/AU36/F36)*100</f>
        <v>79.26205519503084</v>
      </c>
      <c r="BG36">
        <f>(S36-E36/(N36/1.35))</f>
        <v>397.35003752241306</v>
      </c>
      <c r="BH36">
        <f>E36*BF36/100/BG36</f>
        <v>-1.2010843223660379E-2</v>
      </c>
    </row>
    <row r="37" spans="1:60" x14ac:dyDescent="0.35">
      <c r="A37" s="1" t="s">
        <v>9</v>
      </c>
      <c r="B37" s="1" t="s">
        <v>1687</v>
      </c>
      <c r="K37" s="1">
        <v>2.72</v>
      </c>
    </row>
    <row r="38" spans="1:60" x14ac:dyDescent="0.35">
      <c r="A38" s="1" t="s">
        <v>9</v>
      </c>
      <c r="B38" s="1" t="s">
        <v>1686</v>
      </c>
      <c r="K38" s="1">
        <v>2.72</v>
      </c>
    </row>
    <row r="39" spans="1:60" x14ac:dyDescent="0.35">
      <c r="A39" s="1">
        <v>8</v>
      </c>
      <c r="B39" s="1" t="s">
        <v>1685</v>
      </c>
      <c r="C39" s="1">
        <v>1875.0000030174851</v>
      </c>
      <c r="D39" s="1">
        <v>0</v>
      </c>
      <c r="E39">
        <f>(R39-S39*(1000-T39)/(1000-U39))*AO39</f>
        <v>-6.5367853436625838</v>
      </c>
      <c r="F39">
        <f>IF(AZ39&lt;&gt;0,1/(1/AZ39-1/N39),0)</f>
        <v>2.9411111166940609</v>
      </c>
      <c r="G39">
        <f>((BC39-AP39/2)*S39-E39)/(BC39+AP39/2)</f>
        <v>391.9097237280568</v>
      </c>
      <c r="H39">
        <f>AP39*1000</f>
        <v>28.266520706616319</v>
      </c>
      <c r="I39">
        <f>(AU39-BA39)</f>
        <v>1.3755748329487494</v>
      </c>
      <c r="J39">
        <f>(P39+AT39*D39)</f>
        <v>29.230413436889648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31.234994888305664</v>
      </c>
      <c r="P39" s="1">
        <v>29.230413436889648</v>
      </c>
      <c r="Q39" s="1">
        <v>31.408624649047852</v>
      </c>
      <c r="R39" s="1">
        <v>400.09689331054688</v>
      </c>
      <c r="S39" s="1">
        <v>395.88214111328125</v>
      </c>
      <c r="T39" s="1">
        <v>5.7873325347900391</v>
      </c>
      <c r="U39" s="1">
        <v>30.60563850402832</v>
      </c>
      <c r="V39" s="1">
        <v>11.167060852050781</v>
      </c>
      <c r="W39" s="1">
        <v>59.055706024169922</v>
      </c>
      <c r="X39" s="1">
        <v>300.30987548828125</v>
      </c>
      <c r="Y39" s="1">
        <v>750.87506103515625</v>
      </c>
      <c r="Z39" s="1">
        <v>5.4878797382116318E-2</v>
      </c>
      <c r="AA39" s="1">
        <v>88.223381042480469</v>
      </c>
      <c r="AB39" s="1">
        <v>5.3455753326416016</v>
      </c>
      <c r="AC39" s="1">
        <v>1.5076919794082642</v>
      </c>
      <c r="AD39" s="1">
        <v>0.12413749098777771</v>
      </c>
      <c r="AE39" s="1">
        <v>6.7404503934085369E-3</v>
      </c>
      <c r="AF39" s="1">
        <v>4.2817071080207825E-2</v>
      </c>
      <c r="AG39" s="1">
        <v>1.1633655056357384E-2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1.104080424589269</v>
      </c>
      <c r="AP39">
        <f>(U39-T39)/(1000-U39)*AO39</f>
        <v>2.8266520706616321E-2</v>
      </c>
      <c r="AQ39">
        <f>(P39+273.15)</f>
        <v>302.38041343688963</v>
      </c>
      <c r="AR39">
        <f>(O39+273.15)</f>
        <v>304.38499488830564</v>
      </c>
      <c r="AS39">
        <f>(Y39*AK39+Z39*AL39)*AM39</f>
        <v>120.14000708028652</v>
      </c>
      <c r="AT39">
        <f>((AS39+0.00000010773*(AR39^4-AQ39^4))-AP39*44100)/(L39*0.92*2*29.3+0.00000043092*AQ39^3)</f>
        <v>-8.6593494977231344</v>
      </c>
      <c r="AU39">
        <f>0.61365*EXP(17.502*J39/(240.97+J39))</f>
        <v>4.0757077407380518</v>
      </c>
      <c r="AV39">
        <f>AU39*1000/AA39</f>
        <v>46.197591756039778</v>
      </c>
      <c r="AW39">
        <f>(AV39-U39)</f>
        <v>15.591953252011457</v>
      </c>
      <c r="AX39">
        <f>IF(D39,P39,(O39+P39)/2)</f>
        <v>30.232704162597656</v>
      </c>
      <c r="AY39">
        <f>0.61365*EXP(17.502*AX39/(240.97+AX39))</f>
        <v>4.3177291423271376</v>
      </c>
      <c r="AZ39">
        <f>IF(AW39&lt;&gt;0,(1000-(AV39+U39)/2)/AW39*AP39,0)</f>
        <v>1.7432736115899514</v>
      </c>
      <c r="BA39">
        <f>U39*AA39/1000</f>
        <v>2.7001329077893024</v>
      </c>
      <c r="BB39">
        <f>(AY39-BA39)</f>
        <v>1.6175962345378352</v>
      </c>
      <c r="BC39">
        <f>1/(1.6/F39+1.37/N39)</f>
        <v>1.1573008927656896</v>
      </c>
      <c r="BD39">
        <f>G39*AA39*0.001</f>
        <v>34.575600890713609</v>
      </c>
      <c r="BE39">
        <f>G39/S39</f>
        <v>0.98996565651066404</v>
      </c>
      <c r="BF39">
        <f>(1-AP39*AA39/AU39/F39)*100</f>
        <v>79.196251945832245</v>
      </c>
      <c r="BG39">
        <f>(S39-E39/(N39/1.35))</f>
        <v>397.94380996910911</v>
      </c>
      <c r="BH39">
        <f>E39*BF39/100/BG39</f>
        <v>-1.3009095405522501E-2</v>
      </c>
    </row>
    <row r="40" spans="1:60" x14ac:dyDescent="0.35">
      <c r="A40" s="1" t="s">
        <v>9</v>
      </c>
      <c r="B40" s="1" t="s">
        <v>1684</v>
      </c>
      <c r="K40" s="1">
        <v>2.72</v>
      </c>
    </row>
    <row r="41" spans="1:60" x14ac:dyDescent="0.35">
      <c r="A41" s="1" t="s">
        <v>9</v>
      </c>
      <c r="B41" s="1" t="s">
        <v>1683</v>
      </c>
      <c r="K41" s="1">
        <v>2.72</v>
      </c>
    </row>
    <row r="42" spans="1:60" x14ac:dyDescent="0.35">
      <c r="A42" s="1">
        <v>9</v>
      </c>
      <c r="B42" s="1" t="s">
        <v>1682</v>
      </c>
      <c r="C42" s="1">
        <v>2079.0000030174851</v>
      </c>
      <c r="D42" s="1">
        <v>0</v>
      </c>
      <c r="E42">
        <f>(R42-S42*(1000-T42)/(1000-U42))*AO42</f>
        <v>-6.8906175761160666</v>
      </c>
      <c r="F42">
        <f>IF(AZ42&lt;&gt;0,1/(1/AZ42-1/N42),0)</f>
        <v>2.989946890631709</v>
      </c>
      <c r="G42">
        <f>((BC42-AP42/2)*S42-E42)/(BC42+AP42/2)</f>
        <v>392.34448848086566</v>
      </c>
      <c r="H42">
        <f>AP42*1000</f>
        <v>28.595674488552117</v>
      </c>
      <c r="I42">
        <f>(AU42-BA42)</f>
        <v>1.3772932127306019</v>
      </c>
      <c r="J42">
        <f>(P42+AT42*D42)</f>
        <v>29.427871704101563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31.282737731933594</v>
      </c>
      <c r="P42" s="1">
        <v>29.427871704101563</v>
      </c>
      <c r="Q42" s="1">
        <v>31.438055038452148</v>
      </c>
      <c r="R42" s="1">
        <v>400.1099853515625</v>
      </c>
      <c r="S42" s="1">
        <v>396.09222412109375</v>
      </c>
      <c r="T42" s="1">
        <v>6.0233440399169922</v>
      </c>
      <c r="U42" s="1">
        <v>31.117532730102539</v>
      </c>
      <c r="V42" s="1">
        <v>11.590258598327637</v>
      </c>
      <c r="W42" s="1">
        <v>59.877079010009766</v>
      </c>
      <c r="X42" s="1">
        <v>300.30819702148438</v>
      </c>
      <c r="Y42" s="1">
        <v>1000.1463012695313</v>
      </c>
      <c r="Z42" s="1">
        <v>2.0579313859343529E-2</v>
      </c>
      <c r="AA42" s="1">
        <v>88.218307495117188</v>
      </c>
      <c r="AB42" s="1">
        <v>5.2564959526062012</v>
      </c>
      <c r="AC42" s="1">
        <v>1.5309613943099976</v>
      </c>
      <c r="AD42" s="1">
        <v>0.20983269810676575</v>
      </c>
      <c r="AE42" s="1">
        <v>5.9768822975456715E-3</v>
      </c>
      <c r="AF42" s="1">
        <v>3.183431550860405E-2</v>
      </c>
      <c r="AG42" s="1">
        <v>4.6231159940361977E-3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1.1040742537554571</v>
      </c>
      <c r="AP42">
        <f>(U42-T42)/(1000-U42)*AO42</f>
        <v>2.8595674488552117E-2</v>
      </c>
      <c r="AQ42">
        <f>(P42+273.15)</f>
        <v>302.57787170410154</v>
      </c>
      <c r="AR42">
        <f>(O42+273.15)</f>
        <v>304.43273773193357</v>
      </c>
      <c r="AS42">
        <f>(Y42*AK42+Z42*AL42)*AM42</f>
        <v>160.0234046263231</v>
      </c>
      <c r="AT42">
        <f>((AS42+0.00000010773*(AR42^4-AQ42^4))-AP42*44100)/(L42*0.92*2*29.3+0.00000043092*AQ42^3)</f>
        <v>-8.4724522168603063</v>
      </c>
      <c r="AU42">
        <f>0.61365*EXP(17.502*J42/(240.97+J42))</f>
        <v>4.1224292836041609</v>
      </c>
      <c r="AV42">
        <f>AU42*1000/AA42</f>
        <v>46.729861416036968</v>
      </c>
      <c r="AW42">
        <f>(AV42-U42)</f>
        <v>15.612328685934429</v>
      </c>
      <c r="AX42">
        <f>IF(D42,P42,(O42+P42)/2)</f>
        <v>30.355304718017578</v>
      </c>
      <c r="AY42">
        <f>0.61365*EXP(17.502*AX42/(240.97+AX42))</f>
        <v>4.3481758910246731</v>
      </c>
      <c r="AZ42">
        <f>IF(AW42&lt;&gt;0,(1000-(AV42+U42)/2)/AW42*AP42,0)</f>
        <v>1.7603155602225726</v>
      </c>
      <c r="BA42">
        <f>U42*AA42/1000</f>
        <v>2.745136070873559</v>
      </c>
      <c r="BB42">
        <f>(AY42-BA42)</f>
        <v>1.603039820151114</v>
      </c>
      <c r="BC42">
        <f>1/(1.6/F42+1.37/N42)</f>
        <v>1.1693253310183134</v>
      </c>
      <c r="BD42">
        <f>G42*AA42*0.001</f>
        <v>34.611966728819468</v>
      </c>
      <c r="BE42">
        <f>G42/S42</f>
        <v>0.99053822465577535</v>
      </c>
      <c r="BF42">
        <f>(1-AP42*AA42/AU42/F42)*100</f>
        <v>79.533556659448294</v>
      </c>
      <c r="BG42">
        <f>(S42-E42/(N42/1.35))</f>
        <v>398.26548986369176</v>
      </c>
      <c r="BH42">
        <f>E42*BF42/100/BG42</f>
        <v>-1.3760552630261417E-2</v>
      </c>
    </row>
    <row r="43" spans="1:60" x14ac:dyDescent="0.35">
      <c r="A43" s="1" t="s">
        <v>9</v>
      </c>
      <c r="B43" s="1" t="s">
        <v>1681</v>
      </c>
      <c r="K43" s="1">
        <v>2.72</v>
      </c>
    </row>
    <row r="44" spans="1:60" x14ac:dyDescent="0.35">
      <c r="A44" s="1" t="s">
        <v>9</v>
      </c>
      <c r="B44" s="1" t="s">
        <v>1680</v>
      </c>
      <c r="K44" s="1">
        <v>2.72</v>
      </c>
    </row>
    <row r="45" spans="1:60" x14ac:dyDescent="0.35">
      <c r="A45" s="1">
        <v>10</v>
      </c>
      <c r="B45" s="1" t="s">
        <v>1679</v>
      </c>
      <c r="C45" s="1">
        <v>2283.0000030174851</v>
      </c>
      <c r="D45" s="1">
        <v>0</v>
      </c>
      <c r="E45">
        <f>(R45-S45*(1000-T45)/(1000-U45))*AO45</f>
        <v>-6.983335670144494</v>
      </c>
      <c r="F45">
        <f>IF(AZ45&lt;&gt;0,1/(1/AZ45-1/N45),0)</f>
        <v>3.0376154564188202</v>
      </c>
      <c r="G45">
        <f>((BC45-AP45/2)*S45-E45)/(BC45+AP45/2)</f>
        <v>392.41243475677999</v>
      </c>
      <c r="H45">
        <f>AP45*1000</f>
        <v>28.879382270813359</v>
      </c>
      <c r="I45">
        <f>(AU45-BA45)</f>
        <v>1.3774090253064024</v>
      </c>
      <c r="J45">
        <f>(P45+AT45*D45)</f>
        <v>29.600591659545898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31.337562561035156</v>
      </c>
      <c r="P45" s="1">
        <v>29.600591659545898</v>
      </c>
      <c r="Q45" s="1">
        <v>31.4786376953125</v>
      </c>
      <c r="R45" s="1">
        <v>400.17819213867188</v>
      </c>
      <c r="S45" s="1">
        <v>396.1409912109375</v>
      </c>
      <c r="T45" s="1">
        <v>6.251225471496582</v>
      </c>
      <c r="U45" s="1">
        <v>31.584432601928711</v>
      </c>
      <c r="V45" s="1">
        <v>11.991061210632324</v>
      </c>
      <c r="W45" s="1">
        <v>60.585056304931641</v>
      </c>
      <c r="X45" s="1">
        <v>300.2813720703125</v>
      </c>
      <c r="Y45" s="1">
        <v>1251.185302734375</v>
      </c>
      <c r="Z45" s="1">
        <v>2.9725201427936554E-2</v>
      </c>
      <c r="AA45" s="1">
        <v>88.216575622558594</v>
      </c>
      <c r="AB45" s="1">
        <v>5.2996048927307129</v>
      </c>
      <c r="AC45" s="1">
        <v>1.5320311784744263</v>
      </c>
      <c r="AD45" s="1">
        <v>7.5654864311218262E-2</v>
      </c>
      <c r="AE45" s="1">
        <v>4.9297679215669632E-3</v>
      </c>
      <c r="AF45" s="1">
        <v>2.3484673351049423E-2</v>
      </c>
      <c r="AG45" s="1">
        <v>4.178184550255537E-3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1.1039756326114427</v>
      </c>
      <c r="AP45">
        <f>(U45-T45)/(1000-U45)*AO45</f>
        <v>2.887938227081336E-2</v>
      </c>
      <c r="AQ45">
        <f>(P45+273.15)</f>
        <v>302.75059165954588</v>
      </c>
      <c r="AR45">
        <f>(O45+273.15)</f>
        <v>304.48756256103513</v>
      </c>
      <c r="AS45">
        <f>(Y45*AK45+Z45*AL45)*AM45</f>
        <v>200.18964396291267</v>
      </c>
      <c r="AT45">
        <f>((AS45+0.00000010773*(AR45^4-AQ45^4))-AP45*44100)/(L45*0.92*2*29.3+0.00000043092*AQ45^3)</f>
        <v>-8.2648864440092229</v>
      </c>
      <c r="AU45">
        <f>0.61365*EXP(17.502*J45/(240.97+J45))</f>
        <v>4.1636795124300514</v>
      </c>
      <c r="AV45">
        <f>AU45*1000/AA45</f>
        <v>47.198380610971284</v>
      </c>
      <c r="AW45">
        <f>(AV45-U45)</f>
        <v>15.613948009042574</v>
      </c>
      <c r="AX45">
        <f>IF(D45,P45,(O45+P45)/2)</f>
        <v>30.469077110290527</v>
      </c>
      <c r="AY45">
        <f>0.61365*EXP(17.502*AX45/(240.97+AX45))</f>
        <v>4.3765974239384775</v>
      </c>
      <c r="AZ45">
        <f>IF(AW45&lt;&gt;0,(1000-(AV45+U45)/2)/AW45*AP45,0)</f>
        <v>1.7767308284345784</v>
      </c>
      <c r="BA45">
        <f>U45*AA45/1000</f>
        <v>2.786270487123649</v>
      </c>
      <c r="BB45">
        <f>(AY45-BA45)</f>
        <v>1.5903269368148285</v>
      </c>
      <c r="BC45">
        <f>1/(1.6/F45+1.37/N45)</f>
        <v>1.1809214366826899</v>
      </c>
      <c r="BD45">
        <f>G45*AA45*0.001</f>
        <v>34.617281225953818</v>
      </c>
      <c r="BE45">
        <f>G45/S45</f>
        <v>0.99058780450172568</v>
      </c>
      <c r="BF45">
        <f>(1-AP45*AA45/AU45/F45)*100</f>
        <v>79.856821218567603</v>
      </c>
      <c r="BG45">
        <f>(S45-E45/(N45/1.35))</f>
        <v>398.34349976889206</v>
      </c>
      <c r="BH45">
        <f>E45*BF45/100/BG45</f>
        <v>-1.3999650764817746E-2</v>
      </c>
    </row>
    <row r="46" spans="1:60" x14ac:dyDescent="0.35">
      <c r="A46" s="1" t="s">
        <v>9</v>
      </c>
      <c r="B46" s="1" t="s">
        <v>1678</v>
      </c>
      <c r="K46" s="1">
        <v>2.72</v>
      </c>
    </row>
    <row r="47" spans="1:60" x14ac:dyDescent="0.35">
      <c r="A47" s="1" t="s">
        <v>9</v>
      </c>
      <c r="B47" s="1" t="s">
        <v>1677</v>
      </c>
      <c r="K47" s="1">
        <v>2.72</v>
      </c>
    </row>
    <row r="48" spans="1:60" x14ac:dyDescent="0.35">
      <c r="A48" s="1">
        <v>11</v>
      </c>
      <c r="B48" s="1" t="s">
        <v>1676</v>
      </c>
      <c r="C48" s="1">
        <v>2487.0000030174851</v>
      </c>
      <c r="D48" s="1">
        <v>0</v>
      </c>
      <c r="E48">
        <f>(R48-S48*(1000-T48)/(1000-U48))*AO48</f>
        <v>-8.1073279957633666</v>
      </c>
      <c r="F48">
        <f>IF(AZ48&lt;&gt;0,1/(1/AZ48-1/N48),0)</f>
        <v>3.0947465099714107</v>
      </c>
      <c r="G48">
        <f>((BC48-AP48/2)*S48-E48)/(BC48+AP48/2)</f>
        <v>393.89962085232247</v>
      </c>
      <c r="H48">
        <f>AP48*1000</f>
        <v>29.348989240195486</v>
      </c>
      <c r="I48">
        <f>(AU48-BA48)</f>
        <v>1.3837571537226161</v>
      </c>
      <c r="J48">
        <f>(P48+AT48*D48)</f>
        <v>29.859758377075195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31.428415298461914</v>
      </c>
      <c r="P48" s="1">
        <v>29.859758377075195</v>
      </c>
      <c r="Q48" s="1">
        <v>31.541597366333008</v>
      </c>
      <c r="R48" s="1">
        <v>400.0316162109375</v>
      </c>
      <c r="S48" s="1">
        <v>396.826171875</v>
      </c>
      <c r="T48" s="1">
        <v>6.495549201965332</v>
      </c>
      <c r="U48" s="1">
        <v>32.220966339111328</v>
      </c>
      <c r="V48" s="1">
        <v>12.395830154418945</v>
      </c>
      <c r="W48" s="1">
        <v>61.489124298095703</v>
      </c>
      <c r="X48" s="1">
        <v>300.31417846679688</v>
      </c>
      <c r="Y48" s="1">
        <v>1599.6199951171875</v>
      </c>
      <c r="Z48" s="1">
        <v>0.33497762680053711</v>
      </c>
      <c r="AA48" s="1">
        <v>88.21875</v>
      </c>
      <c r="AB48" s="1">
        <v>5.3216705322265625</v>
      </c>
      <c r="AC48" s="1">
        <v>1.5514439344406128</v>
      </c>
      <c r="AD48" s="1">
        <v>7.9332508146762848E-2</v>
      </c>
      <c r="AE48" s="1">
        <v>3.1236994545906782E-3</v>
      </c>
      <c r="AF48" s="1">
        <v>3.6718651652336121E-2</v>
      </c>
      <c r="AG48" s="1">
        <v>7.3900376446545124E-3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1.1040962443632236</v>
      </c>
      <c r="AP48">
        <f>(U48-T48)/(1000-U48)*AO48</f>
        <v>2.9348989240195487E-2</v>
      </c>
      <c r="AQ48">
        <f>(P48+273.15)</f>
        <v>303.00975837707517</v>
      </c>
      <c r="AR48">
        <f>(O48+273.15)</f>
        <v>304.57841529846189</v>
      </c>
      <c r="AS48">
        <f>(Y48*AK48+Z48*AL48)*AM48</f>
        <v>255.9391934980631</v>
      </c>
      <c r="AT48">
        <f>((AS48+0.00000010773*(AR48^4-AQ48^4))-AP48*44100)/(L48*0.92*2*29.3+0.00000043092*AQ48^3)</f>
        <v>-8.0034696071441562</v>
      </c>
      <c r="AU48">
        <f>0.61365*EXP(17.502*J48/(240.97+J48))</f>
        <v>4.2262505279510938</v>
      </c>
      <c r="AV48">
        <f>AU48*1000/AA48</f>
        <v>47.906488450030118</v>
      </c>
      <c r="AW48">
        <f>(AV48-U48)</f>
        <v>15.685522110918789</v>
      </c>
      <c r="AX48">
        <f>IF(D48,P48,(O48+P48)/2)</f>
        <v>30.644086837768555</v>
      </c>
      <c r="AY48">
        <f>0.61365*EXP(17.502*AX48/(240.97+AX48))</f>
        <v>4.4206326787948518</v>
      </c>
      <c r="AZ48">
        <f>IF(AW48&lt;&gt;0,(1000-(AV48+U48)/2)/AW48*AP48,0)</f>
        <v>1.7961250595769838</v>
      </c>
      <c r="BA48">
        <f>U48*AA48/1000</f>
        <v>2.8424933742284777</v>
      </c>
      <c r="BB48">
        <f>(AY48-BA48)</f>
        <v>1.5781393045663741</v>
      </c>
      <c r="BC48">
        <f>1/(1.6/F48+1.37/N48)</f>
        <v>1.1946394812510994</v>
      </c>
      <c r="BD48">
        <f>G48*AA48*0.001</f>
        <v>34.749332177065824</v>
      </c>
      <c r="BE48">
        <f>G48/S48</f>
        <v>0.99262510582694286</v>
      </c>
      <c r="BF48">
        <f>(1-AP48*AA48/AU48/F48)*100</f>
        <v>80.204169389049568</v>
      </c>
      <c r="BG48">
        <f>(S48-E48/(N48/1.35))</f>
        <v>399.38318189660822</v>
      </c>
      <c r="BH48">
        <f>E48*BF48/100/BG48</f>
        <v>-1.6281143957461944E-2</v>
      </c>
    </row>
    <row r="49" spans="1:60" x14ac:dyDescent="0.35">
      <c r="A49" s="1" t="s">
        <v>9</v>
      </c>
      <c r="B49" s="1" t="s">
        <v>1675</v>
      </c>
      <c r="K49" s="1">
        <v>2.72</v>
      </c>
    </row>
    <row r="50" spans="1:60" x14ac:dyDescent="0.35">
      <c r="A50" s="1" t="s">
        <v>9</v>
      </c>
      <c r="B50" s="1" t="s">
        <v>1670</v>
      </c>
      <c r="K50" s="1">
        <v>2.72</v>
      </c>
    </row>
    <row r="51" spans="1:60" x14ac:dyDescent="0.35">
      <c r="A51" s="1">
        <v>12</v>
      </c>
      <c r="B51" s="1" t="s">
        <v>1674</v>
      </c>
      <c r="C51" s="1">
        <v>2689.500003028661</v>
      </c>
      <c r="D51" s="1">
        <v>0</v>
      </c>
      <c r="E51">
        <f>(R51-S51*(1000-T51)/(1000-U51))*AO51</f>
        <v>-9.5481185687587367</v>
      </c>
      <c r="F51">
        <f>IF(AZ51&lt;&gt;0,1/(1/AZ51-1/N51),0)</f>
        <v>3.0909700332182153</v>
      </c>
      <c r="G51">
        <f>((BC51-AP51/2)*S51-E51)/(BC51+AP51/2)</f>
        <v>396.16388463191402</v>
      </c>
      <c r="H51">
        <f>AP51*1000</f>
        <v>29.770977325323997</v>
      </c>
      <c r="I51">
        <f>(AU51-BA51)</f>
        <v>1.4034620488669525</v>
      </c>
      <c r="J51">
        <f>(P51+AT51*D51)</f>
        <v>30.16157341003418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31.562246322631836</v>
      </c>
      <c r="P51" s="1">
        <v>30.16157341003418</v>
      </c>
      <c r="Q51" s="1">
        <v>31.645376205444336</v>
      </c>
      <c r="R51" s="1">
        <v>400.15481567382813</v>
      </c>
      <c r="S51" s="1">
        <v>398.06918334960938</v>
      </c>
      <c r="T51" s="1">
        <v>6.7599854469299316</v>
      </c>
      <c r="U51" s="1">
        <v>32.838069915771484</v>
      </c>
      <c r="V51" s="1">
        <v>12.80167293548584</v>
      </c>
      <c r="W51" s="1">
        <v>62.186855316162109</v>
      </c>
      <c r="X51" s="1">
        <v>300.32086181640625</v>
      </c>
      <c r="Y51" s="1">
        <v>2000.687744140625</v>
      </c>
      <c r="Z51" s="1">
        <v>5.0305072218179703E-2</v>
      </c>
      <c r="AA51" s="1">
        <v>88.211265563964844</v>
      </c>
      <c r="AB51" s="1">
        <v>5.3215727806091309</v>
      </c>
      <c r="AC51" s="1">
        <v>1.554477334022522</v>
      </c>
      <c r="AD51" s="1">
        <v>7.7782079577445984E-2</v>
      </c>
      <c r="AE51" s="1">
        <v>8.5667585954070091E-3</v>
      </c>
      <c r="AF51" s="1">
        <v>6.7207254469394684E-2</v>
      </c>
      <c r="AG51" s="1">
        <v>6.4063551835715771E-3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1.1041208155014932</v>
      </c>
      <c r="AP51">
        <f>(U51-T51)/(1000-U51)*AO51</f>
        <v>2.9770977325323997E-2</v>
      </c>
      <c r="AQ51">
        <f>(P51+273.15)</f>
        <v>303.31157341003416</v>
      </c>
      <c r="AR51">
        <f>(O51+273.15)</f>
        <v>304.71224632263181</v>
      </c>
      <c r="AS51">
        <f>(Y51*AK51+Z51*AL51)*AM51</f>
        <v>320.11003190748306</v>
      </c>
      <c r="AT51">
        <f>((AS51+0.00000010773*(AR51^4-AQ51^4))-AP51*44100)/(L51*0.92*2*29.3+0.00000043092*AQ51^3)</f>
        <v>-7.6592536658955312</v>
      </c>
      <c r="AU51">
        <f>0.61365*EXP(17.502*J51/(240.97+J51))</f>
        <v>4.3001497548151155</v>
      </c>
      <c r="AV51">
        <f>AU51*1000/AA51</f>
        <v>48.748305869128899</v>
      </c>
      <c r="AW51">
        <f>(AV51-U51)</f>
        <v>15.910235953357414</v>
      </c>
      <c r="AX51">
        <f>IF(D51,P51,(O51+P51)/2)</f>
        <v>30.861909866333008</v>
      </c>
      <c r="AY51">
        <f>0.61365*EXP(17.502*AX51/(240.97+AX51))</f>
        <v>4.4759792564455756</v>
      </c>
      <c r="AZ51">
        <f>IF(AW51&lt;&gt;0,(1000-(AV51+U51)/2)/AW51*AP51,0)</f>
        <v>1.7948523414276656</v>
      </c>
      <c r="BA51">
        <f>U51*AA51/1000</f>
        <v>2.896687705948163</v>
      </c>
      <c r="BB51">
        <f>(AY51-BA51)</f>
        <v>1.5792915504974125</v>
      </c>
      <c r="BC51">
        <f>1/(1.6/F51+1.37/N51)</f>
        <v>1.1937386715624894</v>
      </c>
      <c r="BD51">
        <f>G51*AA51*0.001</f>
        <v>34.946117634117698</v>
      </c>
      <c r="BE51">
        <f>G51/S51</f>
        <v>0.9952136492916559</v>
      </c>
      <c r="BF51">
        <f>(1-AP51*AA51/AU51/F51)*100</f>
        <v>80.2421915851736</v>
      </c>
      <c r="BG51">
        <f>(S51-E51/(N51/1.35))</f>
        <v>401.08061139107724</v>
      </c>
      <c r="BH51">
        <f>E51*BF51/100/BG51</f>
        <v>-1.910244319252917E-2</v>
      </c>
    </row>
    <row r="52" spans="1:60" x14ac:dyDescent="0.35">
      <c r="A52" s="1" t="s">
        <v>9</v>
      </c>
      <c r="B52" s="1" t="s">
        <v>1673</v>
      </c>
      <c r="K52" s="1">
        <v>2.0508800000000003</v>
      </c>
    </row>
    <row r="53" spans="1:60" x14ac:dyDescent="0.35">
      <c r="A53" s="1" t="s">
        <v>9</v>
      </c>
      <c r="B53" s="1" t="s">
        <v>1672</v>
      </c>
    </row>
    <row r="54" spans="1:60" x14ac:dyDescent="0.35">
      <c r="A54" s="1" t="s">
        <v>9</v>
      </c>
      <c r="B54" s="1" t="s">
        <v>1671</v>
      </c>
    </row>
    <row r="55" spans="1:60" x14ac:dyDescent="0.35">
      <c r="A55" s="1" t="s">
        <v>9</v>
      </c>
      <c r="B55" s="1" t="s">
        <v>1670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H55"/>
  <sheetViews>
    <sheetView topLeftCell="A2" zoomScale="45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5386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5385</v>
      </c>
    </row>
    <row r="12" spans="1:60" x14ac:dyDescent="0.35">
      <c r="A12" s="1" t="s">
        <v>9</v>
      </c>
      <c r="B12" s="1" t="s">
        <v>5384</v>
      </c>
    </row>
    <row r="13" spans="1:60" x14ac:dyDescent="0.35">
      <c r="A13" s="1" t="s">
        <v>9</v>
      </c>
      <c r="B13" s="1" t="s">
        <v>5383</v>
      </c>
    </row>
    <row r="14" spans="1:60" x14ac:dyDescent="0.35">
      <c r="A14" s="1" t="s">
        <v>9</v>
      </c>
      <c r="B14" s="1" t="s">
        <v>5382</v>
      </c>
    </row>
    <row r="15" spans="1:60" x14ac:dyDescent="0.35">
      <c r="A15" s="1" t="s">
        <v>9</v>
      </c>
      <c r="B15" s="1" t="s">
        <v>5381</v>
      </c>
    </row>
    <row r="16" spans="1:60" x14ac:dyDescent="0.35">
      <c r="A16" s="1" t="s">
        <v>9</v>
      </c>
      <c r="B16" s="1" t="s">
        <v>5380</v>
      </c>
    </row>
    <row r="17" spans="1:60" x14ac:dyDescent="0.35">
      <c r="A17" s="1" t="s">
        <v>9</v>
      </c>
      <c r="B17" s="1" t="s">
        <v>5379</v>
      </c>
    </row>
    <row r="18" spans="1:60" x14ac:dyDescent="0.35">
      <c r="A18" s="1">
        <v>1</v>
      </c>
      <c r="B18" s="1" t="s">
        <v>5378</v>
      </c>
      <c r="C18" s="1">
        <v>440.00001868605614</v>
      </c>
      <c r="D18" s="1">
        <v>0</v>
      </c>
      <c r="E18">
        <f>(R18-S18*(1000-T18)/(1000-U18))*AO18</f>
        <v>-4.5874446022020532</v>
      </c>
      <c r="F18">
        <f>IF(AZ18&lt;&gt;0,1/(1/AZ18-1/N18),0)</f>
        <v>15.451046261534142</v>
      </c>
      <c r="G18">
        <f>((BC18-AP18/2)*S18-E18)/(BC18+AP18/2)</f>
        <v>390.10176329533431</v>
      </c>
      <c r="H18">
        <f>AP18*1000</f>
        <v>30.457405929376552</v>
      </c>
      <c r="I18">
        <f>(AU18-BA18)</f>
        <v>0.7794477453324995</v>
      </c>
      <c r="J18">
        <f>(P18+AT18*D18)</f>
        <v>24.868391036987305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27.513137817382813</v>
      </c>
      <c r="P18" s="1">
        <v>24.868391036987305</v>
      </c>
      <c r="Q18" s="1">
        <v>27.597620010375977</v>
      </c>
      <c r="R18" s="1">
        <v>399.90402221679688</v>
      </c>
      <c r="S18" s="1">
        <v>393.21173095703125</v>
      </c>
      <c r="T18" s="1">
        <v>-1.8992578610777855E-2</v>
      </c>
      <c r="U18" s="1">
        <v>26.827390670776367</v>
      </c>
      <c r="V18" s="1">
        <v>-4.5592281967401505E-2</v>
      </c>
      <c r="W18" s="1">
        <v>64.399993896484375</v>
      </c>
      <c r="X18" s="1">
        <v>300.30731201171875</v>
      </c>
      <c r="Y18" s="1">
        <v>8.445306122303009E-2</v>
      </c>
      <c r="Z18" s="1">
        <v>0.21607612073421478</v>
      </c>
      <c r="AA18" s="1">
        <v>88.542572021484375</v>
      </c>
      <c r="AB18" s="1">
        <v>9.7292680740356445</v>
      </c>
      <c r="AC18" s="1">
        <v>4.9477577209472656E-2</v>
      </c>
      <c r="AD18" s="1">
        <v>2.9593413695693016E-2</v>
      </c>
      <c r="AE18" s="1">
        <v>2.0689001306891441E-2</v>
      </c>
      <c r="AF18" s="1">
        <v>3.9588134735822678E-2</v>
      </c>
      <c r="AG18" s="1">
        <v>3.3180788159370422E-2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1.1040710000430833</v>
      </c>
      <c r="AP18">
        <f>(U18-T18)/(1000-U18)*AO18</f>
        <v>3.0457405929376551E-2</v>
      </c>
      <c r="AQ18">
        <f>(P18+273.15)</f>
        <v>298.01839103698728</v>
      </c>
      <c r="AR18">
        <f>(O18+273.15)</f>
        <v>300.66313781738279</v>
      </c>
      <c r="AS18">
        <f>(Y18*AK18+Z18*AL18)*AM18</f>
        <v>1.3512489493657132E-2</v>
      </c>
      <c r="AT18">
        <f>((AS18+0.00000010773*(AR18^4-AQ18^4))-AP18*44100)/(L18*0.92*2*29.3+0.00000043092*AQ18^3)</f>
        <v>-10.352718381158802</v>
      </c>
      <c r="AU18">
        <f>0.61365*EXP(17.502*J18/(240.97+J18))</f>
        <v>3.154813915948214</v>
      </c>
      <c r="AV18">
        <f>AU18*1000/AA18</f>
        <v>35.630475193138906</v>
      </c>
      <c r="AW18">
        <f>(AV18-U18)</f>
        <v>8.8030845223625391</v>
      </c>
      <c r="AX18">
        <f>IF(D18,P18,(O18+P18)/2)</f>
        <v>26.190764427185059</v>
      </c>
      <c r="AY18">
        <f>0.61365*EXP(17.502*AX18/(240.97+AX18))</f>
        <v>3.4125358888654209</v>
      </c>
      <c r="AZ18">
        <f>IF(AW18&lt;&gt;0,(1000-(AV18+U18)/2)/AW18*AP18,0)</f>
        <v>3.3518085129560773</v>
      </c>
      <c r="BA18">
        <f>U18*AA18/1000</f>
        <v>2.3753661706157145</v>
      </c>
      <c r="BB18">
        <f>(AY18-BA18)</f>
        <v>1.0371697182497064</v>
      </c>
      <c r="BC18">
        <f>1/(1.6/F18+1.37/N18)</f>
        <v>2.3606045877639361</v>
      </c>
      <c r="BD18">
        <f>G18*AA18*0.001</f>
        <v>34.540613472285187</v>
      </c>
      <c r="BE18">
        <f>G18/S18</f>
        <v>0.99209085737567482</v>
      </c>
      <c r="BF18">
        <f>(1-AP18*AA18/AU18/F18)*100</f>
        <v>94.467602145359066</v>
      </c>
      <c r="BG18">
        <f>(S18-E18/(N18/1.35))</f>
        <v>394.6585876559995</v>
      </c>
      <c r="BH18">
        <f>E18*BF18/100/BG18</f>
        <v>-1.0980754127728167E-2</v>
      </c>
    </row>
    <row r="19" spans="1:60" x14ac:dyDescent="0.35">
      <c r="A19" s="1" t="s">
        <v>9</v>
      </c>
      <c r="B19" s="1" t="s">
        <v>5377</v>
      </c>
      <c r="K19" s="1">
        <v>2.72</v>
      </c>
    </row>
    <row r="20" spans="1:60" x14ac:dyDescent="0.35">
      <c r="A20" s="1" t="s">
        <v>9</v>
      </c>
      <c r="B20" s="1" t="s">
        <v>5376</v>
      </c>
      <c r="K20" s="1">
        <v>2.72</v>
      </c>
    </row>
    <row r="21" spans="1:60" x14ac:dyDescent="0.35">
      <c r="A21" s="1">
        <v>2</v>
      </c>
      <c r="B21" s="1" t="s">
        <v>5375</v>
      </c>
      <c r="C21" s="1">
        <v>646.00001870840788</v>
      </c>
      <c r="D21" s="1">
        <v>0</v>
      </c>
      <c r="E21">
        <f>(R21-S21*(1000-T21)/(1000-U21))*AO21</f>
        <v>-4.8248942908362968</v>
      </c>
      <c r="F21">
        <f>IF(AZ21&lt;&gt;0,1/(1/AZ21-1/N21),0)</f>
        <v>11.173196271657316</v>
      </c>
      <c r="G21">
        <f>((BC21-AP21/2)*S21-E21)/(BC21+AP21/2)</f>
        <v>390.2627404840278</v>
      </c>
      <c r="H21">
        <f>AP21*1000</f>
        <v>30.324040293491137</v>
      </c>
      <c r="I21">
        <f>(AU21-BA21)</f>
        <v>0.84027250590720426</v>
      </c>
      <c r="J21">
        <f>(P21+AT21*D21)</f>
        <v>25.138872146606445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27.806116104125977</v>
      </c>
      <c r="P21" s="1">
        <v>25.138872146606445</v>
      </c>
      <c r="Q21" s="1">
        <v>27.897531509399414</v>
      </c>
      <c r="R21" s="1">
        <v>399.97174072265625</v>
      </c>
      <c r="S21" s="1">
        <v>393.532958984375</v>
      </c>
      <c r="T21" s="1">
        <v>-1.2733068317174911E-2</v>
      </c>
      <c r="U21" s="1">
        <v>26.720012664794922</v>
      </c>
      <c r="V21" s="1">
        <v>-3.0046792700886726E-2</v>
      </c>
      <c r="W21" s="1">
        <v>63.052410125732422</v>
      </c>
      <c r="X21" s="1">
        <v>300.29644775390625</v>
      </c>
      <c r="Y21" s="1">
        <v>26.182498931884766</v>
      </c>
      <c r="Z21" s="1">
        <v>9.3745827674865723E-2</v>
      </c>
      <c r="AA21" s="1">
        <v>88.541366577148438</v>
      </c>
      <c r="AB21" s="1">
        <v>9.7567167282104492</v>
      </c>
      <c r="AC21" s="1">
        <v>7.059478759765625E-2</v>
      </c>
      <c r="AD21" s="1">
        <v>5.5057045072317123E-2</v>
      </c>
      <c r="AE21" s="1">
        <v>1.5689702704548836E-2</v>
      </c>
      <c r="AF21" s="1">
        <v>3.8350936025381088E-2</v>
      </c>
      <c r="AG21" s="1">
        <v>1.443726010620594E-2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1.1040310579187727</v>
      </c>
      <c r="AP21">
        <f>(U21-T21)/(1000-U21)*AO21</f>
        <v>3.0324040293491138E-2</v>
      </c>
      <c r="AQ21">
        <f>(P21+273.15)</f>
        <v>298.28887214660642</v>
      </c>
      <c r="AR21">
        <f>(O21+273.15)</f>
        <v>300.95611610412595</v>
      </c>
      <c r="AS21">
        <f>(Y21*AK21+Z21*AL21)*AM21</f>
        <v>4.1891997354656496</v>
      </c>
      <c r="AT21">
        <f>((AS21+0.00000010773*(AR21^4-AQ21^4))-AP21*44100)/(L21*0.92*2*29.3+0.00000043092*AQ21^3)</f>
        <v>-10.268139763273151</v>
      </c>
      <c r="AU21">
        <f>0.61365*EXP(17.502*J21/(240.97+J21))</f>
        <v>3.2060989422068604</v>
      </c>
      <c r="AV21">
        <f>AU21*1000/AA21</f>
        <v>36.210181366619203</v>
      </c>
      <c r="AW21">
        <f>(AV21-U21)</f>
        <v>9.4901687018242811</v>
      </c>
      <c r="AX21">
        <f>IF(D21,P21,(O21+P21)/2)</f>
        <v>26.472494125366211</v>
      </c>
      <c r="AY21">
        <f>0.61365*EXP(17.502*AX21/(240.97+AX21))</f>
        <v>3.4697592661489178</v>
      </c>
      <c r="AZ21">
        <f>IF(AW21&lt;&gt;0,(1000-(AV21+U21)/2)/AW21*AP21,0)</f>
        <v>3.0947702139480935</v>
      </c>
      <c r="BA21">
        <f>U21*AA21/1000</f>
        <v>2.3658264362996562</v>
      </c>
      <c r="BB21">
        <f>(AY21-BA21)</f>
        <v>1.1039328298492617</v>
      </c>
      <c r="BC21">
        <f>1/(1.6/F21+1.37/N21)</f>
        <v>2.1585811145912484</v>
      </c>
      <c r="BD21">
        <f>G21*AA21*0.001</f>
        <v>34.554396366598858</v>
      </c>
      <c r="BE21">
        <f>G21/S21</f>
        <v>0.99169010263133506</v>
      </c>
      <c r="BF21">
        <f>(1-AP21*AA21/AU21/F21)*100</f>
        <v>92.504874016465479</v>
      </c>
      <c r="BG21">
        <f>(S21-E21/(N21/1.35))</f>
        <v>395.05470610763382</v>
      </c>
      <c r="BH21">
        <f>E21*BF21/100/BG21</f>
        <v>-1.1297833733310149E-2</v>
      </c>
    </row>
    <row r="22" spans="1:60" x14ac:dyDescent="0.35">
      <c r="A22" s="1" t="s">
        <v>9</v>
      </c>
      <c r="B22" s="1" t="s">
        <v>5374</v>
      </c>
      <c r="K22" s="1">
        <v>2.72</v>
      </c>
    </row>
    <row r="23" spans="1:60" x14ac:dyDescent="0.35">
      <c r="A23" s="1" t="s">
        <v>9</v>
      </c>
      <c r="B23" s="1" t="s">
        <v>5373</v>
      </c>
      <c r="K23" s="1">
        <v>2.72</v>
      </c>
    </row>
    <row r="24" spans="1:60" x14ac:dyDescent="0.35">
      <c r="A24" s="1">
        <v>3</v>
      </c>
      <c r="B24" s="1" t="s">
        <v>5372</v>
      </c>
      <c r="C24" s="1">
        <v>852.50001869723201</v>
      </c>
      <c r="D24" s="1">
        <v>0</v>
      </c>
      <c r="E24">
        <f>(R24-S24*(1000-T24)/(1000-U24))*AO24</f>
        <v>-4.6662420768730426</v>
      </c>
      <c r="F24">
        <f>IF(AZ24&lt;&gt;0,1/(1/AZ24-1/N24),0)</f>
        <v>7.6909798376334946</v>
      </c>
      <c r="G24">
        <f>((BC24-AP24/2)*S24-E24)/(BC24+AP24/2)</f>
        <v>390.03977931060098</v>
      </c>
      <c r="H24">
        <f>AP24*1000</f>
        <v>29.612956999169764</v>
      </c>
      <c r="I24">
        <f>(AU24-BA24)</f>
        <v>0.92346469016705779</v>
      </c>
      <c r="J24">
        <f>(P24+AT24*D24)</f>
        <v>25.339195251464844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28.091629028320313</v>
      </c>
      <c r="P24" s="1">
        <v>25.339195251464844</v>
      </c>
      <c r="Q24" s="1">
        <v>28.185544967651367</v>
      </c>
      <c r="R24" s="1">
        <v>400.06417846679688</v>
      </c>
      <c r="S24" s="1">
        <v>393.70388793945313</v>
      </c>
      <c r="T24" s="1">
        <v>-1.3563953340053558E-2</v>
      </c>
      <c r="U24" s="1">
        <v>26.215892791748047</v>
      </c>
      <c r="V24" s="1">
        <v>-3.1477496027946472E-2</v>
      </c>
      <c r="W24" s="1">
        <v>60.838508605957031</v>
      </c>
      <c r="X24" s="1">
        <v>299.03640747070313</v>
      </c>
      <c r="Y24" s="1">
        <v>50.042701721191406</v>
      </c>
      <c r="Z24" s="1">
        <v>5.7163987308740616E-2</v>
      </c>
      <c r="AA24" s="1">
        <v>88.537322998046875</v>
      </c>
      <c r="AB24" s="1">
        <v>9.9443206787109375</v>
      </c>
      <c r="AC24" s="1">
        <v>0.10128297656774521</v>
      </c>
      <c r="AD24" s="1">
        <v>3.5628985613584518E-2</v>
      </c>
      <c r="AE24" s="1">
        <v>3.9871443063020706E-2</v>
      </c>
      <c r="AF24" s="1">
        <v>2.9217427596449852E-2</v>
      </c>
      <c r="AG24" s="1">
        <v>1.9293017685413361E-2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1.0993985568775846</v>
      </c>
      <c r="AP24">
        <f>(U24-T24)/(1000-U24)*AO24</f>
        <v>2.9612956999169764E-2</v>
      </c>
      <c r="AQ24">
        <f>(P24+273.15)</f>
        <v>298.48919525146482</v>
      </c>
      <c r="AR24">
        <f>(O24+273.15)</f>
        <v>301.24162902832029</v>
      </c>
      <c r="AS24">
        <f>(Y24*AK24+Z24*AL24)*AM24</f>
        <v>8.0068320964239774</v>
      </c>
      <c r="AT24">
        <f>((AS24+0.00000010773*(AR24^4-AQ24^4))-AP24*44100)/(L24*0.92*2*29.3+0.00000043092*AQ24^3)</f>
        <v>-9.9805488680465011</v>
      </c>
      <c r="AU24">
        <f>0.61365*EXP(17.502*J24/(240.97+J24))</f>
        <v>3.2445496579522235</v>
      </c>
      <c r="AV24">
        <f>AU24*1000/AA24</f>
        <v>36.646123330652294</v>
      </c>
      <c r="AW24">
        <f>(AV24-U24)</f>
        <v>10.430230538904247</v>
      </c>
      <c r="AX24">
        <f>IF(D24,P24,(O24+P24)/2)</f>
        <v>26.715412139892578</v>
      </c>
      <c r="AY24">
        <f>0.61365*EXP(17.502*AX24/(240.97+AX24))</f>
        <v>3.5197702963267199</v>
      </c>
      <c r="AZ24">
        <f>IF(AW24&lt;&gt;0,(1000-(AV24+U24)/2)/AW24*AP24,0)</f>
        <v>2.7499096786048707</v>
      </c>
      <c r="BA24">
        <f>U24*AA24/1000</f>
        <v>2.3210849677851657</v>
      </c>
      <c r="BB24">
        <f>(AY24-BA24)</f>
        <v>1.1986853285415542</v>
      </c>
      <c r="BC24">
        <f>1/(1.6/F24+1.37/N24)</f>
        <v>1.8935687732664972</v>
      </c>
      <c r="BD24">
        <f>G24*AA24*0.001</f>
        <v>34.533077922909598</v>
      </c>
      <c r="BE24">
        <f>G24/S24</f>
        <v>0.99069323737687942</v>
      </c>
      <c r="BF24">
        <f>(1-AP24*AA24/AU24/F24)*100</f>
        <v>89.493161318399856</v>
      </c>
      <c r="BG24">
        <f>(S24-E24/(N24/1.35))</f>
        <v>395.17559696122322</v>
      </c>
      <c r="BH24">
        <f>E24*BF24/100/BG24</f>
        <v>-1.0567372027713575E-2</v>
      </c>
    </row>
    <row r="25" spans="1:60" x14ac:dyDescent="0.35">
      <c r="A25" s="1" t="s">
        <v>9</v>
      </c>
      <c r="B25" s="1" t="s">
        <v>5371</v>
      </c>
      <c r="K25" s="1">
        <v>2.72</v>
      </c>
    </row>
    <row r="26" spans="1:60" x14ac:dyDescent="0.35">
      <c r="A26" s="1" t="s">
        <v>9</v>
      </c>
      <c r="B26" s="1" t="s">
        <v>5370</v>
      </c>
      <c r="K26" s="1">
        <v>2.72</v>
      </c>
    </row>
    <row r="27" spans="1:60" x14ac:dyDescent="0.35">
      <c r="A27" s="1">
        <v>4</v>
      </c>
      <c r="B27" s="1" t="s">
        <v>5369</v>
      </c>
      <c r="C27" s="1">
        <v>1060.5000186748803</v>
      </c>
      <c r="D27" s="1">
        <v>0</v>
      </c>
      <c r="E27">
        <f>(R27-S27*(1000-T27)/(1000-U27))*AO27</f>
        <v>-4.3426824593906934</v>
      </c>
      <c r="F27">
        <f>IF(AZ27&lt;&gt;0,1/(1/AZ27-1/N27),0)</f>
        <v>4.7760754597506443</v>
      </c>
      <c r="G27">
        <f>((BC27-AP27/2)*S27-E27)/(BC27+AP27/2)</f>
        <v>389.05679482300184</v>
      </c>
      <c r="H27">
        <f>AP27*1000</f>
        <v>28.957389354867583</v>
      </c>
      <c r="I27">
        <f>(AU27-BA27)</f>
        <v>1.0996028909712225</v>
      </c>
      <c r="J27">
        <f>(P27+AT27*D27)</f>
        <v>25.960847854614258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28.347787857055664</v>
      </c>
      <c r="P27" s="1">
        <v>25.960847854614258</v>
      </c>
      <c r="Q27" s="1">
        <v>28.446142196655273</v>
      </c>
      <c r="R27" s="1">
        <v>400.04266357421875</v>
      </c>
      <c r="S27" s="1">
        <v>393.63552856445313</v>
      </c>
      <c r="T27" s="1">
        <v>-1.7158566042780876E-2</v>
      </c>
      <c r="U27" s="1">
        <v>25.604171752929688</v>
      </c>
      <c r="V27" s="1">
        <v>-3.922879695892334E-2</v>
      </c>
      <c r="W27" s="1">
        <v>58.537578582763672</v>
      </c>
      <c r="X27" s="1">
        <v>299.54498291015625</v>
      </c>
      <c r="Y27" s="1">
        <v>100.6021728515625</v>
      </c>
      <c r="Z27" s="1">
        <v>6.6310346126556396E-2</v>
      </c>
      <c r="AA27" s="1">
        <v>88.534248352050781</v>
      </c>
      <c r="AB27" s="1">
        <v>10.147771835327148</v>
      </c>
      <c r="AC27" s="1">
        <v>0.10433034598827362</v>
      </c>
      <c r="AD27" s="1">
        <v>3.2682586461305618E-2</v>
      </c>
      <c r="AE27" s="1">
        <v>1.5002187341451645E-2</v>
      </c>
      <c r="AF27" s="1">
        <v>3.4719210118055344E-2</v>
      </c>
      <c r="AG27" s="1">
        <v>1.9750611856579781E-2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1.1012683195226329</v>
      </c>
      <c r="AP27">
        <f>(U27-T27)/(1000-U27)*AO27</f>
        <v>2.8957389354867583E-2</v>
      </c>
      <c r="AQ27">
        <f>(P27+273.15)</f>
        <v>299.11084785461424</v>
      </c>
      <c r="AR27">
        <f>(O27+273.15)</f>
        <v>301.49778785705564</v>
      </c>
      <c r="AS27">
        <f>(Y27*AK27+Z27*AL27)*AM27</f>
        <v>16.096347296468593</v>
      </c>
      <c r="AT27">
        <f>((AS27+0.00000010773*(AR27^4-AQ27^4))-AP27*44100)/(L27*0.92*2*29.3+0.00000043092*AQ27^3)</f>
        <v>-9.7158698230028957</v>
      </c>
      <c r="AU27">
        <f>0.61365*EXP(17.502*J27/(240.97+J27))</f>
        <v>3.3664489917936629</v>
      </c>
      <c r="AV27">
        <f>AU27*1000/AA27</f>
        <v>38.024256764536972</v>
      </c>
      <c r="AW27">
        <f>(AV27-U27)</f>
        <v>12.420085011607284</v>
      </c>
      <c r="AX27">
        <f>IF(D27,P27,(O27+P27)/2)</f>
        <v>27.154317855834961</v>
      </c>
      <c r="AY27">
        <f>0.61365*EXP(17.502*AX27/(240.97+AX27))</f>
        <v>3.611727910450961</v>
      </c>
      <c r="AZ27">
        <f>IF(AW27&lt;&gt;0,(1000-(AV27+U27)/2)/AW27*AP27,0)</f>
        <v>2.2573221309964375</v>
      </c>
      <c r="BA27">
        <f>U27*AA27/1000</f>
        <v>2.2668461008224403</v>
      </c>
      <c r="BB27">
        <f>(AY27-BA27)</f>
        <v>1.3448818096285207</v>
      </c>
      <c r="BC27">
        <f>1/(1.6/F27+1.37/N27)</f>
        <v>1.5265532158006594</v>
      </c>
      <c r="BD27">
        <f>G27*AA27*0.001</f>
        <v>34.444850895912509</v>
      </c>
      <c r="BE27">
        <f>G27/S27</f>
        <v>0.98836808822072175</v>
      </c>
      <c r="BF27">
        <f>(1-AP27*AA27/AU27/F27)*100</f>
        <v>84.054891020929944</v>
      </c>
      <c r="BG27">
        <f>(S27-E27/(N27/1.35))</f>
        <v>395.0051885282694</v>
      </c>
      <c r="BH27">
        <f>E27*BF27/100/BG27</f>
        <v>-9.2409849658586212E-3</v>
      </c>
    </row>
    <row r="28" spans="1:60" x14ac:dyDescent="0.35">
      <c r="A28" s="1" t="s">
        <v>9</v>
      </c>
      <c r="B28" s="1" t="s">
        <v>5368</v>
      </c>
      <c r="K28" s="1">
        <v>2.72</v>
      </c>
    </row>
    <row r="29" spans="1:60" x14ac:dyDescent="0.35">
      <c r="A29" s="1" t="s">
        <v>9</v>
      </c>
      <c r="B29" s="1" t="s">
        <v>5367</v>
      </c>
      <c r="K29" s="1">
        <v>2.72</v>
      </c>
    </row>
    <row r="30" spans="1:60" x14ac:dyDescent="0.35">
      <c r="A30" s="1">
        <v>5</v>
      </c>
      <c r="B30" s="1" t="s">
        <v>5366</v>
      </c>
      <c r="C30" s="1">
        <v>1270.5000186301768</v>
      </c>
      <c r="D30" s="1">
        <v>0</v>
      </c>
      <c r="E30">
        <f>(R30-S30*(1000-T30)/(1000-U30))*AO30</f>
        <v>-4.093856992578071</v>
      </c>
      <c r="F30">
        <f>IF(AZ30&lt;&gt;0,1/(1/AZ30-1/N30),0)</f>
        <v>3.5552111947550227</v>
      </c>
      <c r="G30">
        <f>((BC30-AP30/2)*S30-E30)/(BC30+AP30/2)</f>
        <v>388.61760203463888</v>
      </c>
      <c r="H30">
        <f>AP30*1000</f>
        <v>28.351086036955078</v>
      </c>
      <c r="I30">
        <f>(AU30-BA30)</f>
        <v>1.2509048010941388</v>
      </c>
      <c r="J30">
        <f>(P30+AT30*D30)</f>
        <v>26.468862533569336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28.581281661987305</v>
      </c>
      <c r="P30" s="1">
        <v>26.468862533569336</v>
      </c>
      <c r="Q30" s="1">
        <v>28.681577682495117</v>
      </c>
      <c r="R30" s="1">
        <v>400.42770385742188</v>
      </c>
      <c r="S30" s="1">
        <v>394.00860595703125</v>
      </c>
      <c r="T30" s="1">
        <v>-1.8241176381707191E-2</v>
      </c>
      <c r="U30" s="1">
        <v>25.053966522216797</v>
      </c>
      <c r="V30" s="1">
        <v>-4.1141603142023087E-2</v>
      </c>
      <c r="W30" s="1">
        <v>56.507339477539063</v>
      </c>
      <c r="X30" s="1">
        <v>299.86557006835938</v>
      </c>
      <c r="Y30" s="1">
        <v>149.49885559082031</v>
      </c>
      <c r="Z30" s="1">
        <v>0.12233004719018936</v>
      </c>
      <c r="AA30" s="1">
        <v>88.533348083496094</v>
      </c>
      <c r="AB30" s="1">
        <v>10.190539360046387</v>
      </c>
      <c r="AC30" s="1">
        <v>0.13438606262207031</v>
      </c>
      <c r="AD30" s="1">
        <v>4.4941861182451248E-2</v>
      </c>
      <c r="AE30" s="1">
        <v>2.4415683001279831E-2</v>
      </c>
      <c r="AF30" s="1">
        <v>7.1335367858409882E-2</v>
      </c>
      <c r="AG30" s="1">
        <v>1.6856683418154716E-2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1.1024469487807327</v>
      </c>
      <c r="AP30">
        <f>(U30-T30)/(1000-U30)*AO30</f>
        <v>2.8351086036955079E-2</v>
      </c>
      <c r="AQ30">
        <f>(P30+273.15)</f>
        <v>299.61886253356931</v>
      </c>
      <c r="AR30">
        <f>(O30+273.15)</f>
        <v>301.73128166198728</v>
      </c>
      <c r="AS30">
        <f>(Y30*AK30+Z30*AL30)*AM30</f>
        <v>23.919816359881679</v>
      </c>
      <c r="AT30">
        <f>((AS30+0.00000010773*(AR30^4-AQ30^4))-AP30*44100)/(L30*0.92*2*29.3+0.00000043092*AQ30^3)</f>
        <v>-9.4636808632825318</v>
      </c>
      <c r="AU30">
        <f>0.61365*EXP(17.502*J30/(240.97+J30))</f>
        <v>3.4690163400778165</v>
      </c>
      <c r="AV30">
        <f>AU30*1000/AA30</f>
        <v>39.183159963702892</v>
      </c>
      <c r="AW30">
        <f>(AV30-U30)</f>
        <v>14.129193441486095</v>
      </c>
      <c r="AX30">
        <f>IF(D30,P30,(O30+P30)/2)</f>
        <v>27.52507209777832</v>
      </c>
      <c r="AY30">
        <f>0.61365*EXP(17.502*AX30/(240.97+AX30))</f>
        <v>3.6910335935975587</v>
      </c>
      <c r="AZ30">
        <f>IF(AW30&lt;&gt;0,(1000-(AV30+U30)/2)/AW30*AP30,0)</f>
        <v>1.9421129734482832</v>
      </c>
      <c r="BA30">
        <f>U30*AA30/1000</f>
        <v>2.2181115389836776</v>
      </c>
      <c r="BB30">
        <f>(AY30-BA30)</f>
        <v>1.472922054613881</v>
      </c>
      <c r="BC30">
        <f>1/(1.6/F30+1.37/N30)</f>
        <v>1.2985140777061988</v>
      </c>
      <c r="BD30">
        <f>G30*AA30*0.001</f>
        <v>34.405617432306244</v>
      </c>
      <c r="BE30">
        <f>G30/S30</f>
        <v>0.98631754778731839</v>
      </c>
      <c r="BF30">
        <f>(1-AP30*AA30/AU30/F30)*100</f>
        <v>79.648105719777718</v>
      </c>
      <c r="BG30">
        <f>(S30-E30/(N30/1.35))</f>
        <v>395.29978763396883</v>
      </c>
      <c r="BH30">
        <f>E30*BF30/100/BG30</f>
        <v>-8.2486245818182632E-3</v>
      </c>
    </row>
    <row r="31" spans="1:60" x14ac:dyDescent="0.35">
      <c r="A31" s="1" t="s">
        <v>9</v>
      </c>
      <c r="B31" s="1" t="s">
        <v>5365</v>
      </c>
      <c r="K31" s="1">
        <v>2.72</v>
      </c>
    </row>
    <row r="32" spans="1:60" x14ac:dyDescent="0.35">
      <c r="A32" s="1" t="s">
        <v>9</v>
      </c>
      <c r="B32" s="1" t="s">
        <v>1468</v>
      </c>
      <c r="K32" s="1">
        <v>2.72</v>
      </c>
    </row>
    <row r="33" spans="1:60" x14ac:dyDescent="0.35">
      <c r="A33" s="1">
        <v>6</v>
      </c>
      <c r="B33" s="1" t="s">
        <v>5364</v>
      </c>
      <c r="C33" s="1">
        <v>1475.5000187195837</v>
      </c>
      <c r="D33" s="1">
        <v>0</v>
      </c>
      <c r="E33">
        <f>(R33-S33*(1000-T33)/(1000-U33))*AO33</f>
        <v>-4.0809336803245762</v>
      </c>
      <c r="F33">
        <f>IF(AZ33&lt;&gt;0,1/(1/AZ33-1/N33),0)</f>
        <v>2.9772107177156051</v>
      </c>
      <c r="G33">
        <f>((BC33-AP33/2)*S33-E33)/(BC33+AP33/2)</f>
        <v>387.59014346978819</v>
      </c>
      <c r="H33">
        <f>AP33*1000</f>
        <v>28.183401070443143</v>
      </c>
      <c r="I33">
        <f>(AU33-BA33)</f>
        <v>1.3746593059325791</v>
      </c>
      <c r="J33">
        <f>(P33+AT33*D33)</f>
        <v>26.988367080688477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28.796474456787109</v>
      </c>
      <c r="P33" s="1">
        <v>26.988367080688477</v>
      </c>
      <c r="Q33" s="1">
        <v>28.894367218017578</v>
      </c>
      <c r="R33" s="1">
        <v>399.87841796875</v>
      </c>
      <c r="S33" s="1">
        <v>393.52938842773438</v>
      </c>
      <c r="T33" s="1">
        <v>-1.8434561789035797E-2</v>
      </c>
      <c r="U33" s="1">
        <v>24.872446060180664</v>
      </c>
      <c r="V33" s="1">
        <v>-4.1062340140342712E-2</v>
      </c>
      <c r="W33" s="1">
        <v>55.402500152587891</v>
      </c>
      <c r="X33" s="1">
        <v>300.3194580078125</v>
      </c>
      <c r="Y33" s="1">
        <v>301.3568115234375</v>
      </c>
      <c r="Z33" s="1">
        <v>0.16577298939228058</v>
      </c>
      <c r="AA33" s="1">
        <v>88.533943176269531</v>
      </c>
      <c r="AB33" s="1">
        <v>10.332939147949219</v>
      </c>
      <c r="AC33" s="1">
        <v>0.10823802649974823</v>
      </c>
      <c r="AD33" s="1">
        <v>9.0993858873844147E-2</v>
      </c>
      <c r="AE33" s="1">
        <v>2.0391421392560005E-2</v>
      </c>
      <c r="AF33" s="1">
        <v>2.2312084212899208E-2</v>
      </c>
      <c r="AG33" s="1">
        <v>2.0138781517744064E-2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1.1041156544404869</v>
      </c>
      <c r="AP33">
        <f>(U33-T33)/(1000-U33)*AO33</f>
        <v>2.8183401070443141E-2</v>
      </c>
      <c r="AQ33">
        <f>(P33+273.15)</f>
        <v>300.13836708068845</v>
      </c>
      <c r="AR33">
        <f>(O33+273.15)</f>
        <v>301.94647445678709</v>
      </c>
      <c r="AS33">
        <f>(Y33*AK33+Z33*AL33)*AM33</f>
        <v>48.217088766014058</v>
      </c>
      <c r="AT33">
        <f>((AS33+0.00000010773*(AR33^4-AQ33^4))-AP33*44100)/(L33*0.92*2*29.3+0.00000043092*AQ33^3)</f>
        <v>-9.2371492185727693</v>
      </c>
      <c r="AU33">
        <f>0.61365*EXP(17.502*J33/(240.97+J33))</f>
        <v>3.5767150320794432</v>
      </c>
      <c r="AV33">
        <f>AU33*1000/AA33</f>
        <v>40.399364399236866</v>
      </c>
      <c r="AW33">
        <f>(AV33-U33)</f>
        <v>15.526918339056202</v>
      </c>
      <c r="AX33">
        <f>IF(D33,P33,(O33+P33)/2)</f>
        <v>27.892420768737793</v>
      </c>
      <c r="AY33">
        <f>0.61365*EXP(17.502*AX33/(240.97+AX33))</f>
        <v>3.7711053532896277</v>
      </c>
      <c r="AZ33">
        <f>IF(AW33&lt;&gt;0,(1000-(AV33+U33)/2)/AW33*AP33,0)</f>
        <v>1.7558931958493507</v>
      </c>
      <c r="BA33">
        <f>U33*AA33/1000</f>
        <v>2.2020557261468641</v>
      </c>
      <c r="BB33">
        <f>(AY33-BA33)</f>
        <v>1.5690496271427636</v>
      </c>
      <c r="BC33">
        <f>1/(1.6/F33+1.37/N33)</f>
        <v>1.1662035990148565</v>
      </c>
      <c r="BD33">
        <f>G33*AA33*0.001</f>
        <v>34.314883737636379</v>
      </c>
      <c r="BE33">
        <f>G33/S33</f>
        <v>0.98490774734340625</v>
      </c>
      <c r="BF33">
        <f>(1-AP33*AA33/AU33/F33)*100</f>
        <v>76.568003444451634</v>
      </c>
      <c r="BG33">
        <f>(S33-E33/(N33/1.35))</f>
        <v>394.81649415770625</v>
      </c>
      <c r="BH33">
        <f>E33*BF33/100/BG33</f>
        <v>-7.9142829318285188E-3</v>
      </c>
    </row>
    <row r="34" spans="1:60" x14ac:dyDescent="0.35">
      <c r="A34" s="1" t="s">
        <v>9</v>
      </c>
      <c r="B34" s="1" t="s">
        <v>5363</v>
      </c>
      <c r="K34" s="1">
        <v>2.72</v>
      </c>
    </row>
    <row r="35" spans="1:60" x14ac:dyDescent="0.35">
      <c r="A35" s="1" t="s">
        <v>9</v>
      </c>
      <c r="B35" s="1" t="s">
        <v>5362</v>
      </c>
      <c r="K35" s="1">
        <v>2.72</v>
      </c>
    </row>
    <row r="36" spans="1:60" x14ac:dyDescent="0.35">
      <c r="A36" s="1">
        <v>7</v>
      </c>
      <c r="B36" s="1" t="s">
        <v>1464</v>
      </c>
      <c r="C36" s="1">
        <v>1680.5000187195837</v>
      </c>
      <c r="D36" s="1">
        <v>0</v>
      </c>
      <c r="E36">
        <f>(R36-S36*(1000-T36)/(1000-U36))*AO36</f>
        <v>-3.6339241560791433</v>
      </c>
      <c r="F36">
        <f>IF(AZ36&lt;&gt;0,1/(1/AZ36-1/N36),0)</f>
        <v>2.7808371178081557</v>
      </c>
      <c r="G36">
        <f>((BC36-AP36/2)*S36-E36)/(BC36+AP36/2)</f>
        <v>386.52848474772139</v>
      </c>
      <c r="H36">
        <f>AP36*1000</f>
        <v>28.340894928100806</v>
      </c>
      <c r="I36">
        <f>(AU36-BA36)</f>
        <v>1.4391284475014769</v>
      </c>
      <c r="J36">
        <f>(P36+AT36*D36)</f>
        <v>27.349166870117188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28.994718551635742</v>
      </c>
      <c r="P36" s="1">
        <v>27.349166870117188</v>
      </c>
      <c r="Q36" s="1">
        <v>29.090272903442383</v>
      </c>
      <c r="R36" s="1">
        <v>399.968994140625</v>
      </c>
      <c r="S36" s="1">
        <v>393.16787719726563</v>
      </c>
      <c r="T36" s="1">
        <v>-1.8785798922181129E-2</v>
      </c>
      <c r="U36" s="1">
        <v>25.009063720703125</v>
      </c>
      <c r="V36" s="1">
        <v>-4.1365936398506165E-2</v>
      </c>
      <c r="W36" s="1">
        <v>55.069435119628906</v>
      </c>
      <c r="X36" s="1">
        <v>300.30288696289063</v>
      </c>
      <c r="Y36" s="1">
        <v>500.925537109375</v>
      </c>
      <c r="Z36" s="1">
        <v>0.15892089903354645</v>
      </c>
      <c r="AA36" s="1">
        <v>88.531539916992188</v>
      </c>
      <c r="AB36" s="1">
        <v>10.395425796508789</v>
      </c>
      <c r="AC36" s="1">
        <v>9.7146034240722656E-2</v>
      </c>
      <c r="AD36" s="1">
        <v>4.1327483952045441E-2</v>
      </c>
      <c r="AE36" s="1">
        <v>3.6447480320930481E-2</v>
      </c>
      <c r="AF36" s="1">
        <v>6.1228878796100616E-2</v>
      </c>
      <c r="AG36" s="1">
        <v>5.0062105059623718E-2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1.1040547314812152</v>
      </c>
      <c r="AP36">
        <f>(U36-T36)/(1000-U36)*AO36</f>
        <v>2.8340894928100806E-2</v>
      </c>
      <c r="AQ36">
        <f>(P36+273.15)</f>
        <v>300.49916687011716</v>
      </c>
      <c r="AR36">
        <f>(O36+273.15)</f>
        <v>302.14471855163572</v>
      </c>
      <c r="AS36">
        <f>(Y36*AK36+Z36*AL36)*AM36</f>
        <v>80.148084146050678</v>
      </c>
      <c r="AT36">
        <f>((AS36+0.00000010773*(AR36^4-AQ36^4))-AP36*44100)/(L36*0.92*2*29.3+0.00000043092*AQ36^3)</f>
        <v>-9.0520847137104017</v>
      </c>
      <c r="AU36">
        <f>0.61365*EXP(17.502*J36/(240.97+J36))</f>
        <v>3.6532193705775069</v>
      </c>
      <c r="AV36">
        <f>AU36*1000/AA36</f>
        <v>41.264608906642671</v>
      </c>
      <c r="AW36">
        <f>(AV36-U36)</f>
        <v>16.255545185939546</v>
      </c>
      <c r="AX36">
        <f>IF(D36,P36,(O36+P36)/2)</f>
        <v>28.171942710876465</v>
      </c>
      <c r="AY36">
        <f>0.61365*EXP(17.502*AX36/(240.97+AX36))</f>
        <v>3.8330446326739716</v>
      </c>
      <c r="AZ36">
        <f>IF(AW36&lt;&gt;0,(1000-(AV36+U36)/2)/AW36*AP36,0)</f>
        <v>1.6856873773502754</v>
      </c>
      <c r="BA36">
        <f>U36*AA36/1000</f>
        <v>2.2140909230760299</v>
      </c>
      <c r="BB36">
        <f>(AY36-BA36)</f>
        <v>1.6189537095979416</v>
      </c>
      <c r="BC36">
        <f>1/(1.6/F36+1.37/N36)</f>
        <v>1.1167772104332467</v>
      </c>
      <c r="BD36">
        <f>G36*AA36*0.001</f>
        <v>34.219961976497409</v>
      </c>
      <c r="BE36">
        <f>G36/S36</f>
        <v>0.98311308518673046</v>
      </c>
      <c r="BF36">
        <f>(1-AP36*AA36/AU36/F36)*100</f>
        <v>75.302085947888457</v>
      </c>
      <c r="BG36">
        <f>(S36-E36/(N36/1.35))</f>
        <v>394.31399839647133</v>
      </c>
      <c r="BH36">
        <f>E36*BF36/100/BG36</f>
        <v>-6.9396995856596611E-3</v>
      </c>
    </row>
    <row r="37" spans="1:60" x14ac:dyDescent="0.35">
      <c r="A37" s="1" t="s">
        <v>9</v>
      </c>
      <c r="B37" s="1" t="s">
        <v>5361</v>
      </c>
      <c r="K37" s="1">
        <v>2.72</v>
      </c>
    </row>
    <row r="38" spans="1:60" x14ac:dyDescent="0.35">
      <c r="A38" s="1" t="s">
        <v>9</v>
      </c>
      <c r="B38" s="1" t="s">
        <v>5360</v>
      </c>
      <c r="K38" s="1">
        <v>2.72</v>
      </c>
    </row>
    <row r="39" spans="1:60" x14ac:dyDescent="0.35">
      <c r="A39" s="1">
        <v>8</v>
      </c>
      <c r="B39" s="1" t="s">
        <v>5359</v>
      </c>
      <c r="C39" s="1">
        <v>1888.0000186860561</v>
      </c>
      <c r="D39" s="1">
        <v>0</v>
      </c>
      <c r="E39">
        <f>(R39-S39*(1000-T39)/(1000-U39))*AO39</f>
        <v>-3.526084506374334</v>
      </c>
      <c r="F39">
        <f>IF(AZ39&lt;&gt;0,1/(1/AZ39-1/N39),0)</f>
        <v>2.7213458440167932</v>
      </c>
      <c r="G39">
        <f>((BC39-AP39/2)*S39-E39)/(BC39+AP39/2)</f>
        <v>386.01672515022227</v>
      </c>
      <c r="H39">
        <f>AP39*1000</f>
        <v>28.888228272639836</v>
      </c>
      <c r="I39">
        <f>(AU39-BA39)</f>
        <v>1.4852514330359194</v>
      </c>
      <c r="J39">
        <f>(P39+AT39*D39)</f>
        <v>27.753778457641602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29.198398590087891</v>
      </c>
      <c r="P39" s="1">
        <v>27.753778457641602</v>
      </c>
      <c r="Q39" s="1">
        <v>29.278509140014648</v>
      </c>
      <c r="R39" s="1">
        <v>400.12152099609375</v>
      </c>
      <c r="S39" s="1">
        <v>393.03256225585938</v>
      </c>
      <c r="T39" s="1">
        <v>-1.8480747938156128E-2</v>
      </c>
      <c r="U39" s="1">
        <v>25.476160049438477</v>
      </c>
      <c r="V39" s="1">
        <v>-4.0217999368906021E-2</v>
      </c>
      <c r="W39" s="1">
        <v>55.441486358642578</v>
      </c>
      <c r="X39" s="1">
        <v>300.35397338867188</v>
      </c>
      <c r="Y39" s="1">
        <v>749.85333251953125</v>
      </c>
      <c r="Z39" s="1">
        <v>3.3155333250761032E-2</v>
      </c>
      <c r="AA39" s="1">
        <v>88.532081604003906</v>
      </c>
      <c r="AB39" s="1">
        <v>10.636306762695313</v>
      </c>
      <c r="AC39" s="1">
        <v>0.10905866324901581</v>
      </c>
      <c r="AD39" s="1">
        <v>5.6092746555805206E-2</v>
      </c>
      <c r="AE39" s="1">
        <v>2.8621440753340721E-2</v>
      </c>
      <c r="AF39" s="1">
        <v>4.2231682687997818E-2</v>
      </c>
      <c r="AG39" s="1">
        <v>3.8404155522584915E-2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1.1042425492230581</v>
      </c>
      <c r="AP39">
        <f>(U39-T39)/(1000-U39)*AO39</f>
        <v>2.8888228272639836E-2</v>
      </c>
      <c r="AQ39">
        <f>(P39+273.15)</f>
        <v>300.90377845764158</v>
      </c>
      <c r="AR39">
        <f>(O39+273.15)</f>
        <v>302.34839859008787</v>
      </c>
      <c r="AS39">
        <f>(Y39*AK39+Z39*AL39)*AM39</f>
        <v>119.97653052144051</v>
      </c>
      <c r="AT39">
        <f>((AS39+0.00000010773*(AR39^4-AQ39^4))-AP39*44100)/(L39*0.92*2*29.3+0.00000043092*AQ39^3)</f>
        <v>-8.9435120458231872</v>
      </c>
      <c r="AU39">
        <f>0.61365*EXP(17.502*J39/(240.97+J39))</f>
        <v>3.7407089134894709</v>
      </c>
      <c r="AV39">
        <f>AU39*1000/AA39</f>
        <v>42.25258059808565</v>
      </c>
      <c r="AW39">
        <f>(AV39-U39)</f>
        <v>16.776420548647174</v>
      </c>
      <c r="AX39">
        <f>IF(D39,P39,(O39+P39)/2)</f>
        <v>28.476088523864746</v>
      </c>
      <c r="AY39">
        <f>0.61365*EXP(17.502*AX39/(240.97+AX39))</f>
        <v>3.9014467705489095</v>
      </c>
      <c r="AZ39">
        <f>IF(AW39&lt;&gt;0,(1000-(AV39+U39)/2)/AW39*AP39,0)</f>
        <v>1.6636413310864697</v>
      </c>
      <c r="BA39">
        <f>U39*AA39/1000</f>
        <v>2.2554574804535514</v>
      </c>
      <c r="BB39">
        <f>(AY39-BA39)</f>
        <v>1.6459892900953581</v>
      </c>
      <c r="BC39">
        <f>1/(1.6/F39+1.37/N39)</f>
        <v>1.1013072570527072</v>
      </c>
      <c r="BD39">
        <f>G39*AA39*0.001</f>
        <v>34.174864211509828</v>
      </c>
      <c r="BE39">
        <f>G39/S39</f>
        <v>0.98214947620276338</v>
      </c>
      <c r="BF39">
        <f>(1-AP39*AA39/AU39/F39)*100</f>
        <v>74.876280819067304</v>
      </c>
      <c r="BG39">
        <f>(S39-E39/(N39/1.35))</f>
        <v>394.144671377946</v>
      </c>
      <c r="BH39">
        <f>E39*BF39/100/BG39</f>
        <v>-6.6985579880611303E-3</v>
      </c>
    </row>
    <row r="40" spans="1:60" x14ac:dyDescent="0.35">
      <c r="A40" s="1" t="s">
        <v>9</v>
      </c>
      <c r="B40" s="1" t="s">
        <v>5358</v>
      </c>
      <c r="K40" s="1">
        <v>2.72</v>
      </c>
    </row>
    <row r="41" spans="1:60" x14ac:dyDescent="0.35">
      <c r="A41" s="1" t="s">
        <v>9</v>
      </c>
      <c r="B41" s="1" t="s">
        <v>5357</v>
      </c>
      <c r="K41" s="1">
        <v>2.72</v>
      </c>
    </row>
    <row r="42" spans="1:60" x14ac:dyDescent="0.35">
      <c r="A42" s="1">
        <v>9</v>
      </c>
      <c r="B42" s="1" t="s">
        <v>5356</v>
      </c>
      <c r="C42" s="1">
        <v>2094.500018697232</v>
      </c>
      <c r="D42" s="1">
        <v>0</v>
      </c>
      <c r="E42">
        <f>(R42-S42*(1000-T42)/(1000-U42))*AO42</f>
        <v>-3.2862266432126122</v>
      </c>
      <c r="F42">
        <f>IF(AZ42&lt;&gt;0,1/(1/AZ42-1/N42),0)</f>
        <v>2.7115780989717577</v>
      </c>
      <c r="G42">
        <f>((BC42-AP42/2)*S42-E42)/(BC42+AP42/2)</f>
        <v>385.04375380816396</v>
      </c>
      <c r="H42">
        <f>AP42*1000</f>
        <v>29.392119261829404</v>
      </c>
      <c r="I42">
        <f>(AU42-BA42)</f>
        <v>1.5135567826489265</v>
      </c>
      <c r="J42">
        <f>(P42+AT42*D42)</f>
        <v>28.056983947753906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29.392116546630859</v>
      </c>
      <c r="P42" s="1">
        <v>28.056983947753906</v>
      </c>
      <c r="Q42" s="1">
        <v>29.461715698242188</v>
      </c>
      <c r="R42" s="1">
        <v>399.922119140625</v>
      </c>
      <c r="S42" s="1">
        <v>392.45211791992188</v>
      </c>
      <c r="T42" s="1">
        <v>-1.709587499499321E-2</v>
      </c>
      <c r="U42" s="1">
        <v>25.910432815551758</v>
      </c>
      <c r="V42" s="1">
        <v>-3.6790456622838974E-2</v>
      </c>
      <c r="W42" s="1">
        <v>55.759452819824219</v>
      </c>
      <c r="X42" s="1">
        <v>300.35687255859375</v>
      </c>
      <c r="Y42" s="1">
        <v>1000.80615234375</v>
      </c>
      <c r="Z42" s="1">
        <v>7.202766090631485E-2</v>
      </c>
      <c r="AA42" s="1">
        <v>88.532196044921875</v>
      </c>
      <c r="AB42" s="1">
        <v>10.692794799804688</v>
      </c>
      <c r="AC42" s="1">
        <v>0.11283168196678162</v>
      </c>
      <c r="AD42" s="1">
        <v>3.0871039256453514E-2</v>
      </c>
      <c r="AE42" s="1">
        <v>1.555903721600771E-2</v>
      </c>
      <c r="AF42" s="1">
        <v>4.3307512998580933E-2</v>
      </c>
      <c r="AG42" s="1">
        <v>1.5944782644510269E-2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1.1042532079360061</v>
      </c>
      <c r="AP42">
        <f>(U42-T42)/(1000-U42)*AO42</f>
        <v>2.9392119261829403E-2</v>
      </c>
      <c r="AQ42">
        <f>(P42+273.15)</f>
        <v>301.20698394775388</v>
      </c>
      <c r="AR42">
        <f>(O42+273.15)</f>
        <v>302.54211654663084</v>
      </c>
      <c r="AS42">
        <f>(Y42*AK42+Z42*AL42)*AM42</f>
        <v>160.12898079583829</v>
      </c>
      <c r="AT42">
        <f>((AS42+0.00000010773*(AR42^4-AQ42^4))-AP42*44100)/(L42*0.92*2*29.3+0.00000043092*AQ42^3)</f>
        <v>-8.8098746507835486</v>
      </c>
      <c r="AU42">
        <f>0.61365*EXP(17.502*J42/(240.97+J42))</f>
        <v>3.8074643002841317</v>
      </c>
      <c r="AV42">
        <f>AU42*1000/AA42</f>
        <v>43.006549824565482</v>
      </c>
      <c r="AW42">
        <f>(AV42-U42)</f>
        <v>17.096117009013724</v>
      </c>
      <c r="AX42">
        <f>IF(D42,P42,(O42+P42)/2)</f>
        <v>28.724550247192383</v>
      </c>
      <c r="AY42">
        <f>0.61365*EXP(17.502*AX42/(240.97+AX42))</f>
        <v>3.9581133259808086</v>
      </c>
      <c r="AZ42">
        <f>IF(AW42&lt;&gt;0,(1000-(AV42+U42)/2)/AW42*AP42,0)</f>
        <v>1.6599857827601947</v>
      </c>
      <c r="BA42">
        <f>U42*AA42/1000</f>
        <v>2.2939075176352053</v>
      </c>
      <c r="BB42">
        <f>(AY42-BA42)</f>
        <v>1.6642058083456033</v>
      </c>
      <c r="BC42">
        <f>1/(1.6/F42+1.37/N42)</f>
        <v>1.0987444633794949</v>
      </c>
      <c r="BD42">
        <f>G42*AA42*0.001</f>
        <v>34.088769098017011</v>
      </c>
      <c r="BE42">
        <f>G42/S42</f>
        <v>0.98112288410870663</v>
      </c>
      <c r="BF42">
        <f>(1-AP42*AA42/AU42/F42)*100</f>
        <v>74.795726669808133</v>
      </c>
      <c r="BG42">
        <f>(S42-E42/(N42/1.35))</f>
        <v>393.48857709171824</v>
      </c>
      <c r="BH42">
        <f>E42*BF42/100/BG42</f>
        <v>-6.2465780226062086E-3</v>
      </c>
    </row>
    <row r="43" spans="1:60" x14ac:dyDescent="0.35">
      <c r="A43" s="1" t="s">
        <v>9</v>
      </c>
      <c r="B43" s="1" t="s">
        <v>5355</v>
      </c>
      <c r="K43" s="1">
        <v>2.72</v>
      </c>
    </row>
    <row r="44" spans="1:60" x14ac:dyDescent="0.35">
      <c r="A44" s="1" t="s">
        <v>9</v>
      </c>
      <c r="B44" s="1" t="s">
        <v>5354</v>
      </c>
      <c r="K44" s="1">
        <v>2.72</v>
      </c>
    </row>
    <row r="45" spans="1:60" x14ac:dyDescent="0.35">
      <c r="A45" s="1">
        <v>10</v>
      </c>
      <c r="B45" s="1" t="s">
        <v>5353</v>
      </c>
      <c r="C45" s="1">
        <v>2301.0000186860561</v>
      </c>
      <c r="D45" s="1">
        <v>0</v>
      </c>
      <c r="E45">
        <f>(R45-S45*(1000-T45)/(1000-U45))*AO45</f>
        <v>-3.5163447796119485</v>
      </c>
      <c r="F45">
        <f>IF(AZ45&lt;&gt;0,1/(1/AZ45-1/N45),0)</f>
        <v>2.637418306472529</v>
      </c>
      <c r="G45">
        <f>((BC45-AP45/2)*S45-E45)/(BC45+AP45/2)</f>
        <v>385.2813091321766</v>
      </c>
      <c r="H45">
        <f>AP45*1000</f>
        <v>29.665815932741477</v>
      </c>
      <c r="I45">
        <f>(AU45-BA45)</f>
        <v>1.5531751773397375</v>
      </c>
      <c r="J45">
        <f>(P45+AT45*D45)</f>
        <v>28.329065322875977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29.582475662231445</v>
      </c>
      <c r="P45" s="1">
        <v>28.329065322875977</v>
      </c>
      <c r="Q45" s="1">
        <v>29.638235092163086</v>
      </c>
      <c r="R45" s="1">
        <v>400.08319091796875</v>
      </c>
      <c r="S45" s="1">
        <v>392.71697998046875</v>
      </c>
      <c r="T45" s="1">
        <v>-1.3329930603504181E-2</v>
      </c>
      <c r="U45" s="1">
        <v>26.149961471557617</v>
      </c>
      <c r="V45" s="1">
        <v>-2.8372513130307198E-2</v>
      </c>
      <c r="W45" s="1">
        <v>55.659709930419922</v>
      </c>
      <c r="X45" s="1">
        <v>300.34811401367188</v>
      </c>
      <c r="Y45" s="1">
        <v>1250.2615966796875</v>
      </c>
      <c r="Z45" s="1">
        <v>5.373387411236763E-2</v>
      </c>
      <c r="AA45" s="1">
        <v>88.53070068359375</v>
      </c>
      <c r="AB45" s="1">
        <v>10.870485305786133</v>
      </c>
      <c r="AC45" s="1">
        <v>0.11649846285581589</v>
      </c>
      <c r="AD45" s="1">
        <v>4.5466404408216476E-2</v>
      </c>
      <c r="AE45" s="1">
        <v>1.743614487349987E-2</v>
      </c>
      <c r="AF45" s="1">
        <v>2.8318123891949654E-2</v>
      </c>
      <c r="AG45" s="1">
        <v>1.9459674134850502E-2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1.1042210074032051</v>
      </c>
      <c r="AP45">
        <f>(U45-T45)/(1000-U45)*AO45</f>
        <v>2.9665815932741476E-2</v>
      </c>
      <c r="AQ45">
        <f>(P45+273.15)</f>
        <v>301.47906532287595</v>
      </c>
      <c r="AR45">
        <f>(O45+273.15)</f>
        <v>302.73247566223142</v>
      </c>
      <c r="AS45">
        <f>(Y45*AK45+Z45*AL45)*AM45</f>
        <v>200.0418509974661</v>
      </c>
      <c r="AT45">
        <f>((AS45+0.00000010773*(AR45^4-AQ45^4))-AP45*44100)/(L45*0.92*2*29.3+0.00000043092*AQ45^3)</f>
        <v>-8.59610092886372</v>
      </c>
      <c r="AU45">
        <f>0.61365*EXP(17.502*J45/(240.97+J45))</f>
        <v>3.8682495892657136</v>
      </c>
      <c r="AV45">
        <f>AU45*1000/AA45</f>
        <v>43.693877484272143</v>
      </c>
      <c r="AW45">
        <f>(AV45-U45)</f>
        <v>17.543916012714526</v>
      </c>
      <c r="AX45">
        <f>IF(D45,P45,(O45+P45)/2)</f>
        <v>28.955770492553711</v>
      </c>
      <c r="AY45">
        <f>0.61365*EXP(17.502*AX45/(240.97+AX45))</f>
        <v>4.011491076682911</v>
      </c>
      <c r="AZ45">
        <f>IF(AW45&lt;&gt;0,(1000-(AV45+U45)/2)/AW45*AP45,0)</f>
        <v>1.6318949929276259</v>
      </c>
      <c r="BA45">
        <f>U45*AA45/1000</f>
        <v>2.3150744119259761</v>
      </c>
      <c r="BB45">
        <f>(AY45-BA45)</f>
        <v>1.696416664756935</v>
      </c>
      <c r="BC45">
        <f>1/(1.6/F45+1.37/N45)</f>
        <v>1.0790730795504104</v>
      </c>
      <c r="BD45">
        <f>G45*AA45*0.001</f>
        <v>34.109224257763884</v>
      </c>
      <c r="BE45">
        <f>G45/S45</f>
        <v>0.98106608263115602</v>
      </c>
      <c r="BF45">
        <f>(1-AP45*AA45/AU45/F45)*100</f>
        <v>74.257145928961961</v>
      </c>
      <c r="BG45">
        <f>(S45-E45/(N45/1.35))</f>
        <v>393.82601724226402</v>
      </c>
      <c r="BH45">
        <f>E45*BF45/100/BG45</f>
        <v>-6.6301797241486628E-3</v>
      </c>
    </row>
    <row r="46" spans="1:60" x14ac:dyDescent="0.35">
      <c r="A46" s="1" t="s">
        <v>9</v>
      </c>
      <c r="B46" s="1" t="s">
        <v>5352</v>
      </c>
      <c r="K46" s="1">
        <v>2.72</v>
      </c>
    </row>
    <row r="47" spans="1:60" x14ac:dyDescent="0.35">
      <c r="A47" s="1" t="s">
        <v>9</v>
      </c>
      <c r="B47" s="1" t="s">
        <v>5351</v>
      </c>
      <c r="K47" s="1">
        <v>2.72</v>
      </c>
    </row>
    <row r="48" spans="1:60" x14ac:dyDescent="0.35">
      <c r="A48" s="1">
        <v>11</v>
      </c>
      <c r="B48" s="1" t="s">
        <v>5350</v>
      </c>
      <c r="C48" s="1">
        <v>2506.0000187307596</v>
      </c>
      <c r="D48" s="1">
        <v>0</v>
      </c>
      <c r="E48">
        <f>(R48-S48*(1000-T48)/(1000-U48))*AO48</f>
        <v>-3.72833267869244</v>
      </c>
      <c r="F48">
        <f>IF(AZ48&lt;&gt;0,1/(1/AZ48-1/N48),0)</f>
        <v>2.4620556462868941</v>
      </c>
      <c r="G48">
        <f>((BC48-AP48/2)*S48-E48)/(BC48+AP48/2)</f>
        <v>385.1446031225837</v>
      </c>
      <c r="H48">
        <f>AP48*1000</f>
        <v>29.680871589339702</v>
      </c>
      <c r="I48">
        <f>(AU48-BA48)</f>
        <v>1.6218041922148889</v>
      </c>
      <c r="J48">
        <f>(P48+AT48*D48)</f>
        <v>28.639110565185547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29.778806686401367</v>
      </c>
      <c r="P48" s="1">
        <v>28.639110565185547</v>
      </c>
      <c r="Q48" s="1">
        <v>29.816904067993164</v>
      </c>
      <c r="R48" s="1">
        <v>399.90573120117188</v>
      </c>
      <c r="S48" s="1">
        <v>392.72518920898438</v>
      </c>
      <c r="T48" s="1">
        <v>-1.0570756159722805E-2</v>
      </c>
      <c r="U48" s="1">
        <v>26.168190002441406</v>
      </c>
      <c r="V48" s="1">
        <v>-2.2247282788157463E-2</v>
      </c>
      <c r="W48" s="1">
        <v>55.073741912841797</v>
      </c>
      <c r="X48" s="1">
        <v>300.31735229492188</v>
      </c>
      <c r="Y48" s="1">
        <v>1600.3089599609375</v>
      </c>
      <c r="Z48" s="1">
        <v>0.16120441257953644</v>
      </c>
      <c r="AA48" s="1">
        <v>88.53277587890625</v>
      </c>
      <c r="AB48" s="1">
        <v>11.029013633728027</v>
      </c>
      <c r="AC48" s="1">
        <v>0.11455868929624557</v>
      </c>
      <c r="AD48" s="1">
        <v>3.0431590974330902E-2</v>
      </c>
      <c r="AE48" s="1">
        <v>6.9625310599803925E-2</v>
      </c>
      <c r="AF48" s="1">
        <v>5.6614644825458527E-2</v>
      </c>
      <c r="AG48" s="1">
        <v>4.6475347131490707E-2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1.104107912848977</v>
      </c>
      <c r="AP48">
        <f>(U48-T48)/(1000-U48)*AO48</f>
        <v>2.9680871589339703E-2</v>
      </c>
      <c r="AQ48">
        <f>(P48+273.15)</f>
        <v>301.78911056518552</v>
      </c>
      <c r="AR48">
        <f>(O48+273.15)</f>
        <v>302.92880668640134</v>
      </c>
      <c r="AS48">
        <f>(Y48*AK48+Z48*AL48)*AM48</f>
        <v>256.04942787059917</v>
      </c>
      <c r="AT48">
        <f>((AS48+0.00000010773*(AR48^4-AQ48^4))-AP48*44100)/(L48*0.92*2*29.3+0.00000043092*AQ48^3)</f>
        <v>-8.1689842102027228</v>
      </c>
      <c r="AU48">
        <f>0.61365*EXP(17.502*J48/(240.97+J48))</f>
        <v>3.9385466928576691</v>
      </c>
      <c r="AV48">
        <f>AU48*1000/AA48</f>
        <v>44.486876795151574</v>
      </c>
      <c r="AW48">
        <f>(AV48-U48)</f>
        <v>18.318686792710167</v>
      </c>
      <c r="AX48">
        <f>IF(D48,P48,(O48+P48)/2)</f>
        <v>29.208958625793457</v>
      </c>
      <c r="AY48">
        <f>0.61365*EXP(17.502*AX48/(240.97+AX48))</f>
        <v>4.0706591317862983</v>
      </c>
      <c r="AZ48">
        <f>IF(AW48&lt;&gt;0,(1000-(AV48+U48)/2)/AW48*AP48,0)</f>
        <v>1.5630115810679186</v>
      </c>
      <c r="BA48">
        <f>U48*AA48/1000</f>
        <v>2.3167425006427802</v>
      </c>
      <c r="BB48">
        <f>(AY48-BA48)</f>
        <v>1.7539166311435181</v>
      </c>
      <c r="BC48">
        <f>1/(1.6/F48+1.37/N48)</f>
        <v>1.0310012896019058</v>
      </c>
      <c r="BD48">
        <f>G48*AA48*0.001</f>
        <v>34.097920829221998</v>
      </c>
      <c r="BE48">
        <f>G48/S48</f>
        <v>0.98069747931965034</v>
      </c>
      <c r="BF48">
        <f>(1-AP48*AA48/AU48/F48)*100</f>
        <v>72.901399125629425</v>
      </c>
      <c r="BG48">
        <f>(S48-E48/(N48/1.35))</f>
        <v>393.90108637612599</v>
      </c>
      <c r="BH48">
        <f>E48*BF48/100/BG48</f>
        <v>-6.9002264295089863E-3</v>
      </c>
    </row>
    <row r="49" spans="1:60" x14ac:dyDescent="0.35">
      <c r="A49" s="1" t="s">
        <v>9</v>
      </c>
      <c r="B49" s="1" t="s">
        <v>5349</v>
      </c>
      <c r="K49" s="1">
        <v>2.72</v>
      </c>
    </row>
    <row r="50" spans="1:60" x14ac:dyDescent="0.35">
      <c r="A50" s="1" t="s">
        <v>9</v>
      </c>
      <c r="B50" s="1" t="s">
        <v>5344</v>
      </c>
      <c r="K50" s="1">
        <v>2.72</v>
      </c>
    </row>
    <row r="51" spans="1:60" x14ac:dyDescent="0.35">
      <c r="A51" s="1">
        <v>12</v>
      </c>
      <c r="B51" s="1" t="s">
        <v>5348</v>
      </c>
      <c r="C51" s="1">
        <v>2712.0000187084079</v>
      </c>
      <c r="D51" s="1">
        <v>0</v>
      </c>
      <c r="E51">
        <f>(R51-S51*(1000-T51)/(1000-U51))*AO51</f>
        <v>-4.2839732729244417</v>
      </c>
      <c r="F51">
        <f>IF(AZ51&lt;&gt;0,1/(1/AZ51-1/N51),0)</f>
        <v>2.2893712070667882</v>
      </c>
      <c r="G51">
        <f>((BC51-AP51/2)*S51-E51)/(BC51+AP51/2)</f>
        <v>385.84259790441962</v>
      </c>
      <c r="H51">
        <f>AP51*1000</f>
        <v>29.699455713783191</v>
      </c>
      <c r="I51">
        <f>(AU51-BA51)</f>
        <v>1.6997691024134727</v>
      </c>
      <c r="J51">
        <f>(P51+AT51*D51)</f>
        <v>28.985477447509766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29.994277954101563</v>
      </c>
      <c r="P51" s="1">
        <v>28.985477447509766</v>
      </c>
      <c r="Q51" s="1">
        <v>30.004262924194336</v>
      </c>
      <c r="R51" s="1">
        <v>399.96405029296875</v>
      </c>
      <c r="S51" s="1">
        <v>393.2662353515625</v>
      </c>
      <c r="T51" s="1">
        <v>-3.4371207002550364E-3</v>
      </c>
      <c r="U51" s="1">
        <v>26.188652038574219</v>
      </c>
      <c r="V51" s="1">
        <v>-7.1449545212090015E-3</v>
      </c>
      <c r="W51" s="1">
        <v>54.439964294433594</v>
      </c>
      <c r="X51" s="1">
        <v>300.34616088867188</v>
      </c>
      <c r="Y51" s="1">
        <v>2000.670654296875</v>
      </c>
      <c r="Z51" s="1">
        <v>0.10975813120603561</v>
      </c>
      <c r="AA51" s="1">
        <v>88.535491943359375</v>
      </c>
      <c r="AB51" s="1">
        <v>11.293115615844727</v>
      </c>
      <c r="AC51" s="1">
        <v>0.12154129892587662</v>
      </c>
      <c r="AD51" s="1">
        <v>3.4772444516420364E-2</v>
      </c>
      <c r="AE51" s="1">
        <v>2.40655317902565E-2</v>
      </c>
      <c r="AF51" s="1">
        <v>2.4236347526311874E-2</v>
      </c>
      <c r="AG51" s="1">
        <v>9.8539022728800774E-3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1.1042138267965875</v>
      </c>
      <c r="AP51">
        <f>(U51-T51)/(1000-U51)*AO51</f>
        <v>2.9699455713783192E-2</v>
      </c>
      <c r="AQ51">
        <f>(P51+273.15)</f>
        <v>302.13547744750974</v>
      </c>
      <c r="AR51">
        <f>(O51+273.15)</f>
        <v>303.14427795410154</v>
      </c>
      <c r="AS51">
        <f>(Y51*AK51+Z51*AL51)*AM51</f>
        <v>320.10729753254418</v>
      </c>
      <c r="AT51">
        <f>((AS51+0.00000010773*(AR51^4-AQ51^4))-AP51*44100)/(L51*0.92*2*29.3+0.00000043092*AQ51^3)</f>
        <v>-7.6814532138218494</v>
      </c>
      <c r="AU51">
        <f>0.61365*EXP(17.502*J51/(240.97+J51))</f>
        <v>4.0183942939821025</v>
      </c>
      <c r="AV51">
        <f>AU51*1000/AA51</f>
        <v>45.387383136165013</v>
      </c>
      <c r="AW51">
        <f>(AV51-U51)</f>
        <v>19.198731097590795</v>
      </c>
      <c r="AX51">
        <f>IF(D51,P51,(O51+P51)/2)</f>
        <v>29.489877700805664</v>
      </c>
      <c r="AY51">
        <f>0.61365*EXP(17.502*AX51/(240.97+AX51))</f>
        <v>4.1371968238694414</v>
      </c>
      <c r="AZ51">
        <f>IF(AW51&lt;&gt;0,(1000-(AV51+U51)/2)/AW51*AP51,0)</f>
        <v>1.4915866535552735</v>
      </c>
      <c r="BA51">
        <f>U51*AA51/1000</f>
        <v>2.3186251915686298</v>
      </c>
      <c r="BB51">
        <f>(AY51-BA51)</f>
        <v>1.8185716323008116</v>
      </c>
      <c r="BC51">
        <f>1/(1.6/F51+1.37/N51)</f>
        <v>0.98140310914984563</v>
      </c>
      <c r="BD51">
        <f>G51*AA51*0.001</f>
        <v>34.160764218171593</v>
      </c>
      <c r="BE51">
        <f>G51/S51</f>
        <v>0.98112312530338008</v>
      </c>
      <c r="BF51">
        <f>(1-AP51*AA51/AU51/F51)*100</f>
        <v>71.417702839851557</v>
      </c>
      <c r="BG51">
        <f>(S51-E51/(N51/1.35))</f>
        <v>394.61737873652163</v>
      </c>
      <c r="BH51">
        <f>E51*BF51/100/BG51</f>
        <v>-7.7531185058086864E-3</v>
      </c>
    </row>
    <row r="52" spans="1:60" x14ac:dyDescent="0.35">
      <c r="A52" s="1" t="s">
        <v>9</v>
      </c>
      <c r="B52" s="1" t="s">
        <v>5347</v>
      </c>
    </row>
    <row r="53" spans="1:60" x14ac:dyDescent="0.35">
      <c r="A53" s="1" t="s">
        <v>9</v>
      </c>
      <c r="B53" s="1" t="s">
        <v>5346</v>
      </c>
    </row>
    <row r="54" spans="1:60" x14ac:dyDescent="0.35">
      <c r="A54" s="1" t="s">
        <v>9</v>
      </c>
      <c r="B54" s="1" t="s">
        <v>5345</v>
      </c>
    </row>
    <row r="55" spans="1:60" x14ac:dyDescent="0.35">
      <c r="A55" s="1" t="s">
        <v>9</v>
      </c>
      <c r="B55" s="1" t="s">
        <v>5344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H55"/>
  <sheetViews>
    <sheetView topLeftCell="A4" zoomScale="50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1761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1760</v>
      </c>
    </row>
    <row r="12" spans="1:60" x14ac:dyDescent="0.35">
      <c r="A12" s="1" t="s">
        <v>9</v>
      </c>
      <c r="B12" s="1" t="s">
        <v>1759</v>
      </c>
    </row>
    <row r="13" spans="1:60" x14ac:dyDescent="0.35">
      <c r="A13" s="1" t="s">
        <v>9</v>
      </c>
      <c r="B13" s="1" t="s">
        <v>1758</v>
      </c>
    </row>
    <row r="14" spans="1:60" x14ac:dyDescent="0.35">
      <c r="A14" s="1" t="s">
        <v>9</v>
      </c>
      <c r="B14" s="1" t="s">
        <v>1757</v>
      </c>
    </row>
    <row r="15" spans="1:60" x14ac:dyDescent="0.35">
      <c r="A15" s="1" t="s">
        <v>9</v>
      </c>
      <c r="B15" s="1" t="s">
        <v>1756</v>
      </c>
    </row>
    <row r="16" spans="1:60" x14ac:dyDescent="0.35">
      <c r="A16" s="1" t="s">
        <v>9</v>
      </c>
      <c r="B16" s="1" t="s">
        <v>1755</v>
      </c>
    </row>
    <row r="17" spans="1:60" x14ac:dyDescent="0.35">
      <c r="A17" s="1" t="s">
        <v>9</v>
      </c>
      <c r="B17" s="1" t="s">
        <v>1754</v>
      </c>
    </row>
    <row r="18" spans="1:60" x14ac:dyDescent="0.35">
      <c r="A18" s="1">
        <v>1</v>
      </c>
      <c r="B18" s="1" t="s">
        <v>1753</v>
      </c>
      <c r="C18" s="1">
        <v>416.50000271573663</v>
      </c>
      <c r="D18" s="1">
        <v>0</v>
      </c>
      <c r="E18">
        <f>(R18-S18*(1000-T18)/(1000-U18))*AO18</f>
        <v>-6.3423641862875764</v>
      </c>
      <c r="F18">
        <f>IF(AZ18&lt;&gt;0,1/(1/AZ18-1/N18),0)</f>
        <v>7.3549253280819276</v>
      </c>
      <c r="G18">
        <f>((BC18-AP18/2)*S18-E18)/(BC18+AP18/2)</f>
        <v>387.6147191102508</v>
      </c>
      <c r="H18">
        <f>AP18*1000</f>
        <v>38.050259581851805</v>
      </c>
      <c r="I18">
        <f>(AU18-BA18)</f>
        <v>1.1900720292353859</v>
      </c>
      <c r="J18">
        <f>(P18+AT18*D18)</f>
        <v>29.456893920898438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31.907367706298828</v>
      </c>
      <c r="P18" s="1">
        <v>29.456893920898438</v>
      </c>
      <c r="Q18" s="1">
        <v>32.060592651367188</v>
      </c>
      <c r="R18" s="1">
        <v>399.95260620117188</v>
      </c>
      <c r="S18" s="1">
        <v>392.18081665039063</v>
      </c>
      <c r="T18" s="1">
        <v>2.4461138993501663E-2</v>
      </c>
      <c r="U18" s="1">
        <v>33.340538024902344</v>
      </c>
      <c r="V18" s="1">
        <v>4.53982874751091E-2</v>
      </c>
      <c r="W18" s="1">
        <v>61.877872467041016</v>
      </c>
      <c r="X18" s="1">
        <v>300.29367065429688</v>
      </c>
      <c r="Y18" s="1">
        <v>0.24042542278766632</v>
      </c>
      <c r="Z18" s="1">
        <v>0.31326833367347717</v>
      </c>
      <c r="AA18" s="1">
        <v>88.158851623535156</v>
      </c>
      <c r="AB18" s="1">
        <v>20.443391799926758</v>
      </c>
      <c r="AC18" s="1">
        <v>1.8295007944107056</v>
      </c>
      <c r="AD18" s="1">
        <v>7.3110446333885193E-2</v>
      </c>
      <c r="AE18" s="1">
        <v>1.3540519401431084E-2</v>
      </c>
      <c r="AF18" s="1">
        <v>3.7585459649562836E-2</v>
      </c>
      <c r="AG18" s="1">
        <v>8.733721449971199E-3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1.1040208479937383</v>
      </c>
      <c r="AP18">
        <f>(U18-T18)/(1000-U18)*AO18</f>
        <v>3.8050259581851806E-2</v>
      </c>
      <c r="AQ18">
        <f>(P18+273.15)</f>
        <v>302.60689392089841</v>
      </c>
      <c r="AR18">
        <f>(O18+273.15)</f>
        <v>305.05736770629881</v>
      </c>
      <c r="AS18">
        <f>(Y18*AK18+Z18*AL18)*AM18</f>
        <v>3.8468066786198296E-2</v>
      </c>
      <c r="AT18">
        <f>((AS18+0.00000010773*(AR18^4-AQ18^4))-AP18*44100)/(L18*0.92*2*29.3+0.00000043092*AQ18^3)</f>
        <v>-12.946403188489008</v>
      </c>
      <c r="AU18">
        <f>0.61365*EXP(17.502*J18/(240.97+J18))</f>
        <v>4.1293355740215834</v>
      </c>
      <c r="AV18">
        <f>AU18*1000/AA18</f>
        <v>46.83971601235335</v>
      </c>
      <c r="AW18">
        <f>(AV18-U18)</f>
        <v>13.499177987451006</v>
      </c>
      <c r="AX18">
        <f>IF(D18,P18,(O18+P18)/2)</f>
        <v>30.682130813598633</v>
      </c>
      <c r="AY18">
        <f>0.61365*EXP(17.502*AX18/(240.97+AX18))</f>
        <v>4.4302560638411412</v>
      </c>
      <c r="AZ18">
        <f>IF(AW18&lt;&gt;0,(1000-(AV18+U18)/2)/AW18*AP18,0)</f>
        <v>2.7057069605332638</v>
      </c>
      <c r="BA18">
        <f>U18*AA18/1000</f>
        <v>2.9392635447861974</v>
      </c>
      <c r="BB18">
        <f>(AY18-BA18)</f>
        <v>1.4909925190549438</v>
      </c>
      <c r="BC18">
        <f>1/(1.6/F18+1.37/N18)</f>
        <v>1.8600888433240066</v>
      </c>
      <c r="BD18">
        <f>G18*AA18*0.001</f>
        <v>34.171668509138861</v>
      </c>
      <c r="BE18">
        <f>G18/S18</f>
        <v>0.98835716244578509</v>
      </c>
      <c r="BF18">
        <f>(1-AP18*AA18/AU18/F18)*100</f>
        <v>88.95501570287982</v>
      </c>
      <c r="BG18">
        <f>(S18-E18/(N18/1.35))</f>
        <v>394.1811660618738</v>
      </c>
      <c r="BH18">
        <f>E18*BF18/100/BG18</f>
        <v>-1.4312837709147042E-2</v>
      </c>
    </row>
    <row r="19" spans="1:60" x14ac:dyDescent="0.35">
      <c r="A19" s="1" t="s">
        <v>9</v>
      </c>
      <c r="B19" s="1" t="s">
        <v>1752</v>
      </c>
      <c r="K19" s="1">
        <v>2.72</v>
      </c>
    </row>
    <row r="20" spans="1:60" x14ac:dyDescent="0.35">
      <c r="A20" s="1" t="s">
        <v>9</v>
      </c>
      <c r="B20" s="1" t="s">
        <v>1751</v>
      </c>
      <c r="K20" s="1">
        <v>2.72</v>
      </c>
    </row>
    <row r="21" spans="1:60" x14ac:dyDescent="0.35">
      <c r="A21" s="1">
        <v>2</v>
      </c>
      <c r="B21" s="1" t="s">
        <v>1750</v>
      </c>
      <c r="C21" s="1">
        <v>620.0000027269125</v>
      </c>
      <c r="D21" s="1">
        <v>0</v>
      </c>
      <c r="E21">
        <f>(R21-S21*(1000-T21)/(1000-U21))*AO21</f>
        <v>-6.7705384605829702</v>
      </c>
      <c r="F21">
        <f>IF(AZ21&lt;&gt;0,1/(1/AZ21-1/N21),0)</f>
        <v>4.6459738515551372</v>
      </c>
      <c r="G21">
        <f>((BC21-AP21/2)*S21-E21)/(BC21+AP21/2)</f>
        <v>388.54493870858317</v>
      </c>
      <c r="H21">
        <f>AP21*1000</f>
        <v>35.784753618125414</v>
      </c>
      <c r="I21">
        <f>(AU21-BA21)</f>
        <v>1.3605797748990671</v>
      </c>
      <c r="J21">
        <f>(P21+AT21*D21)</f>
        <v>29.463523864746094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31.853490829467773</v>
      </c>
      <c r="P21" s="1">
        <v>29.463523864746094</v>
      </c>
      <c r="Q21" s="1">
        <v>32.053634643554688</v>
      </c>
      <c r="R21" s="1">
        <v>399.95849609375</v>
      </c>
      <c r="S21" s="1">
        <v>393.341796875</v>
      </c>
      <c r="T21" s="1">
        <v>3.151698037981987E-2</v>
      </c>
      <c r="U21" s="1">
        <v>31.425487518310547</v>
      </c>
      <c r="V21" s="1">
        <v>5.8670155704021454E-2</v>
      </c>
      <c r="W21" s="1">
        <v>58.499835968017578</v>
      </c>
      <c r="X21" s="1">
        <v>300.29888916015625</v>
      </c>
      <c r="Y21" s="1">
        <v>26.050527572631836</v>
      </c>
      <c r="Z21" s="1">
        <v>0.22980740666389465</v>
      </c>
      <c r="AA21" s="1">
        <v>88.155670166015625</v>
      </c>
      <c r="AB21" s="1">
        <v>20.371007919311523</v>
      </c>
      <c r="AC21" s="1">
        <v>1.8085988759994507</v>
      </c>
      <c r="AD21" s="1">
        <v>0.11552754044532776</v>
      </c>
      <c r="AE21" s="1">
        <v>4.024689644575119E-2</v>
      </c>
      <c r="AF21" s="1">
        <v>3.6053560674190521E-2</v>
      </c>
      <c r="AG21" s="1">
        <v>2.3796277120709419E-2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1.1040400336770448</v>
      </c>
      <c r="AP21">
        <f>(U21-T21)/(1000-U21)*AO21</f>
        <v>3.5784753618125414E-2</v>
      </c>
      <c r="AQ21">
        <f>(P21+273.15)</f>
        <v>302.61352386474607</v>
      </c>
      <c r="AR21">
        <f>(O21+273.15)</f>
        <v>305.00349082946775</v>
      </c>
      <c r="AS21">
        <f>(Y21*AK21+Z21*AL21)*AM21</f>
        <v>4.1680843184571472</v>
      </c>
      <c r="AT21">
        <f>((AS21+0.00000010773*(AR21^4-AQ21^4))-AP21*44100)/(L21*0.92*2*29.3+0.00000043092*AQ21^3)</f>
        <v>-12.134995968178284</v>
      </c>
      <c r="AU21">
        <f>0.61365*EXP(17.502*J21/(240.97+J21))</f>
        <v>4.1309146873694926</v>
      </c>
      <c r="AV21">
        <f>AU21*1000/AA21</f>
        <v>46.859319197393809</v>
      </c>
      <c r="AW21">
        <f>(AV21-U21)</f>
        <v>15.433831679083262</v>
      </c>
      <c r="AX21">
        <f>IF(D21,P21,(O21+P21)/2)</f>
        <v>30.658507347106934</v>
      </c>
      <c r="AY21">
        <f>0.61365*EXP(17.502*AX21/(240.97+AX21))</f>
        <v>4.4242782624137122</v>
      </c>
      <c r="AZ21">
        <f>IF(AW21&lt;&gt;0,(1000-(AV21+U21)/2)/AW21*AP21,0)</f>
        <v>2.2278364227946366</v>
      </c>
      <c r="BA21">
        <f>U21*AA21/1000</f>
        <v>2.7703349124704255</v>
      </c>
      <c r="BB21">
        <f>(AY21-BA21)</f>
        <v>1.6539433499432867</v>
      </c>
      <c r="BC21">
        <f>1/(1.6/F21+1.37/N21)</f>
        <v>1.5050004365417982</v>
      </c>
      <c r="BD21">
        <f>G21*AA21*0.001</f>
        <v>34.252439461468619</v>
      </c>
      <c r="BE21">
        <f>G21/S21</f>
        <v>0.9878048602906514</v>
      </c>
      <c r="BF21">
        <f>(1-AP21*AA21/AU21/F21)*100</f>
        <v>83.562896279491625</v>
      </c>
      <c r="BG21">
        <f>(S21-E21/(N21/1.35))</f>
        <v>395.4771902751981</v>
      </c>
      <c r="BH21">
        <f>E21*BF21/100/BG21</f>
        <v>-1.4305902263144632E-2</v>
      </c>
    </row>
    <row r="22" spans="1:60" x14ac:dyDescent="0.35">
      <c r="A22" s="1" t="s">
        <v>9</v>
      </c>
      <c r="B22" s="1" t="s">
        <v>1749</v>
      </c>
      <c r="K22" s="1">
        <v>2.72</v>
      </c>
    </row>
    <row r="23" spans="1:60" x14ac:dyDescent="0.35">
      <c r="A23" s="1" t="s">
        <v>9</v>
      </c>
      <c r="B23" s="1" t="s">
        <v>1748</v>
      </c>
      <c r="K23" s="1">
        <v>2.72</v>
      </c>
    </row>
    <row r="24" spans="1:60" x14ac:dyDescent="0.35">
      <c r="A24" s="1">
        <v>3</v>
      </c>
      <c r="B24" s="1" t="s">
        <v>1747</v>
      </c>
      <c r="C24" s="1">
        <v>823.0000027269125</v>
      </c>
      <c r="D24" s="1">
        <v>0</v>
      </c>
      <c r="E24">
        <f>(R24-S24*(1000-T24)/(1000-U24))*AO24</f>
        <v>-6.8654452135309807</v>
      </c>
      <c r="F24">
        <f>IF(AZ24&lt;&gt;0,1/(1/AZ24-1/N24),0)</f>
        <v>2.9880962397974096</v>
      </c>
      <c r="G24">
        <f>((BC24-AP24/2)*S24-E24)/(BC24+AP24/2)</f>
        <v>389.09249367361673</v>
      </c>
      <c r="H24">
        <f>AP24*1000</f>
        <v>33.158343668554572</v>
      </c>
      <c r="I24">
        <f>(AU24-BA24)</f>
        <v>1.5975260397403859</v>
      </c>
      <c r="J24">
        <f>(P24+AT24*D24)</f>
        <v>29.626640319824219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31.797113418579102</v>
      </c>
      <c r="P24" s="1">
        <v>29.626640319824219</v>
      </c>
      <c r="Q24" s="1">
        <v>32.016021728515625</v>
      </c>
      <c r="R24" s="1">
        <v>399.95440673828125</v>
      </c>
      <c r="S24" s="1">
        <v>394.3309326171875</v>
      </c>
      <c r="T24" s="1">
        <v>3.1406790018081665E-2</v>
      </c>
      <c r="U24" s="1">
        <v>29.182147979736328</v>
      </c>
      <c r="V24" s="1">
        <v>5.8648344129323959E-2</v>
      </c>
      <c r="W24" s="1">
        <v>54.494098663330078</v>
      </c>
      <c r="X24" s="1">
        <v>300.36538696289063</v>
      </c>
      <c r="Y24" s="1">
        <v>50.084136962890625</v>
      </c>
      <c r="Z24" s="1">
        <v>8.1175081431865692E-2</v>
      </c>
      <c r="AA24" s="1">
        <v>88.149978637695313</v>
      </c>
      <c r="AB24" s="1">
        <v>20.388317108154297</v>
      </c>
      <c r="AC24" s="1">
        <v>1.7554963827133179</v>
      </c>
      <c r="AD24" s="1">
        <v>4.3266076594591141E-2</v>
      </c>
      <c r="AE24" s="1">
        <v>1.1339161545038223E-2</v>
      </c>
      <c r="AF24" s="1">
        <v>3.98545041680336E-2</v>
      </c>
      <c r="AG24" s="1">
        <v>4.0890341624617577E-3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1.10428451089298</v>
      </c>
      <c r="AP24">
        <f>(U24-T24)/(1000-U24)*AO24</f>
        <v>3.3158343668554573E-2</v>
      </c>
      <c r="AQ24">
        <f>(P24+273.15)</f>
        <v>302.7766403198242</v>
      </c>
      <c r="AR24">
        <f>(O24+273.15)</f>
        <v>304.94711341857908</v>
      </c>
      <c r="AS24">
        <f>(Y24*AK24+Z24*AL24)*AM24</f>
        <v>8.0134617349476684</v>
      </c>
      <c r="AT24">
        <f>((AS24+0.00000010773*(AR24^4-AQ24^4))-AP24*44100)/(L24*0.92*2*29.3+0.00000043092*AQ24^3)</f>
        <v>-11.214121562123507</v>
      </c>
      <c r="AU24">
        <f>0.61365*EXP(17.502*J24/(240.97+J24))</f>
        <v>4.1699317607562065</v>
      </c>
      <c r="AV24">
        <f>AU24*1000/AA24</f>
        <v>47.304966208727258</v>
      </c>
      <c r="AW24">
        <f>(AV24-U24)</f>
        <v>18.12281822899093</v>
      </c>
      <c r="AX24">
        <f>IF(D24,P24,(O24+P24)/2)</f>
        <v>30.71187686920166</v>
      </c>
      <c r="AY24">
        <f>0.61365*EXP(17.502*AX24/(240.97+AX24))</f>
        <v>4.4377931634145025</v>
      </c>
      <c r="AZ24">
        <f>IF(AW24&lt;&gt;0,(1000-(AV24+U24)/2)/AW24*AP24,0)</f>
        <v>1.7596739235789201</v>
      </c>
      <c r="BA24">
        <f>U24*AA24/1000</f>
        <v>2.5724057210158207</v>
      </c>
      <c r="BB24">
        <f>(AY24-BA24)</f>
        <v>1.8653874423986818</v>
      </c>
      <c r="BC24">
        <f>1/(1.6/F24+1.37/N24)</f>
        <v>1.1688723407681607</v>
      </c>
      <c r="BD24">
        <f>G24*AA24*0.001</f>
        <v>34.298495005416918</v>
      </c>
      <c r="BE24">
        <f>G24/S24</f>
        <v>0.98671562763589693</v>
      </c>
      <c r="BF24">
        <f>(1-AP24*AA24/AU24/F24)*100</f>
        <v>76.541971430982088</v>
      </c>
      <c r="BG24">
        <f>(S24-E24/(N24/1.35))</f>
        <v>396.4962591246354</v>
      </c>
      <c r="BH24">
        <f>E24*BF24/100/BG24</f>
        <v>-1.325345950439033E-2</v>
      </c>
    </row>
    <row r="25" spans="1:60" x14ac:dyDescent="0.35">
      <c r="A25" s="1" t="s">
        <v>9</v>
      </c>
      <c r="B25" s="1" t="s">
        <v>1746</v>
      </c>
      <c r="K25" s="1">
        <v>2.72</v>
      </c>
    </row>
    <row r="26" spans="1:60" x14ac:dyDescent="0.35">
      <c r="A26" s="1" t="s">
        <v>9</v>
      </c>
      <c r="B26" s="1" t="s">
        <v>1745</v>
      </c>
      <c r="K26" s="1">
        <v>2.72</v>
      </c>
    </row>
    <row r="27" spans="1:60" x14ac:dyDescent="0.35">
      <c r="A27" s="1">
        <v>4</v>
      </c>
      <c r="B27" s="1" t="s">
        <v>1744</v>
      </c>
      <c r="C27" s="1">
        <v>1027.5000027157366</v>
      </c>
      <c r="D27" s="1">
        <v>0</v>
      </c>
      <c r="E27">
        <f>(R27-S27*(1000-T27)/(1000-U27))*AO27</f>
        <v>-7.6518059291467511</v>
      </c>
      <c r="F27">
        <f>IF(AZ27&lt;&gt;0,1/(1/AZ27-1/N27),0)</f>
        <v>2.5503698266463575</v>
      </c>
      <c r="G27">
        <f>((BC27-AP27/2)*S27-E27)/(BC27+AP27/2)</f>
        <v>390.78273929552938</v>
      </c>
      <c r="H27">
        <f>AP27*1000</f>
        <v>32.054443776006906</v>
      </c>
      <c r="I27">
        <f>(AU27-BA27)</f>
        <v>1.7011082301680513</v>
      </c>
      <c r="J27">
        <f>(P27+AT27*D27)</f>
        <v>29.714986801147461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31.741191864013672</v>
      </c>
      <c r="P27" s="1">
        <v>29.714986801147461</v>
      </c>
      <c r="Q27" s="1">
        <v>31.967500686645508</v>
      </c>
      <c r="R27" s="1">
        <v>400.0230712890625</v>
      </c>
      <c r="S27" s="1">
        <v>395.47219848632813</v>
      </c>
      <c r="T27" s="1">
        <v>3.6438066512346268E-2</v>
      </c>
      <c r="U27" s="1">
        <v>28.247331619262695</v>
      </c>
      <c r="V27" s="1">
        <v>6.826213002204895E-2</v>
      </c>
      <c r="W27" s="1">
        <v>52.917819976806641</v>
      </c>
      <c r="X27" s="1">
        <v>300.32815551757813</v>
      </c>
      <c r="Y27" s="1">
        <v>101.43313598632813</v>
      </c>
      <c r="Z27" s="1">
        <v>0.1120443195104599</v>
      </c>
      <c r="AA27" s="1">
        <v>88.153091430664063</v>
      </c>
      <c r="AB27" s="1">
        <v>20.517475128173828</v>
      </c>
      <c r="AC27" s="1">
        <v>1.7376992702484131</v>
      </c>
      <c r="AD27" s="1">
        <v>7.8230299055576324E-2</v>
      </c>
      <c r="AE27" s="1">
        <v>8.387027308344841E-3</v>
      </c>
      <c r="AF27" s="1">
        <v>3.6232959479093552E-2</v>
      </c>
      <c r="AG27" s="1">
        <v>3.6033925134688616E-3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1.1041476305793312</v>
      </c>
      <c r="AP27">
        <f>(U27-T27)/(1000-U27)*AO27</f>
        <v>3.2054443776006906E-2</v>
      </c>
      <c r="AQ27">
        <f>(P27+273.15)</f>
        <v>302.86498680114744</v>
      </c>
      <c r="AR27">
        <f>(O27+273.15)</f>
        <v>304.89119186401365</v>
      </c>
      <c r="AS27">
        <f>(Y27*AK27+Z27*AL27)*AM27</f>
        <v>16.229301395059338</v>
      </c>
      <c r="AT27">
        <f>((AS27+0.00000010773*(AR27^4-AQ27^4))-AP27*44100)/(L27*0.92*2*29.3+0.00000043092*AQ27^3)</f>
        <v>-10.780090313933227</v>
      </c>
      <c r="AU27">
        <f>0.61365*EXP(17.502*J27/(240.97+J27))</f>
        <v>4.1911978370732035</v>
      </c>
      <c r="AV27">
        <f>AU27*1000/AA27</f>
        <v>47.544536091167579</v>
      </c>
      <c r="AW27">
        <f>(AV27-U27)</f>
        <v>19.297204471904884</v>
      </c>
      <c r="AX27">
        <f>IF(D27,P27,(O27+P27)/2)</f>
        <v>30.728089332580566</v>
      </c>
      <c r="AY27">
        <f>0.61365*EXP(17.502*AX27/(240.97+AX27))</f>
        <v>4.4419058027804486</v>
      </c>
      <c r="AZ27">
        <f>IF(AW27&lt;&gt;0,(1000-(AV27+U27)/2)/AW27*AP27,0)</f>
        <v>1.5981439560225252</v>
      </c>
      <c r="BA27">
        <f>U27*AA27/1000</f>
        <v>2.4900896069051521</v>
      </c>
      <c r="BB27">
        <f>(AY27-BA27)</f>
        <v>1.9518161958752964</v>
      </c>
      <c r="BC27">
        <f>1/(1.6/F27+1.37/N27)</f>
        <v>1.055489816167579</v>
      </c>
      <c r="BD27">
        <f>G27*AA27*0.001</f>
        <v>34.448706546644154</v>
      </c>
      <c r="BE27">
        <f>G27/S27</f>
        <v>0.98814212678224245</v>
      </c>
      <c r="BF27">
        <f>(1-AP27*AA27/AU27/F27)*100</f>
        <v>73.564686240701633</v>
      </c>
      <c r="BG27">
        <f>(S27-E27/(N27/1.35))</f>
        <v>397.88553916459523</v>
      </c>
      <c r="BH27">
        <f>E27*BF27/100/BG27</f>
        <v>-1.4147352616390579E-2</v>
      </c>
    </row>
    <row r="28" spans="1:60" x14ac:dyDescent="0.35">
      <c r="A28" s="1" t="s">
        <v>9</v>
      </c>
      <c r="B28" s="1" t="s">
        <v>1743</v>
      </c>
      <c r="K28" s="1">
        <v>2.72</v>
      </c>
    </row>
    <row r="29" spans="1:60" x14ac:dyDescent="0.35">
      <c r="A29" s="1" t="s">
        <v>9</v>
      </c>
      <c r="B29" s="1" t="s">
        <v>1742</v>
      </c>
      <c r="K29" s="1">
        <v>2.72</v>
      </c>
    </row>
    <row r="30" spans="1:60" x14ac:dyDescent="0.35">
      <c r="A30" s="1">
        <v>5</v>
      </c>
      <c r="B30" s="1" t="s">
        <v>1741</v>
      </c>
      <c r="C30" s="1">
        <v>1231.5000027157366</v>
      </c>
      <c r="D30" s="1">
        <v>0</v>
      </c>
      <c r="E30">
        <f>(R30-S30*(1000-T30)/(1000-U30))*AO30</f>
        <v>-8.1943452264871848</v>
      </c>
      <c r="F30">
        <f>IF(AZ30&lt;&gt;0,1/(1/AZ30-1/N30),0)</f>
        <v>2.3672699033256239</v>
      </c>
      <c r="G30">
        <f>((BC30-AP30/2)*S30-E30)/(BC30+AP30/2)</f>
        <v>391.91988808021978</v>
      </c>
      <c r="H30">
        <f>AP30*1000</f>
        <v>31.453504180393505</v>
      </c>
      <c r="I30">
        <f>(AU30-BA30)</f>
        <v>1.7506064287302103</v>
      </c>
      <c r="J30">
        <f>(P30+AT30*D30)</f>
        <v>29.737115859985352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31.677036285400391</v>
      </c>
      <c r="P30" s="1">
        <v>29.737115859985352</v>
      </c>
      <c r="Q30" s="1">
        <v>31.907009124755859</v>
      </c>
      <c r="R30" s="1">
        <v>399.96405029296875</v>
      </c>
      <c r="S30" s="1">
        <v>396.1015625</v>
      </c>
      <c r="T30" s="1">
        <v>4.6716958284378052E-2</v>
      </c>
      <c r="U30" s="1">
        <v>27.745111465454102</v>
      </c>
      <c r="V30" s="1">
        <v>8.7841540575027466E-2</v>
      </c>
      <c r="W30" s="1">
        <v>52.168922424316406</v>
      </c>
      <c r="X30" s="1">
        <v>300.30563354492188</v>
      </c>
      <c r="Y30" s="1">
        <v>151.20364379882813</v>
      </c>
      <c r="Z30" s="1">
        <v>0.13834007084369659</v>
      </c>
      <c r="AA30" s="1">
        <v>88.157257080078125</v>
      </c>
      <c r="AB30" s="1">
        <v>20.437044143676758</v>
      </c>
      <c r="AC30" s="1">
        <v>1.726555347442627</v>
      </c>
      <c r="AD30" s="1">
        <v>0.16224882006645203</v>
      </c>
      <c r="AE30" s="1">
        <v>6.2912320718169212E-3</v>
      </c>
      <c r="AF30" s="1">
        <v>3.0691016465425491E-2</v>
      </c>
      <c r="AG30" s="1">
        <v>1.0794688947498798E-2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1.1040648292092714</v>
      </c>
      <c r="AP30">
        <f>(U30-T30)/(1000-U30)*AO30</f>
        <v>3.1453504180393506E-2</v>
      </c>
      <c r="AQ30">
        <f>(P30+273.15)</f>
        <v>302.88711585998533</v>
      </c>
      <c r="AR30">
        <f>(O30+273.15)</f>
        <v>304.82703628540037</v>
      </c>
      <c r="AS30">
        <f>(Y30*AK30+Z30*AL30)*AM30</f>
        <v>24.192582467066131</v>
      </c>
      <c r="AT30">
        <f>((AS30+0.00000010773*(AR30^4-AQ30^4))-AP30*44100)/(L30*0.92*2*29.3+0.00000043092*AQ30^3)</f>
        <v>-10.517479913788783</v>
      </c>
      <c r="AU30">
        <f>0.61365*EXP(17.502*J30/(240.97+J30))</f>
        <v>4.1965393529056705</v>
      </c>
      <c r="AV30">
        <f>AU30*1000/AA30</f>
        <v>47.602880260824364</v>
      </c>
      <c r="AW30">
        <f>(AV30-U30)</f>
        <v>19.857768795370262</v>
      </c>
      <c r="AX30">
        <f>IF(D30,P30,(O30+P30)/2)</f>
        <v>30.707076072692871</v>
      </c>
      <c r="AY30">
        <f>0.61365*EXP(17.502*AX30/(240.97+AX30))</f>
        <v>4.4365759750754288</v>
      </c>
      <c r="AZ30">
        <f>IF(AW30&lt;&gt;0,(1000-(AV30+U30)/2)/AW30*AP30,0)</f>
        <v>1.5242661603088601</v>
      </c>
      <c r="BA30">
        <f>U30*AA30/1000</f>
        <v>2.4459329241754602</v>
      </c>
      <c r="BB30">
        <f>(AY30-BA30)</f>
        <v>1.9906430508999686</v>
      </c>
      <c r="BC30">
        <f>1/(1.6/F30+1.37/N30)</f>
        <v>1.0040649622755327</v>
      </c>
      <c r="BD30">
        <f>G30*AA30*0.001</f>
        <v>34.550582328283383</v>
      </c>
      <c r="BE30">
        <f>G30/S30</f>
        <v>0.98944292369515652</v>
      </c>
      <c r="BF30">
        <f>(1-AP30*AA30/AU30/F30)*100</f>
        <v>72.088188153993755</v>
      </c>
      <c r="BG30">
        <f>(S30-E30/(N30/1.35))</f>
        <v>398.68601731366914</v>
      </c>
      <c r="BH30">
        <f>E30*BF30/100/BG30</f>
        <v>-1.4816559268017645E-2</v>
      </c>
    </row>
    <row r="31" spans="1:60" x14ac:dyDescent="0.35">
      <c r="A31" s="1" t="s">
        <v>9</v>
      </c>
      <c r="B31" s="1" t="s">
        <v>1740</v>
      </c>
      <c r="K31" s="1">
        <v>2.72</v>
      </c>
    </row>
    <row r="32" spans="1:60" x14ac:dyDescent="0.35">
      <c r="A32" s="1" t="s">
        <v>9</v>
      </c>
      <c r="B32" s="1" t="s">
        <v>1739</v>
      </c>
      <c r="K32" s="1">
        <v>2.72</v>
      </c>
    </row>
    <row r="33" spans="1:60" x14ac:dyDescent="0.35">
      <c r="A33" s="1">
        <v>6</v>
      </c>
      <c r="B33" s="1" t="s">
        <v>1738</v>
      </c>
      <c r="C33" s="1">
        <v>1435.5000027157366</v>
      </c>
      <c r="D33" s="1">
        <v>0</v>
      </c>
      <c r="E33">
        <f>(R33-S33*(1000-T33)/(1000-U33))*AO33</f>
        <v>-9.219411838649453</v>
      </c>
      <c r="F33">
        <f>IF(AZ33&lt;&gt;0,1/(1/AZ33-1/N33),0)</f>
        <v>2.3437095372640599</v>
      </c>
      <c r="G33">
        <f>((BC33-AP33/2)*S33-E33)/(BC33+AP33/2)</f>
        <v>393.85999433506498</v>
      </c>
      <c r="H33">
        <f>AP33*1000</f>
        <v>31.390173595791776</v>
      </c>
      <c r="I33">
        <f>(AU33-BA33)</f>
        <v>1.7582056310696981</v>
      </c>
      <c r="J33">
        <f>(P33+AT33*D33)</f>
        <v>29.752359390258789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31.631750106811523</v>
      </c>
      <c r="P33" s="1">
        <v>29.752359390258789</v>
      </c>
      <c r="Q33" s="1">
        <v>31.854238510131836</v>
      </c>
      <c r="R33" s="1">
        <v>400.00137329101563</v>
      </c>
      <c r="S33" s="1">
        <v>397.06295776367188</v>
      </c>
      <c r="T33" s="1">
        <v>6.194770336151123E-2</v>
      </c>
      <c r="U33" s="1">
        <v>27.703521728515625</v>
      </c>
      <c r="V33" s="1">
        <v>0.11676756292581558</v>
      </c>
      <c r="W33" s="1">
        <v>52.219413757324219</v>
      </c>
      <c r="X33" s="1">
        <v>300.32989501953125</v>
      </c>
      <c r="Y33" s="1">
        <v>301.0948486328125</v>
      </c>
      <c r="Z33" s="1">
        <v>0.18750415742397308</v>
      </c>
      <c r="AA33" s="1">
        <v>88.148239135742188</v>
      </c>
      <c r="AB33" s="1">
        <v>20.43897819519043</v>
      </c>
      <c r="AC33" s="1">
        <v>1.7337146997451782</v>
      </c>
      <c r="AD33" s="1">
        <v>0.16788667440414429</v>
      </c>
      <c r="AE33" s="1">
        <v>4.3249255977571011E-3</v>
      </c>
      <c r="AF33" s="1">
        <v>1.9304797053337097E-2</v>
      </c>
      <c r="AG33" s="1">
        <v>9.1791916638612747E-3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1.1041540258071001</v>
      </c>
      <c r="AP33">
        <f>(U33-T33)/(1000-U33)*AO33</f>
        <v>3.1390173595791777E-2</v>
      </c>
      <c r="AQ33">
        <f>(P33+273.15)</f>
        <v>302.90235939025877</v>
      </c>
      <c r="AR33">
        <f>(O33+273.15)</f>
        <v>304.7817501068115</v>
      </c>
      <c r="AS33">
        <f>(Y33*AK33+Z33*AL33)*AM33</f>
        <v>48.17517470445091</v>
      </c>
      <c r="AT33">
        <f>((AS33+0.00000010773*(AR33^4-AQ33^4))-AP33*44100)/(L33*0.92*2*29.3+0.00000043092*AQ33^3)</f>
        <v>-10.312863323805127</v>
      </c>
      <c r="AU33">
        <f>0.61365*EXP(17.502*J33/(240.97+J33))</f>
        <v>4.2002222892971233</v>
      </c>
      <c r="AV33">
        <f>AU33*1000/AA33</f>
        <v>47.649531408438818</v>
      </c>
      <c r="AW33">
        <f>(AV33-U33)</f>
        <v>19.946009679923193</v>
      </c>
      <c r="AX33">
        <f>IF(D33,P33,(O33+P33)/2)</f>
        <v>30.692054748535156</v>
      </c>
      <c r="AY33">
        <f>0.61365*EXP(17.502*AX33/(240.97+AX33))</f>
        <v>4.4327693645648703</v>
      </c>
      <c r="AZ33">
        <f>IF(AW33&lt;&gt;0,(1000-(AV33+U33)/2)/AW33*AP33,0)</f>
        <v>1.5144633624000696</v>
      </c>
      <c r="BA33">
        <f>U33*AA33/1000</f>
        <v>2.4420166582274252</v>
      </c>
      <c r="BB33">
        <f>(AY33-BA33)</f>
        <v>1.9907527063374451</v>
      </c>
      <c r="BC33">
        <f>1/(1.6/F33+1.37/N33)</f>
        <v>0.99726163479099339</v>
      </c>
      <c r="BD33">
        <f>G33*AA33*0.001</f>
        <v>34.718064966649372</v>
      </c>
      <c r="BE33">
        <f>G33/S33</f>
        <v>0.99193336128193232</v>
      </c>
      <c r="BF33">
        <f>(1-AP33*AA33/AU33/F33)*100</f>
        <v>71.891912548054407</v>
      </c>
      <c r="BG33">
        <f>(S33-E33/(N33/1.35))</f>
        <v>399.9707133740381</v>
      </c>
      <c r="BH33">
        <f>E33*BF33/100/BG33</f>
        <v>-1.6571242030634786E-2</v>
      </c>
    </row>
    <row r="34" spans="1:60" x14ac:dyDescent="0.35">
      <c r="A34" s="1" t="s">
        <v>9</v>
      </c>
      <c r="B34" s="1" t="s">
        <v>1737</v>
      </c>
      <c r="K34" s="1">
        <v>2.72</v>
      </c>
    </row>
    <row r="35" spans="1:60" x14ac:dyDescent="0.35">
      <c r="A35" s="1" t="s">
        <v>9</v>
      </c>
      <c r="B35" s="1" t="s">
        <v>1736</v>
      </c>
      <c r="K35" s="1">
        <v>2.72</v>
      </c>
    </row>
    <row r="36" spans="1:60" x14ac:dyDescent="0.35">
      <c r="A36" s="1">
        <v>7</v>
      </c>
      <c r="B36" s="1" t="s">
        <v>1735</v>
      </c>
      <c r="C36" s="1">
        <v>1639.5000027157366</v>
      </c>
      <c r="D36" s="1">
        <v>0</v>
      </c>
      <c r="E36">
        <f>(R36-S36*(1000-T36)/(1000-U36))*AO36</f>
        <v>-9.0088520636390772</v>
      </c>
      <c r="F36">
        <f>IF(AZ36&lt;&gt;0,1/(1/AZ36-1/N36),0)</f>
        <v>2.3381995599656178</v>
      </c>
      <c r="G36">
        <f>((BC36-AP36/2)*S36-E36)/(BC36+AP36/2)</f>
        <v>393.56129869100772</v>
      </c>
      <c r="H36">
        <f>AP36*1000</f>
        <v>31.434619030255678</v>
      </c>
      <c r="I36">
        <f>(AU36-BA36)</f>
        <v>1.7630864834058699</v>
      </c>
      <c r="J36">
        <f>(P36+AT36*D36)</f>
        <v>29.79591178894043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31.591011047363281</v>
      </c>
      <c r="P36" s="1">
        <v>29.79591178894043</v>
      </c>
      <c r="Q36" s="1">
        <v>31.806589126586914</v>
      </c>
      <c r="R36" s="1">
        <v>400.13580322265625</v>
      </c>
      <c r="S36" s="1">
        <v>396.99270629882813</v>
      </c>
      <c r="T36" s="1">
        <v>9.0700916945934296E-2</v>
      </c>
      <c r="U36" s="1">
        <v>27.769538879394531</v>
      </c>
      <c r="V36" s="1">
        <v>0.17135003209114075</v>
      </c>
      <c r="W36" s="1">
        <v>52.461555480957031</v>
      </c>
      <c r="X36" s="1">
        <v>300.329833984375</v>
      </c>
      <c r="Y36" s="1">
        <v>500.5546875</v>
      </c>
      <c r="Z36" s="1">
        <v>7.2028413414955139E-2</v>
      </c>
      <c r="AA36" s="1">
        <v>88.142402648925781</v>
      </c>
      <c r="AB36" s="1">
        <v>20.564964294433594</v>
      </c>
      <c r="AC36" s="1">
        <v>1.7348676919937134</v>
      </c>
      <c r="AD36" s="1">
        <v>9.2347748577594757E-2</v>
      </c>
      <c r="AE36" s="1">
        <v>6.9595333188772202E-3</v>
      </c>
      <c r="AF36" s="1">
        <v>4.5374486595392227E-2</v>
      </c>
      <c r="AG36" s="1">
        <v>1.2523490004241467E-2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1.1041538014131431</v>
      </c>
      <c r="AP36">
        <f>(U36-T36)/(1000-U36)*AO36</f>
        <v>3.1434619030255677E-2</v>
      </c>
      <c r="AQ36">
        <f>(P36+273.15)</f>
        <v>302.94591178894041</v>
      </c>
      <c r="AR36">
        <f>(O36+273.15)</f>
        <v>304.74101104736326</v>
      </c>
      <c r="AS36">
        <f>(Y36*AK36+Z36*AL36)*AM36</f>
        <v>80.08874820987694</v>
      </c>
      <c r="AT36">
        <f>((AS36+0.00000010773*(AR36^4-AQ36^4))-AP36*44100)/(L36*0.92*2*29.3+0.00000043092*AQ36^3)</f>
        <v>-10.085258575084397</v>
      </c>
      <c r="AU36">
        <f>0.61365*EXP(17.502*J36/(240.97+J36))</f>
        <v>4.2107603606884618</v>
      </c>
      <c r="AV36">
        <f>AU36*1000/AA36</f>
        <v>47.772243938709785</v>
      </c>
      <c r="AW36">
        <f>(AV36-U36)</f>
        <v>20.002705059315254</v>
      </c>
      <c r="AX36">
        <f>IF(D36,P36,(O36+P36)/2)</f>
        <v>30.693461418151855</v>
      </c>
      <c r="AY36">
        <f>0.61365*EXP(17.502*AX36/(240.97+AX36))</f>
        <v>4.4331257132367456</v>
      </c>
      <c r="AZ36">
        <f>IF(AW36&lt;&gt;0,(1000-(AV36+U36)/2)/AW36*AP36,0)</f>
        <v>1.5121607481930452</v>
      </c>
      <c r="BA36">
        <f>U36*AA36/1000</f>
        <v>2.4476738772825919</v>
      </c>
      <c r="BB36">
        <f>(AY36-BA36)</f>
        <v>1.9854518359541538</v>
      </c>
      <c r="BC36">
        <f>1/(1.6/F36+1.37/N36)</f>
        <v>0.99566426134381925</v>
      </c>
      <c r="BD36">
        <f>G36*AA36*0.001</f>
        <v>34.689438456256944</v>
      </c>
      <c r="BE36">
        <f>G36/S36</f>
        <v>0.99135649710088758</v>
      </c>
      <c r="BF36">
        <f>(1-AP36*AA36/AU36/F36)*100</f>
        <v>71.858257453194469</v>
      </c>
      <c r="BG36">
        <f>(S36-E36/(N36/1.35))</f>
        <v>399.83405242691725</v>
      </c>
      <c r="BH36">
        <f>E36*BF36/100/BG36</f>
        <v>-1.6190727303424097E-2</v>
      </c>
    </row>
    <row r="37" spans="1:60" x14ac:dyDescent="0.35">
      <c r="A37" s="1" t="s">
        <v>9</v>
      </c>
      <c r="B37" s="1" t="s">
        <v>1734</v>
      </c>
      <c r="K37" s="1">
        <v>2.72</v>
      </c>
    </row>
    <row r="38" spans="1:60" x14ac:dyDescent="0.35">
      <c r="A38" s="1" t="s">
        <v>9</v>
      </c>
      <c r="B38" s="1" t="s">
        <v>1733</v>
      </c>
      <c r="K38" s="1">
        <v>2.72</v>
      </c>
    </row>
    <row r="39" spans="1:60" x14ac:dyDescent="0.35">
      <c r="A39" s="1">
        <v>8</v>
      </c>
      <c r="B39" s="1" t="s">
        <v>1732</v>
      </c>
      <c r="C39" s="1">
        <v>1843.5000027157366</v>
      </c>
      <c r="D39" s="1">
        <v>0</v>
      </c>
      <c r="E39">
        <f>(R39-S39*(1000-T39)/(1000-U39))*AO39</f>
        <v>-8.9773232216199332</v>
      </c>
      <c r="F39">
        <f>IF(AZ39&lt;&gt;0,1/(1/AZ39-1/N39),0)</f>
        <v>2.3392605497297181</v>
      </c>
      <c r="G39">
        <f>((BC39-AP39/2)*S39-E39)/(BC39+AP39/2)</f>
        <v>393.25227849039049</v>
      </c>
      <c r="H39">
        <f>AP39*1000</f>
        <v>31.574198340587195</v>
      </c>
      <c r="I39">
        <f>(AU39-BA39)</f>
        <v>1.769971756504078</v>
      </c>
      <c r="J39">
        <f>(P39+AT39*D39)</f>
        <v>29.885698318481445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31.572071075439453</v>
      </c>
      <c r="P39" s="1">
        <v>29.885698318481445</v>
      </c>
      <c r="Q39" s="1">
        <v>31.771556854248047</v>
      </c>
      <c r="R39" s="1">
        <v>399.97640991210938</v>
      </c>
      <c r="S39" s="1">
        <v>396.7611083984375</v>
      </c>
      <c r="T39" s="1">
        <v>0.14170268177986145</v>
      </c>
      <c r="U39" s="1">
        <v>27.93934440612793</v>
      </c>
      <c r="V39" s="1">
        <v>0.26798343658447266</v>
      </c>
      <c r="W39" s="1">
        <v>52.837970733642578</v>
      </c>
      <c r="X39" s="1">
        <v>300.3216552734375</v>
      </c>
      <c r="Y39" s="1">
        <v>750.250244140625</v>
      </c>
      <c r="Z39" s="1">
        <v>0.26524457335472107</v>
      </c>
      <c r="AA39" s="1">
        <v>88.140449523925781</v>
      </c>
      <c r="AB39" s="1">
        <v>20.587839126586914</v>
      </c>
      <c r="AC39" s="1">
        <v>1.7343730926513672</v>
      </c>
      <c r="AD39" s="1">
        <v>7.2335422039031982E-2</v>
      </c>
      <c r="AE39" s="1">
        <v>1.1959875002503395E-2</v>
      </c>
      <c r="AF39" s="1">
        <v>2.5643346831202507E-2</v>
      </c>
      <c r="AG39" s="1">
        <v>5.2992585115134716E-3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1.1041237326229318</v>
      </c>
      <c r="AP39">
        <f>(U39-T39)/(1000-U39)*AO39</f>
        <v>3.1574198340587195E-2</v>
      </c>
      <c r="AQ39">
        <f>(P39+273.15)</f>
        <v>303.03569831848142</v>
      </c>
      <c r="AR39">
        <f>(O39+273.15)</f>
        <v>304.72207107543943</v>
      </c>
      <c r="AS39">
        <f>(Y39*AK39+Z39*AL39)*AM39</f>
        <v>120.04003637939604</v>
      </c>
      <c r="AT39">
        <f>((AS39+0.00000010773*(AR39^4-AQ39^4))-AP39*44100)/(L39*0.92*2*29.3+0.00000043092*AQ39^3)</f>
        <v>-9.8293470042410878</v>
      </c>
      <c r="AU39">
        <f>0.61365*EXP(17.502*J39/(240.97+J39))</f>
        <v>4.2325581318639749</v>
      </c>
      <c r="AV39">
        <f>AU39*1000/AA39</f>
        <v>48.020609773666344</v>
      </c>
      <c r="AW39">
        <f>(AV39-U39)</f>
        <v>20.081265367538414</v>
      </c>
      <c r="AX39">
        <f>IF(D39,P39,(O39+P39)/2)</f>
        <v>30.728884696960449</v>
      </c>
      <c r="AY39">
        <f>0.61365*EXP(17.502*AX39/(240.97+AX39))</f>
        <v>4.4421076494398992</v>
      </c>
      <c r="AZ39">
        <f>IF(AW39&lt;&gt;0,(1000-(AV39+U39)/2)/AW39*AP39,0)</f>
        <v>1.5126044327904438</v>
      </c>
      <c r="BA39">
        <f>U39*AA39/1000</f>
        <v>2.4625863753598969</v>
      </c>
      <c r="BB39">
        <f>(AY39-BA39)</f>
        <v>1.9795212740800023</v>
      </c>
      <c r="BC39">
        <f>1/(1.6/F39+1.37/N39)</f>
        <v>0.99597203473411033</v>
      </c>
      <c r="BD39">
        <f>G39*AA39*0.001</f>
        <v>34.661432602451065</v>
      </c>
      <c r="BE39">
        <f>G39/S39</f>
        <v>0.99115631589444153</v>
      </c>
      <c r="BF39">
        <f>(1-AP39*AA39/AU39/F39)*100</f>
        <v>71.892251075356768</v>
      </c>
      <c r="BG39">
        <f>(S39-E39/(N39/1.35))</f>
        <v>399.59251049008765</v>
      </c>
      <c r="BH39">
        <f>E39*BF39/100/BG39</f>
        <v>-1.6151453245251475E-2</v>
      </c>
    </row>
    <row r="40" spans="1:60" x14ac:dyDescent="0.35">
      <c r="A40" s="1" t="s">
        <v>9</v>
      </c>
      <c r="B40" s="1" t="s">
        <v>1731</v>
      </c>
      <c r="K40" s="1">
        <v>2.72</v>
      </c>
    </row>
    <row r="41" spans="1:60" x14ac:dyDescent="0.35">
      <c r="A41" s="1" t="s">
        <v>9</v>
      </c>
      <c r="B41" s="1" t="s">
        <v>1730</v>
      </c>
      <c r="K41" s="1">
        <v>2.72</v>
      </c>
    </row>
    <row r="42" spans="1:60" x14ac:dyDescent="0.35">
      <c r="A42" s="1">
        <v>9</v>
      </c>
      <c r="B42" s="1" t="s">
        <v>1729</v>
      </c>
      <c r="C42" s="1">
        <v>2047.0000027269125</v>
      </c>
      <c r="D42" s="1">
        <v>0</v>
      </c>
      <c r="E42">
        <f>(R42-S42*(1000-T42)/(1000-U42))*AO42</f>
        <v>-7.4940851251741574</v>
      </c>
      <c r="F42">
        <f>IF(AZ42&lt;&gt;0,1/(1/AZ42-1/N42),0)</f>
        <v>2.2458387923450696</v>
      </c>
      <c r="G42">
        <f>((BC42-AP42/2)*S42-E42)/(BC42+AP42/2)</f>
        <v>390.73211338715925</v>
      </c>
      <c r="H42">
        <f>AP42*1000</f>
        <v>31.323517327573949</v>
      </c>
      <c r="I42">
        <f>(AU42-BA42)</f>
        <v>1.8029927498533662</v>
      </c>
      <c r="J42">
        <f>(P42+AT42*D42)</f>
        <v>29.969436645507813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31.579252243041992</v>
      </c>
      <c r="P42" s="1">
        <v>29.969436645507813</v>
      </c>
      <c r="Q42" s="1">
        <v>31.763053894042969</v>
      </c>
      <c r="R42" s="1">
        <v>400.150390625</v>
      </c>
      <c r="S42" s="1">
        <v>395.71185302734375</v>
      </c>
      <c r="T42" s="1">
        <v>0.21820834279060364</v>
      </c>
      <c r="U42" s="1">
        <v>27.797449111938477</v>
      </c>
      <c r="V42" s="1">
        <v>0.41248401999473572</v>
      </c>
      <c r="W42" s="1">
        <v>52.546127319335938</v>
      </c>
      <c r="X42" s="1">
        <v>300.34048461914063</v>
      </c>
      <c r="Y42" s="1">
        <v>1000.6618041992188</v>
      </c>
      <c r="Z42" s="1">
        <v>2.8582720085978508E-2</v>
      </c>
      <c r="AA42" s="1">
        <v>88.136985778808594</v>
      </c>
      <c r="AB42" s="1">
        <v>20.451639175415039</v>
      </c>
      <c r="AC42" s="1">
        <v>1.74190354347229</v>
      </c>
      <c r="AD42" s="1">
        <v>4.7361660748720169E-2</v>
      </c>
      <c r="AE42" s="1">
        <v>1.4701657928526402E-2</v>
      </c>
      <c r="AF42" s="1">
        <v>4.0468595921993256E-2</v>
      </c>
      <c r="AG42" s="1">
        <v>4.7484589740633965E-3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1.104192958158605</v>
      </c>
      <c r="AP42">
        <f>(U42-T42)/(1000-U42)*AO42</f>
        <v>3.1323517327573949E-2</v>
      </c>
      <c r="AQ42">
        <f>(P42+273.15)</f>
        <v>303.11943664550779</v>
      </c>
      <c r="AR42">
        <f>(O42+273.15)</f>
        <v>304.72925224304197</v>
      </c>
      <c r="AS42">
        <f>(Y42*AK42+Z42*AL42)*AM42</f>
        <v>160.10588509322952</v>
      </c>
      <c r="AT42">
        <f>((AS42+0.00000010773*(AR42^4-AQ42^4))-AP42*44100)/(L42*0.92*2*29.3+0.00000043092*AQ42^3)</f>
        <v>-9.4344610634899517</v>
      </c>
      <c r="AU42">
        <f>0.61365*EXP(17.502*J42/(240.97+J42))</f>
        <v>4.2529761269194433</v>
      </c>
      <c r="AV42">
        <f>AU42*1000/AA42</f>
        <v>48.254159015522141</v>
      </c>
      <c r="AW42">
        <f>(AV42-U42)</f>
        <v>20.456709903583665</v>
      </c>
      <c r="AX42">
        <f>IF(D42,P42,(O42+P42)/2)</f>
        <v>30.774344444274902</v>
      </c>
      <c r="AY42">
        <f>0.61365*EXP(17.502*AX42/(240.97+AX42))</f>
        <v>4.4536576600076829</v>
      </c>
      <c r="AZ42">
        <f>IF(AW42&lt;&gt;0,(1000-(AV42+U42)/2)/AW42*AP42,0)</f>
        <v>1.4729844406607184</v>
      </c>
      <c r="BA42">
        <f>U42*AA42/1000</f>
        <v>2.4499833770660771</v>
      </c>
      <c r="BB42">
        <f>(AY42-BA42)</f>
        <v>2.0036742829416059</v>
      </c>
      <c r="BC42">
        <f>1/(1.6/F42+1.37/N42)</f>
        <v>0.96852663550547691</v>
      </c>
      <c r="BD42">
        <f>G42*AA42*0.001</f>
        <v>34.43795072092788</v>
      </c>
      <c r="BE42">
        <f>G42/S42</f>
        <v>0.98741574304108504</v>
      </c>
      <c r="BF42">
        <f>(1-AP42*AA42/AU42/F42)*100</f>
        <v>71.096050284022255</v>
      </c>
      <c r="BG42">
        <f>(S42-E42/(N42/1.35))</f>
        <v>398.07544936609668</v>
      </c>
      <c r="BH42">
        <f>E42*BF42/100/BG42</f>
        <v>-1.3384393680659442E-2</v>
      </c>
    </row>
    <row r="43" spans="1:60" x14ac:dyDescent="0.35">
      <c r="A43" s="1" t="s">
        <v>9</v>
      </c>
      <c r="B43" s="1" t="s">
        <v>1728</v>
      </c>
      <c r="K43" s="1">
        <v>2.72</v>
      </c>
    </row>
    <row r="44" spans="1:60" x14ac:dyDescent="0.35">
      <c r="A44" s="1" t="s">
        <v>9</v>
      </c>
      <c r="B44" s="1" t="s">
        <v>1727</v>
      </c>
      <c r="K44" s="1">
        <v>2.72</v>
      </c>
    </row>
    <row r="45" spans="1:60" x14ac:dyDescent="0.35">
      <c r="A45" s="1">
        <v>10</v>
      </c>
      <c r="B45" s="1" t="s">
        <v>1726</v>
      </c>
      <c r="C45" s="1">
        <v>2251.0000027269125</v>
      </c>
      <c r="D45" s="1">
        <v>0</v>
      </c>
      <c r="E45">
        <f>(R45-S45*(1000-T45)/(1000-U45))*AO45</f>
        <v>-6.0642905070430952</v>
      </c>
      <c r="F45">
        <f>IF(AZ45&lt;&gt;0,1/(1/AZ45-1/N45),0)</f>
        <v>1.8531254789674259</v>
      </c>
      <c r="G45">
        <f>((BC45-AP45/2)*S45-E45)/(BC45+AP45/2)</f>
        <v>388.3797088129989</v>
      </c>
      <c r="H45">
        <f>AP45*1000</f>
        <v>29.755548358789291</v>
      </c>
      <c r="I45">
        <f>(AU45-BA45)</f>
        <v>1.9513305290722971</v>
      </c>
      <c r="J45">
        <f>(P45+AT45*D45)</f>
        <v>30.129293441772461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31.632701873779297</v>
      </c>
      <c r="P45" s="1">
        <v>30.129293441772461</v>
      </c>
      <c r="Q45" s="1">
        <v>31.787004470825195</v>
      </c>
      <c r="R45" s="1">
        <v>400.148681640625</v>
      </c>
      <c r="S45" s="1">
        <v>394.99603271484375</v>
      </c>
      <c r="T45" s="1">
        <v>0.328704833984375</v>
      </c>
      <c r="U45" s="1">
        <v>26.562911987304688</v>
      </c>
      <c r="V45" s="1">
        <v>0.6193927526473999</v>
      </c>
      <c r="W45" s="1">
        <v>50.053646087646484</v>
      </c>
      <c r="X45" s="1">
        <v>300.31484985351563</v>
      </c>
      <c r="Y45" s="1">
        <v>1249.948974609375</v>
      </c>
      <c r="Z45" s="1">
        <v>0.13033501803874969</v>
      </c>
      <c r="AA45" s="1">
        <v>88.125205993652344</v>
      </c>
      <c r="AB45" s="1">
        <v>20.223630905151367</v>
      </c>
      <c r="AC45" s="1">
        <v>1.7232987880706787</v>
      </c>
      <c r="AD45" s="1">
        <v>0.10007701069116592</v>
      </c>
      <c r="AE45" s="1">
        <v>4.097481444478035E-2</v>
      </c>
      <c r="AF45" s="1">
        <v>1.414809376001358E-2</v>
      </c>
      <c r="AG45" s="1">
        <v>2.2824928164482117E-2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1.1040987126967483</v>
      </c>
      <c r="AP45">
        <f>(U45-T45)/(1000-U45)*AO45</f>
        <v>2.975554835878929E-2</v>
      </c>
      <c r="AQ45">
        <f>(P45+273.15)</f>
        <v>303.27929344177244</v>
      </c>
      <c r="AR45">
        <f>(O45+273.15)</f>
        <v>304.78270187377927</v>
      </c>
      <c r="AS45">
        <f>(Y45*AK45+Z45*AL45)*AM45</f>
        <v>199.99183146733412</v>
      </c>
      <c r="AT45">
        <f>((AS45+0.00000010773*(AR45^4-AQ45^4))-AP45*44100)/(L45*0.92*2*29.3+0.00000043092*AQ45^3)</f>
        <v>-8.5871839137060491</v>
      </c>
      <c r="AU45">
        <f>0.61365*EXP(17.502*J45/(240.97+J45))</f>
        <v>4.2921926197447799</v>
      </c>
      <c r="AV45">
        <f>AU45*1000/AA45</f>
        <v>48.705618005068231</v>
      </c>
      <c r="AW45">
        <f>(AV45-U45)</f>
        <v>22.142706017763544</v>
      </c>
      <c r="AX45">
        <f>IF(D45,P45,(O45+P45)/2)</f>
        <v>30.880997657775879</v>
      </c>
      <c r="AY45">
        <f>0.61365*EXP(17.502*AX45/(240.97+AX45))</f>
        <v>4.4808579058656122</v>
      </c>
      <c r="AZ45">
        <f>IF(AW45&lt;&gt;0,(1000-(AV45+U45)/2)/AW45*AP45,0)</f>
        <v>1.2932348983803217</v>
      </c>
      <c r="BA45">
        <f>U45*AA45/1000</f>
        <v>2.3408620906724829</v>
      </c>
      <c r="BB45">
        <f>(AY45-BA45)</f>
        <v>2.1399958151931293</v>
      </c>
      <c r="BC45">
        <f>1/(1.6/F45+1.37/N45)</f>
        <v>0.84497025175341067</v>
      </c>
      <c r="BD45">
        <f>G45*AA45*0.001</f>
        <v>34.226041842900244</v>
      </c>
      <c r="BE45">
        <f>G45/S45</f>
        <v>0.98324964467017495</v>
      </c>
      <c r="BF45">
        <f>(1-AP45*AA45/AU45/F45)*100</f>
        <v>67.03264743707291</v>
      </c>
      <c r="BG45">
        <f>(S45-E45/(N45/1.35))</f>
        <v>396.90867910198335</v>
      </c>
      <c r="BH45">
        <f>E45*BF45/100/BG45</f>
        <v>-1.0241787819665156E-2</v>
      </c>
    </row>
    <row r="46" spans="1:60" x14ac:dyDescent="0.35">
      <c r="A46" s="1" t="s">
        <v>9</v>
      </c>
      <c r="B46" s="1" t="s">
        <v>1725</v>
      </c>
      <c r="K46" s="1">
        <v>2.72</v>
      </c>
    </row>
    <row r="47" spans="1:60" x14ac:dyDescent="0.35">
      <c r="A47" s="1" t="s">
        <v>9</v>
      </c>
      <c r="B47" s="1" t="s">
        <v>1724</v>
      </c>
      <c r="K47" s="1">
        <v>2.72</v>
      </c>
    </row>
    <row r="48" spans="1:60" x14ac:dyDescent="0.35">
      <c r="A48" s="1">
        <v>11</v>
      </c>
      <c r="B48" s="1" t="s">
        <v>1723</v>
      </c>
      <c r="C48" s="1">
        <v>2454.5000027380884</v>
      </c>
      <c r="D48" s="1">
        <v>0</v>
      </c>
      <c r="E48">
        <f>(R48-S48*(1000-T48)/(1000-U48))*AO48</f>
        <v>-4.9692596077970368</v>
      </c>
      <c r="F48">
        <f>IF(AZ48&lt;&gt;0,1/(1/AZ48-1/N48),0)</f>
        <v>1.364023358017727</v>
      </c>
      <c r="G48">
        <f>((BC48-AP48/2)*S48-E48)/(BC48+AP48/2)</f>
        <v>386.43083690558177</v>
      </c>
      <c r="H48">
        <f>AP48*1000</f>
        <v>26.960065053438903</v>
      </c>
      <c r="I48">
        <f>(AU48-BA48)</f>
        <v>2.2120991864605388</v>
      </c>
      <c r="J48">
        <f>(P48+AT48*D48)</f>
        <v>30.373891830444336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31.733976364135742</v>
      </c>
      <c r="P48" s="1">
        <v>30.373891830444336</v>
      </c>
      <c r="Q48" s="1">
        <v>31.853757858276367</v>
      </c>
      <c r="R48" s="1">
        <v>399.87149047851563</v>
      </c>
      <c r="S48" s="1">
        <v>394.73358154296875</v>
      </c>
      <c r="T48" s="1">
        <v>0.46834331750869751</v>
      </c>
      <c r="U48" s="1">
        <v>24.293209075927734</v>
      </c>
      <c r="V48" s="1">
        <v>0.87740820646286011</v>
      </c>
      <c r="W48" s="1">
        <v>45.511615753173828</v>
      </c>
      <c r="X48" s="1">
        <v>300.316162109375</v>
      </c>
      <c r="Y48" s="1">
        <v>1599.940185546875</v>
      </c>
      <c r="Z48" s="1">
        <v>0.16120500862598419</v>
      </c>
      <c r="AA48" s="1">
        <v>88.119644165039063</v>
      </c>
      <c r="AB48" s="1">
        <v>20.416933059692383</v>
      </c>
      <c r="AC48" s="1">
        <v>1.6856179237365723</v>
      </c>
      <c r="AD48" s="1">
        <v>8.3152711391448975E-2</v>
      </c>
      <c r="AE48" s="1">
        <v>4.2756296694278717E-2</v>
      </c>
      <c r="AF48" s="1">
        <v>4.0120907127857208E-2</v>
      </c>
      <c r="AG48" s="1">
        <v>2.8890205547213554E-2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1.1041035371668195</v>
      </c>
      <c r="AP48">
        <f>(U48-T48)/(1000-U48)*AO48</f>
        <v>2.6960065053438904E-2</v>
      </c>
      <c r="AQ48">
        <f>(P48+273.15)</f>
        <v>303.52389183044431</v>
      </c>
      <c r="AR48">
        <f>(O48+273.15)</f>
        <v>304.88397636413572</v>
      </c>
      <c r="AS48">
        <f>(Y48*AK48+Z48*AL48)*AM48</f>
        <v>255.99042396566801</v>
      </c>
      <c r="AT48">
        <f>((AS48+0.00000010773*(AR48^4-AQ48^4))-AP48*44100)/(L48*0.92*2*29.3+0.00000043092*AQ48^3)</f>
        <v>-7.1917452436763236</v>
      </c>
      <c r="AU48">
        <f>0.61365*EXP(17.502*J48/(240.97+J48))</f>
        <v>4.3528081258581883</v>
      </c>
      <c r="AV48">
        <f>AU48*1000/AA48</f>
        <v>49.396569483483447</v>
      </c>
      <c r="AW48">
        <f>(AV48-U48)</f>
        <v>25.103360407555712</v>
      </c>
      <c r="AX48">
        <f>IF(D48,P48,(O48+P48)/2)</f>
        <v>31.053934097290039</v>
      </c>
      <c r="AY48">
        <f>0.61365*EXP(17.502*AX48/(240.97+AX48))</f>
        <v>4.5252702533139022</v>
      </c>
      <c r="AZ48">
        <f>IF(AW48&lt;&gt;0,(1000-(AV48+U48)/2)/AW48*AP48,0)</f>
        <v>1.0343923689896002</v>
      </c>
      <c r="BA48">
        <f>U48*AA48/1000</f>
        <v>2.1407089393976495</v>
      </c>
      <c r="BB48">
        <f>(AY48-BA48)</f>
        <v>2.3845613139162527</v>
      </c>
      <c r="BC48">
        <f>1/(1.6/F48+1.37/N48)</f>
        <v>0.6697619166275447</v>
      </c>
      <c r="BD48">
        <f>G48*AA48*0.001</f>
        <v>34.05214784251811</v>
      </c>
      <c r="BE48">
        <f>G48/S48</f>
        <v>0.9789662065109016</v>
      </c>
      <c r="BF48">
        <f>(1-AP48*AA48/AU48/F48)*100</f>
        <v>59.986887098025633</v>
      </c>
      <c r="BG48">
        <f>(S48-E48/(N48/1.35))</f>
        <v>396.30086075305496</v>
      </c>
      <c r="BH48">
        <f>E48*BF48/100/BG48</f>
        <v>-7.5218210348386707E-3</v>
      </c>
    </row>
    <row r="49" spans="1:60" x14ac:dyDescent="0.35">
      <c r="A49" s="1" t="s">
        <v>9</v>
      </c>
      <c r="B49" s="1" t="s">
        <v>1722</v>
      </c>
      <c r="K49" s="1">
        <v>2.72</v>
      </c>
    </row>
    <row r="50" spans="1:60" x14ac:dyDescent="0.35">
      <c r="A50" s="1" t="s">
        <v>9</v>
      </c>
      <c r="B50" s="1" t="s">
        <v>1717</v>
      </c>
      <c r="K50" s="1">
        <v>2.72</v>
      </c>
    </row>
    <row r="51" spans="1:60" x14ac:dyDescent="0.35">
      <c r="A51" s="1">
        <v>12</v>
      </c>
      <c r="B51" s="1" t="s">
        <v>1721</v>
      </c>
      <c r="C51" s="1">
        <v>2657.5000027380884</v>
      </c>
      <c r="D51" s="1">
        <v>0</v>
      </c>
      <c r="E51">
        <f>(R51-S51*(1000-T51)/(1000-U51))*AO51</f>
        <v>-3.3884792764567413</v>
      </c>
      <c r="F51">
        <f>IF(AZ51&lt;&gt;0,1/(1/AZ51-1/N51),0)</f>
        <v>0.96853208718236483</v>
      </c>
      <c r="G51">
        <f>((BC51-AP51/2)*S51-E51)/(BC51+AP51/2)</f>
        <v>383.18750658958771</v>
      </c>
      <c r="H51">
        <f>AP51*1000</f>
        <v>23.655001015595406</v>
      </c>
      <c r="I51">
        <f>(AU51-BA51)</f>
        <v>2.544184442058774</v>
      </c>
      <c r="J51">
        <f>(P51+AT51*D51)</f>
        <v>30.751045227050781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31.864101409912109</v>
      </c>
      <c r="P51" s="1">
        <v>30.751045227050781</v>
      </c>
      <c r="Q51" s="1">
        <v>31.947141647338867</v>
      </c>
      <c r="R51" s="1">
        <v>400.033447265625</v>
      </c>
      <c r="S51" s="1">
        <v>394.6478271484375</v>
      </c>
      <c r="T51" s="1">
        <v>0.64135831594467163</v>
      </c>
      <c r="U51" s="1">
        <v>21.600955963134766</v>
      </c>
      <c r="V51" s="1">
        <v>1.1927609443664551</v>
      </c>
      <c r="W51" s="1">
        <v>40.172203063964844</v>
      </c>
      <c r="X51" s="1">
        <v>300.34814453125</v>
      </c>
      <c r="Y51" s="1">
        <v>1999.527587890625</v>
      </c>
      <c r="Z51" s="1">
        <v>4.1159730404615402E-2</v>
      </c>
      <c r="AA51" s="1">
        <v>88.123428344726563</v>
      </c>
      <c r="AB51" s="1">
        <v>20.538068771362305</v>
      </c>
      <c r="AC51" s="1">
        <v>1.6448755264282227</v>
      </c>
      <c r="AD51" s="1">
        <v>9.5378562808036804E-2</v>
      </c>
      <c r="AE51" s="1">
        <v>4.1518379002809525E-2</v>
      </c>
      <c r="AF51" s="1">
        <v>3.4824863076210022E-2</v>
      </c>
      <c r="AG51" s="1">
        <v>3.345821425318718E-2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1.1042211196001837</v>
      </c>
      <c r="AP51">
        <f>(U51-T51)/(1000-U51)*AO51</f>
        <v>2.3655001015595405E-2</v>
      </c>
      <c r="AQ51">
        <f>(P51+273.15)</f>
        <v>303.90104522705076</v>
      </c>
      <c r="AR51">
        <f>(O51+273.15)</f>
        <v>305.01410140991209</v>
      </c>
      <c r="AS51">
        <f>(Y51*AK51+Z51*AL51)*AM51</f>
        <v>319.9244069116321</v>
      </c>
      <c r="AT51">
        <f>((AS51+0.00000010773*(AR51^4-AQ51^4))-AP51*44100)/(L51*0.92*2*29.3+0.00000043092*AQ51^3)</f>
        <v>-5.567531100277308</v>
      </c>
      <c r="AU51">
        <f>0.61365*EXP(17.502*J51/(240.97+J51))</f>
        <v>4.4477347370536746</v>
      </c>
      <c r="AV51">
        <f>AU51*1000/AA51</f>
        <v>50.471648920134569</v>
      </c>
      <c r="AW51">
        <f>(AV51-U51)</f>
        <v>28.870692956999804</v>
      </c>
      <c r="AX51">
        <f>IF(D51,P51,(O51+P51)/2)</f>
        <v>31.307573318481445</v>
      </c>
      <c r="AY51">
        <f>0.61365*EXP(17.502*AX51/(240.97+AX51))</f>
        <v>4.591101573600965</v>
      </c>
      <c r="AZ51">
        <f>IF(AW51&lt;&gt;0,(1000-(AV51+U51)/2)/AW51*AP51,0)</f>
        <v>0.78981693576605583</v>
      </c>
      <c r="BA51">
        <f>U51*AA51/1000</f>
        <v>1.9035502949949004</v>
      </c>
      <c r="BB51">
        <f>(AY51-BA51)</f>
        <v>2.6875512786060645</v>
      </c>
      <c r="BC51">
        <f>1/(1.6/F51+1.37/N51)</f>
        <v>0.50708603642200289</v>
      </c>
      <c r="BD51">
        <f>G51*AA51*0.001</f>
        <v>33.767796779541968</v>
      </c>
      <c r="BE51">
        <f>G51/S51</f>
        <v>0.97096063940942656</v>
      </c>
      <c r="BF51">
        <f>(1-AP51*AA51/AU51/F51)*100</f>
        <v>51.609349054800489</v>
      </c>
      <c r="BG51">
        <f>(S51-E51/(N51/1.35))</f>
        <v>395.71653628077303</v>
      </c>
      <c r="BH51">
        <f>E51*BF51/100/BG51</f>
        <v>-4.4192545347544699E-3</v>
      </c>
    </row>
    <row r="52" spans="1:60" x14ac:dyDescent="0.35">
      <c r="A52" s="1" t="s">
        <v>9</v>
      </c>
      <c r="B52" s="1" t="s">
        <v>1720</v>
      </c>
      <c r="K52" s="1">
        <v>1.7217600000000002</v>
      </c>
    </row>
    <row r="53" spans="1:60" x14ac:dyDescent="0.35">
      <c r="A53" s="1" t="s">
        <v>9</v>
      </c>
      <c r="B53" s="1" t="s">
        <v>1719</v>
      </c>
      <c r="K53" s="1">
        <v>1.7217600000000002</v>
      </c>
    </row>
    <row r="54" spans="1:60" x14ac:dyDescent="0.35">
      <c r="A54" s="1" t="s">
        <v>9</v>
      </c>
      <c r="B54" s="1" t="s">
        <v>1718</v>
      </c>
      <c r="K54" s="1">
        <v>1.7217600000000002</v>
      </c>
    </row>
    <row r="55" spans="1:60" x14ac:dyDescent="0.35">
      <c r="A55" s="1" t="s">
        <v>9</v>
      </c>
      <c r="B55" s="1" t="s">
        <v>1717</v>
      </c>
      <c r="K55" s="1">
        <v>1.7217600000000002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H55"/>
  <sheetViews>
    <sheetView topLeftCell="A2" zoomScale="47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1806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1805</v>
      </c>
    </row>
    <row r="12" spans="1:60" x14ac:dyDescent="0.35">
      <c r="A12" s="1" t="s">
        <v>9</v>
      </c>
      <c r="B12" s="1" t="s">
        <v>1804</v>
      </c>
    </row>
    <row r="13" spans="1:60" x14ac:dyDescent="0.35">
      <c r="A13" s="1" t="s">
        <v>9</v>
      </c>
      <c r="B13" s="1" t="s">
        <v>1803</v>
      </c>
    </row>
    <row r="14" spans="1:60" x14ac:dyDescent="0.35">
      <c r="A14" s="1" t="s">
        <v>9</v>
      </c>
      <c r="B14" s="1" t="s">
        <v>1802</v>
      </c>
    </row>
    <row r="15" spans="1:60" x14ac:dyDescent="0.35">
      <c r="A15" s="1" t="s">
        <v>9</v>
      </c>
      <c r="B15" s="1" t="s">
        <v>1801</v>
      </c>
    </row>
    <row r="16" spans="1:60" x14ac:dyDescent="0.35">
      <c r="A16" s="1" t="s">
        <v>9</v>
      </c>
      <c r="B16" s="1" t="s">
        <v>1800</v>
      </c>
    </row>
    <row r="17" spans="1:60" x14ac:dyDescent="0.35">
      <c r="A17" s="1" t="s">
        <v>9</v>
      </c>
      <c r="B17" s="1" t="s">
        <v>1799</v>
      </c>
    </row>
    <row r="18" spans="1:60" x14ac:dyDescent="0.35">
      <c r="A18" s="1">
        <v>1</v>
      </c>
      <c r="B18" s="1" t="s">
        <v>1798</v>
      </c>
      <c r="C18" s="1">
        <v>379.50000188872218</v>
      </c>
      <c r="D18" s="1">
        <v>0</v>
      </c>
      <c r="E18">
        <f>(R18-S18*(1000-T18)/(1000-U18))*AO18</f>
        <v>-10.052509442310516</v>
      </c>
      <c r="F18">
        <f>IF(AZ18&lt;&gt;0,1/(1/AZ18-1/N18),0)</f>
        <v>18.822460894210817</v>
      </c>
      <c r="G18">
        <f>((BC18-AP18/2)*S18-E18)/(BC18+AP18/2)</f>
        <v>392.55612898208472</v>
      </c>
      <c r="H18">
        <f>AP18*1000</f>
        <v>38.521732614826419</v>
      </c>
      <c r="I18">
        <f>(AU18-BA18)</f>
        <v>0.9341530214000211</v>
      </c>
      <c r="J18">
        <f>(P18+AT18*D18)</f>
        <v>28.933349609375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31.865140914916992</v>
      </c>
      <c r="P18" s="1">
        <v>28.933349609375</v>
      </c>
      <c r="Q18" s="1">
        <v>32.014881134033203</v>
      </c>
      <c r="R18" s="1">
        <v>399.28909301757813</v>
      </c>
      <c r="S18" s="1">
        <v>394.62576293945313</v>
      </c>
      <c r="T18" s="1">
        <v>1.1976783275604248</v>
      </c>
      <c r="U18" s="1">
        <v>34.868385314941406</v>
      </c>
      <c r="V18" s="1">
        <v>2.2268161773681641</v>
      </c>
      <c r="W18" s="1">
        <v>64.829994201660156</v>
      </c>
      <c r="X18" s="1">
        <v>300.33712768554688</v>
      </c>
      <c r="Y18" s="1">
        <v>0.21021667122840881</v>
      </c>
      <c r="Z18" s="1">
        <v>6.0595273971557617E-2</v>
      </c>
      <c r="AA18" s="1">
        <v>88.106597900390625</v>
      </c>
      <c r="AB18" s="1">
        <v>27.201303482055664</v>
      </c>
      <c r="AC18" s="1">
        <v>1.9659656286239624</v>
      </c>
      <c r="AD18" s="1">
        <v>7.7078647911548615E-2</v>
      </c>
      <c r="AE18" s="1">
        <v>6.1392537318170071E-3</v>
      </c>
      <c r="AF18" s="1">
        <v>5.8978170156478882E-2</v>
      </c>
      <c r="AG18" s="1">
        <v>1.1663977056741714E-2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1.1041806164909809</v>
      </c>
      <c r="AP18">
        <f>(U18-T18)/(1000-U18)*AO18</f>
        <v>3.8521732614826422E-2</v>
      </c>
      <c r="AQ18">
        <f>(P18+273.15)</f>
        <v>302.08334960937498</v>
      </c>
      <c r="AR18">
        <f>(O18+273.15)</f>
        <v>305.01514091491697</v>
      </c>
      <c r="AS18">
        <f>(Y18*AK18+Z18*AL18)*AM18</f>
        <v>3.3634666644752009E-2</v>
      </c>
      <c r="AT18">
        <f>((AS18+0.00000010773*(AR18^4-AQ18^4))-AP18*44100)/(L18*0.92*2*29.3+0.00000043092*AQ18^3)</f>
        <v>-13.071178607953639</v>
      </c>
      <c r="AU18">
        <f>0.61365*EXP(17.502*J18/(240.97+J18))</f>
        <v>4.0062878257794488</v>
      </c>
      <c r="AV18">
        <f>AU18*1000/AA18</f>
        <v>45.47091728940412</v>
      </c>
      <c r="AW18">
        <f>(AV18-U18)</f>
        <v>10.602531974462714</v>
      </c>
      <c r="AX18">
        <f>IF(D18,P18,(O18+P18)/2)</f>
        <v>30.399245262145996</v>
      </c>
      <c r="AY18">
        <f>0.61365*EXP(17.502*AX18/(240.97+AX18))</f>
        <v>4.3591335786778682</v>
      </c>
      <c r="AZ18">
        <f>IF(AW18&lt;&gt;0,(1000-(AV18+U18)/2)/AW18*AP18,0)</f>
        <v>3.4873111571075448</v>
      </c>
      <c r="BA18">
        <f>U18*AA18/1000</f>
        <v>3.0721348043794277</v>
      </c>
      <c r="BB18">
        <f>(AY18-BA18)</f>
        <v>1.2869987742984406</v>
      </c>
      <c r="BC18">
        <f>1/(1.6/F18+1.37/N18)</f>
        <v>2.4686953552421973</v>
      </c>
      <c r="BD18">
        <f>G18*AA18*0.001</f>
        <v>34.586785009558412</v>
      </c>
      <c r="BE18">
        <f>G18/S18</f>
        <v>0.99475545148914679</v>
      </c>
      <c r="BF18">
        <f>(1-AP18*AA18/AU18/F18)*100</f>
        <v>95.499138039324578</v>
      </c>
      <c r="BG18">
        <f>(S18-E18/(N18/1.35))</f>
        <v>397.79627329745654</v>
      </c>
      <c r="BH18">
        <f>E18*BF18/100/BG18</f>
        <v>-2.4133106600397202E-2</v>
      </c>
    </row>
    <row r="19" spans="1:60" x14ac:dyDescent="0.35">
      <c r="A19" s="1" t="s">
        <v>9</v>
      </c>
      <c r="B19" s="1" t="s">
        <v>1797</v>
      </c>
      <c r="K19" s="1">
        <v>2.72</v>
      </c>
    </row>
    <row r="20" spans="1:60" x14ac:dyDescent="0.35">
      <c r="A20" s="1" t="s">
        <v>9</v>
      </c>
      <c r="B20" s="1" t="s">
        <v>1796</v>
      </c>
      <c r="K20" s="1">
        <v>2.72</v>
      </c>
    </row>
    <row r="21" spans="1:60" x14ac:dyDescent="0.35">
      <c r="A21" s="1">
        <v>2</v>
      </c>
      <c r="B21" s="1" t="s">
        <v>1795</v>
      </c>
      <c r="C21" s="1">
        <v>583.50000188872218</v>
      </c>
      <c r="D21" s="1">
        <v>0</v>
      </c>
      <c r="E21">
        <f>(R21-S21*(1000-T21)/(1000-U21))*AO21</f>
        <v>-10.241821066352397</v>
      </c>
      <c r="F21">
        <f>IF(AZ21&lt;&gt;0,1/(1/AZ21-1/N21),0)</f>
        <v>15.972163482165003</v>
      </c>
      <c r="G21">
        <f>((BC21-AP21/2)*S21-E21)/(BC21+AP21/2)</f>
        <v>393.7655293924775</v>
      </c>
      <c r="H21">
        <f>AP21*1000</f>
        <v>37.478889571106286</v>
      </c>
      <c r="I21">
        <f>(AU21-BA21)</f>
        <v>0.9395091970120637</v>
      </c>
      <c r="J21">
        <f>(P21+AT21*D21)</f>
        <v>28.731409072875977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31.770193099975586</v>
      </c>
      <c r="P21" s="1">
        <v>28.731409072875977</v>
      </c>
      <c r="Q21" s="1">
        <v>31.973289489746094</v>
      </c>
      <c r="R21" s="1">
        <v>399.83319091796875</v>
      </c>
      <c r="S21" s="1">
        <v>395.67843627929688</v>
      </c>
      <c r="T21" s="1">
        <v>1.4989296197891235</v>
      </c>
      <c r="U21" s="1">
        <v>34.276992797851563</v>
      </c>
      <c r="V21" s="1">
        <v>2.8021020889282227</v>
      </c>
      <c r="W21" s="1">
        <v>64.077476501464844</v>
      </c>
      <c r="X21" s="1">
        <v>300.34811401367188</v>
      </c>
      <c r="Y21" s="1">
        <v>25.133502960205078</v>
      </c>
      <c r="Z21" s="1">
        <v>8.0031409859657288E-2</v>
      </c>
      <c r="AA21" s="1">
        <v>88.110954284667969</v>
      </c>
      <c r="AB21" s="1">
        <v>27.241872787475586</v>
      </c>
      <c r="AC21" s="1">
        <v>1.9716426134109497</v>
      </c>
      <c r="AD21" s="1">
        <v>8.0686785280704498E-2</v>
      </c>
      <c r="AE21" s="1">
        <v>4.2903288267552853E-3</v>
      </c>
      <c r="AF21" s="1">
        <v>2.0027391612529755E-2</v>
      </c>
      <c r="AG21" s="1">
        <v>2.8648828156292439E-3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1.1042210074032051</v>
      </c>
      <c r="AP21">
        <f>(U21-T21)/(1000-U21)*AO21</f>
        <v>3.7478889571106289E-2</v>
      </c>
      <c r="AQ21">
        <f>(P21+273.15)</f>
        <v>301.88140907287595</v>
      </c>
      <c r="AR21">
        <f>(O21+273.15)</f>
        <v>304.92019309997556</v>
      </c>
      <c r="AS21">
        <f>(Y21*AK21+Z21*AL21)*AM21</f>
        <v>4.0213603837484015</v>
      </c>
      <c r="AT21">
        <f>((AS21+0.00000010773*(AR21^4-AQ21^4))-AP21*44100)/(L21*0.92*2*29.3+0.00000043092*AQ21^3)</f>
        <v>-12.67112056497742</v>
      </c>
      <c r="AU21">
        <f>0.61365*EXP(17.502*J21/(240.97+J21))</f>
        <v>3.9596877424394559</v>
      </c>
      <c r="AV21">
        <f>AU21*1000/AA21</f>
        <v>44.939789548147864</v>
      </c>
      <c r="AW21">
        <f>(AV21-U21)</f>
        <v>10.662796750296302</v>
      </c>
      <c r="AX21">
        <f>IF(D21,P21,(O21+P21)/2)</f>
        <v>30.250801086425781</v>
      </c>
      <c r="AY21">
        <f>0.61365*EXP(17.502*AX21/(240.97+AX21))</f>
        <v>4.3222116303350919</v>
      </c>
      <c r="AZ21">
        <f>IF(AW21&lt;&gt;0,(1000-(AV21+U21)/2)/AW21*AP21,0)</f>
        <v>3.375700756112042</v>
      </c>
      <c r="BA21">
        <f>U21*AA21/1000</f>
        <v>3.0201785454273922</v>
      </c>
      <c r="BB21">
        <f>(AY21-BA21)</f>
        <v>1.3020330849076998</v>
      </c>
      <c r="BC21">
        <f>1/(1.6/F21+1.37/N21)</f>
        <v>2.37958291174888</v>
      </c>
      <c r="BD21">
        <f>G21*AA21*0.001</f>
        <v>34.695056559178667</v>
      </c>
      <c r="BE21">
        <f>G21/S21</f>
        <v>0.99516550129744974</v>
      </c>
      <c r="BF21">
        <f>(1-AP21*AA21/AU21/F21)*100</f>
        <v>94.778540256288665</v>
      </c>
      <c r="BG21">
        <f>(S21-E21/(N21/1.35))</f>
        <v>398.90865456081531</v>
      </c>
      <c r="BH21">
        <f>E21*BF21/100/BG21</f>
        <v>-2.4334013291932674E-2</v>
      </c>
    </row>
    <row r="22" spans="1:60" x14ac:dyDescent="0.35">
      <c r="A22" s="1" t="s">
        <v>9</v>
      </c>
      <c r="B22" s="1" t="s">
        <v>1794</v>
      </c>
      <c r="K22" s="1">
        <v>2.72</v>
      </c>
    </row>
    <row r="23" spans="1:60" x14ac:dyDescent="0.35">
      <c r="A23" s="1" t="s">
        <v>9</v>
      </c>
      <c r="B23" s="1" t="s">
        <v>1793</v>
      </c>
      <c r="K23" s="1">
        <v>2.72</v>
      </c>
    </row>
    <row r="24" spans="1:60" x14ac:dyDescent="0.35">
      <c r="A24" s="1">
        <v>3</v>
      </c>
      <c r="B24" s="1" t="s">
        <v>1792</v>
      </c>
      <c r="C24" s="1">
        <v>787.50000188872218</v>
      </c>
      <c r="D24" s="1">
        <v>0</v>
      </c>
      <c r="E24">
        <f>(R24-S24*(1000-T24)/(1000-U24))*AO24</f>
        <v>-11.197727625757597</v>
      </c>
      <c r="F24">
        <f>IF(AZ24&lt;&gt;0,1/(1/AZ24-1/N24),0)</f>
        <v>14.461624758407938</v>
      </c>
      <c r="G24">
        <f>((BC24-AP24/2)*S24-E24)/(BC24+AP24/2)</f>
        <v>395.57428256224404</v>
      </c>
      <c r="H24">
        <f>AP24*1000</f>
        <v>36.501056923607727</v>
      </c>
      <c r="I24">
        <f>(AU24-BA24)</f>
        <v>0.93560780328402027</v>
      </c>
      <c r="J24">
        <f>(P24+AT24*D24)</f>
        <v>28.524068832397461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31.636655807495117</v>
      </c>
      <c r="P24" s="1">
        <v>28.524068832397461</v>
      </c>
      <c r="Q24" s="1">
        <v>31.864223480224609</v>
      </c>
      <c r="R24" s="1">
        <v>399.96337890625</v>
      </c>
      <c r="S24" s="1">
        <v>396.9813232421875</v>
      </c>
      <c r="T24" s="1">
        <v>1.8446204662322998</v>
      </c>
      <c r="U24" s="1">
        <v>33.786975860595703</v>
      </c>
      <c r="V24" s="1">
        <v>3.474233865737915</v>
      </c>
      <c r="W24" s="1">
        <v>63.635776519775391</v>
      </c>
      <c r="X24" s="1">
        <v>300.3172607421875</v>
      </c>
      <c r="Y24" s="1">
        <v>50.166828155517578</v>
      </c>
      <c r="Z24" s="1">
        <v>0.11661648005247116</v>
      </c>
      <c r="AA24" s="1">
        <v>88.102775573730469</v>
      </c>
      <c r="AB24" s="1">
        <v>27.222131729125977</v>
      </c>
      <c r="AC24" s="1">
        <v>1.9574296474456787</v>
      </c>
      <c r="AD24" s="1">
        <v>8.6995258927345276E-2</v>
      </c>
      <c r="AE24" s="1">
        <v>4.5995614491403103E-3</v>
      </c>
      <c r="AF24" s="1">
        <v>2.6470871642231941E-2</v>
      </c>
      <c r="AG24" s="1">
        <v>1.2921283021569252E-2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1.1041075762580419</v>
      </c>
      <c r="AP24">
        <f>(U24-T24)/(1000-U24)*AO24</f>
        <v>3.6501056923607729E-2</v>
      </c>
      <c r="AQ24">
        <f>(P24+273.15)</f>
        <v>301.67406883239744</v>
      </c>
      <c r="AR24">
        <f>(O24+273.15)</f>
        <v>304.78665580749509</v>
      </c>
      <c r="AS24">
        <f>(Y24*AK24+Z24*AL24)*AM24</f>
        <v>8.0266923254722542</v>
      </c>
      <c r="AT24">
        <f>((AS24+0.00000010773*(AR24^4-AQ24^4))-AP24*44100)/(L24*0.92*2*29.3+0.00000043092*AQ24^3)</f>
        <v>-12.296598316961688</v>
      </c>
      <c r="AU24">
        <f>0.61365*EXP(17.502*J24/(240.97+J24))</f>
        <v>3.9123341548451323</v>
      </c>
      <c r="AV24">
        <f>AU24*1000/AA24</f>
        <v>44.406480151933714</v>
      </c>
      <c r="AW24">
        <f>(AV24-U24)</f>
        <v>10.619504291338011</v>
      </c>
      <c r="AX24">
        <f>IF(D24,P24,(O24+P24)/2)</f>
        <v>30.080362319946289</v>
      </c>
      <c r="AY24">
        <f>0.61365*EXP(17.502*AX24/(240.97+AX24))</f>
        <v>4.280155378512136</v>
      </c>
      <c r="AZ24">
        <f>IF(AW24&lt;&gt;0,(1000-(AV24+U24)/2)/AW24*AP24,0)</f>
        <v>3.3027892891133326</v>
      </c>
      <c r="BA24">
        <f>U24*AA24/1000</f>
        <v>2.976726351561112</v>
      </c>
      <c r="BB24">
        <f>(AY24-BA24)</f>
        <v>1.303429026951024</v>
      </c>
      <c r="BC24">
        <f>1/(1.6/F24+1.37/N24)</f>
        <v>2.3217743894010745</v>
      </c>
      <c r="BD24">
        <f>G24*AA24*0.001</f>
        <v>34.851192239320831</v>
      </c>
      <c r="BE24">
        <f>G24/S24</f>
        <v>0.99645565018411442</v>
      </c>
      <c r="BF24">
        <f>(1-AP24*AA24/AU24/F24)*100</f>
        <v>94.316157945423839</v>
      </c>
      <c r="BG24">
        <f>(S24-E24/(N24/1.35))</f>
        <v>400.51302959146358</v>
      </c>
      <c r="BH24">
        <f>E24*BF24/100/BG24</f>
        <v>-2.6369345548085496E-2</v>
      </c>
    </row>
    <row r="25" spans="1:60" x14ac:dyDescent="0.35">
      <c r="A25" s="1" t="s">
        <v>9</v>
      </c>
      <c r="B25" s="1" t="s">
        <v>1791</v>
      </c>
      <c r="K25" s="1">
        <v>2.72</v>
      </c>
    </row>
    <row r="26" spans="1:60" x14ac:dyDescent="0.35">
      <c r="A26" s="1" t="s">
        <v>9</v>
      </c>
      <c r="B26" s="1" t="s">
        <v>1790</v>
      </c>
      <c r="K26" s="1">
        <v>2.72</v>
      </c>
    </row>
    <row r="27" spans="1:60" x14ac:dyDescent="0.35">
      <c r="A27" s="1">
        <v>4</v>
      </c>
      <c r="B27" s="1" t="s">
        <v>1789</v>
      </c>
      <c r="C27" s="1">
        <v>991.50000188872218</v>
      </c>
      <c r="D27" s="1">
        <v>0</v>
      </c>
      <c r="E27">
        <f>(R27-S27*(1000-T27)/(1000-U27))*AO27</f>
        <v>-12.547925764327999</v>
      </c>
      <c r="F27">
        <f>IF(AZ27&lt;&gt;0,1/(1/AZ27-1/N27),0)</f>
        <v>13.935333550609037</v>
      </c>
      <c r="G27">
        <f>((BC27-AP27/2)*S27-E27)/(BC27+AP27/2)</f>
        <v>397.55449767309841</v>
      </c>
      <c r="H27">
        <f>AP27*1000</f>
        <v>35.895004711584754</v>
      </c>
      <c r="I27">
        <f>(AU27-BA27)</f>
        <v>0.92804963935336371</v>
      </c>
      <c r="J27">
        <f>(P27+AT27*D27)</f>
        <v>28.450704574584961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31.5323486328125</v>
      </c>
      <c r="P27" s="1">
        <v>28.450704574584961</v>
      </c>
      <c r="Q27" s="1">
        <v>31.764694213867188</v>
      </c>
      <c r="R27" s="1">
        <v>399.89395141601563</v>
      </c>
      <c r="S27" s="1">
        <v>398.30938720703125</v>
      </c>
      <c r="T27" s="1">
        <v>2.2697303295135498</v>
      </c>
      <c r="U27" s="1">
        <v>33.687435150146484</v>
      </c>
      <c r="V27" s="1">
        <v>4.2998466491699219</v>
      </c>
      <c r="W27" s="1">
        <v>63.818508148193359</v>
      </c>
      <c r="X27" s="1">
        <v>300.29360961914063</v>
      </c>
      <c r="Y27" s="1">
        <v>99.800689697265625</v>
      </c>
      <c r="Z27" s="1">
        <v>3.2012257725000381E-2</v>
      </c>
      <c r="AA27" s="1">
        <v>88.093612670898438</v>
      </c>
      <c r="AB27" s="1">
        <v>27.097116470336914</v>
      </c>
      <c r="AC27" s="1">
        <v>1.9630146026611328</v>
      </c>
      <c r="AD27" s="1">
        <v>0.10892345756292343</v>
      </c>
      <c r="AE27" s="1">
        <v>1.1145577766001225E-2</v>
      </c>
      <c r="AF27" s="1">
        <v>4.4098779559135437E-2</v>
      </c>
      <c r="AG27" s="1">
        <v>7.4413376860320568E-3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1.1040206235997816</v>
      </c>
      <c r="AP27">
        <f>(U27-T27)/(1000-U27)*AO27</f>
        <v>3.5895004711584751E-2</v>
      </c>
      <c r="AQ27">
        <f>(P27+273.15)</f>
        <v>301.60070457458494</v>
      </c>
      <c r="AR27">
        <f>(O27+273.15)</f>
        <v>304.68234863281248</v>
      </c>
      <c r="AS27">
        <f>(Y27*AK27+Z27*AL27)*AM27</f>
        <v>15.968109994647421</v>
      </c>
      <c r="AT27">
        <f>((AS27+0.00000010773*(AR27^4-AQ27^4))-AP27*44100)/(L27*0.92*2*29.3+0.00000043092*AQ27^3)</f>
        <v>-12.028068165328813</v>
      </c>
      <c r="AU27">
        <f>0.61365*EXP(17.502*J27/(240.97+J27))</f>
        <v>3.8956975033463777</v>
      </c>
      <c r="AV27">
        <f>AU27*1000/AA27</f>
        <v>44.222247053256723</v>
      </c>
      <c r="AW27">
        <f>(AV27-U27)</f>
        <v>10.534811903110239</v>
      </c>
      <c r="AX27">
        <f>IF(D27,P27,(O27+P27)/2)</f>
        <v>29.99152660369873</v>
      </c>
      <c r="AY27">
        <f>0.61365*EXP(17.502*AX27/(240.97+AX27))</f>
        <v>4.2583766301924024</v>
      </c>
      <c r="AZ27">
        <f>IF(AW27&lt;&gt;0,(1000-(AV27+U27)/2)/AW27*AP27,0)</f>
        <v>3.2745454616532372</v>
      </c>
      <c r="BA27">
        <f>U27*AA27/1000</f>
        <v>2.9676478639930139</v>
      </c>
      <c r="BB27">
        <f>(AY27-BA27)</f>
        <v>1.2907287661993885</v>
      </c>
      <c r="BC27">
        <f>1/(1.6/F27+1.37/N27)</f>
        <v>2.2994664867119008</v>
      </c>
      <c r="BD27">
        <f>G27*AA27*0.001</f>
        <v>35.022011933587528</v>
      </c>
      <c r="BE27">
        <f>G27/S27</f>
        <v>0.99810476589761998</v>
      </c>
      <c r="BF27">
        <f>(1-AP27*AA27/AU27/F27)*100</f>
        <v>94.17526944925126</v>
      </c>
      <c r="BG27">
        <f>(S27-E27/(N27/1.35))</f>
        <v>402.26693918303977</v>
      </c>
      <c r="BH27">
        <f>E27*BF27/100/BG27</f>
        <v>-2.9376122539045934E-2</v>
      </c>
    </row>
    <row r="28" spans="1:60" x14ac:dyDescent="0.35">
      <c r="A28" s="1" t="s">
        <v>9</v>
      </c>
      <c r="B28" s="1" t="s">
        <v>1788</v>
      </c>
      <c r="K28" s="1">
        <v>2.72</v>
      </c>
    </row>
    <row r="29" spans="1:60" x14ac:dyDescent="0.35">
      <c r="A29" s="1" t="s">
        <v>9</v>
      </c>
      <c r="B29" s="1" t="s">
        <v>1787</v>
      </c>
      <c r="K29" s="1">
        <v>2.72</v>
      </c>
    </row>
    <row r="30" spans="1:60" x14ac:dyDescent="0.35">
      <c r="A30" s="1">
        <v>5</v>
      </c>
      <c r="B30" s="1" t="s">
        <v>1786</v>
      </c>
      <c r="C30" s="1">
        <v>1195.5000018887222</v>
      </c>
      <c r="D30" s="1">
        <v>0</v>
      </c>
      <c r="E30">
        <f>(R30-S30*(1000-T30)/(1000-U30))*AO30</f>
        <v>-13.524662733664206</v>
      </c>
      <c r="F30">
        <f>IF(AZ30&lt;&gt;0,1/(1/AZ30-1/N30),0)</f>
        <v>13.796785113773613</v>
      </c>
      <c r="G30">
        <f>((BC30-AP30/2)*S30-E30)/(BC30+AP30/2)</f>
        <v>399.296846903963</v>
      </c>
      <c r="H30">
        <f>AP30*1000</f>
        <v>35.397567167767768</v>
      </c>
      <c r="I30">
        <f>(AU30-BA30)</f>
        <v>0.91735944356783561</v>
      </c>
      <c r="J30">
        <f>(P30+AT30*D30)</f>
        <v>28.438943862915039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31.459524154663086</v>
      </c>
      <c r="P30" s="1">
        <v>28.438943862915039</v>
      </c>
      <c r="Q30" s="1">
        <v>31.688884735107422</v>
      </c>
      <c r="R30" s="1">
        <v>400.12527465820313</v>
      </c>
      <c r="S30" s="1">
        <v>399.56466674804688</v>
      </c>
      <c r="T30" s="1">
        <v>2.7992980480194092</v>
      </c>
      <c r="U30" s="1">
        <v>33.777149200439453</v>
      </c>
      <c r="V30" s="1">
        <v>5.3252859115600586</v>
      </c>
      <c r="W30" s="1">
        <v>64.256454467773438</v>
      </c>
      <c r="X30" s="1">
        <v>300.30899047851563</v>
      </c>
      <c r="Y30" s="1">
        <v>149.44180297851563</v>
      </c>
      <c r="Z30" s="1">
        <v>5.7165574282407761E-2</v>
      </c>
      <c r="AA30" s="1">
        <v>88.097335815429688</v>
      </c>
      <c r="AB30" s="1">
        <v>27.142789840698242</v>
      </c>
      <c r="AC30" s="1">
        <v>1.9651914834976196</v>
      </c>
      <c r="AD30" s="1">
        <v>7.5075604021549225E-2</v>
      </c>
      <c r="AE30" s="1">
        <v>1.2637472711503506E-2</v>
      </c>
      <c r="AF30" s="1">
        <v>2.386702224612236E-2</v>
      </c>
      <c r="AG30" s="1">
        <v>9.2498399317264557E-3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1.1040771708768955</v>
      </c>
      <c r="AP30">
        <f>(U30-T30)/(1000-U30)*AO30</f>
        <v>3.539756716776777E-2</v>
      </c>
      <c r="AQ30">
        <f>(P30+273.15)</f>
        <v>301.58894386291502</v>
      </c>
      <c r="AR30">
        <f>(O30+273.15)</f>
        <v>304.60952415466306</v>
      </c>
      <c r="AS30">
        <f>(Y30*AK30+Z30*AL30)*AM30</f>
        <v>23.910687942116965</v>
      </c>
      <c r="AT30">
        <f>((AS30+0.00000010773*(AR30^4-AQ30^4))-AP30*44100)/(L30*0.92*2*29.3+0.00000043092*AQ30^3)</f>
        <v>-11.799182259255199</v>
      </c>
      <c r="AU30">
        <f>0.61365*EXP(17.502*J30/(240.97+J30))</f>
        <v>3.8930362995668224</v>
      </c>
      <c r="AV30">
        <f>AU30*1000/AA30</f>
        <v>44.190170605420079</v>
      </c>
      <c r="AW30">
        <f>(AV30-U30)</f>
        <v>10.413021404980626</v>
      </c>
      <c r="AX30">
        <f>IF(D30,P30,(O30+P30)/2)</f>
        <v>29.949234008789063</v>
      </c>
      <c r="AY30">
        <f>0.61365*EXP(17.502*AX30/(240.97+AX30))</f>
        <v>4.2480422585340722</v>
      </c>
      <c r="AZ30">
        <f>IF(AW30&lt;&gt;0,(1000-(AV30+U30)/2)/AW30*AP30,0)</f>
        <v>3.2668366965650826</v>
      </c>
      <c r="BA30">
        <f>U30*AA30/1000</f>
        <v>2.9756768559989868</v>
      </c>
      <c r="BB30">
        <f>(AY30-BA30)</f>
        <v>1.2723654025350855</v>
      </c>
      <c r="BC30">
        <f>1/(1.6/F30+1.37/N30)</f>
        <v>2.2933861083282521</v>
      </c>
      <c r="BD30">
        <f>G30*AA30*0.001</f>
        <v>35.176988411740645</v>
      </c>
      <c r="BE30">
        <f>G30/S30</f>
        <v>0.99932972090284256</v>
      </c>
      <c r="BF30">
        <f>(1-AP30*AA30/AU30/F30)*100</f>
        <v>94.194096193147388</v>
      </c>
      <c r="BG30">
        <f>(S30-E30/(N30/1.35))</f>
        <v>403.83027659717624</v>
      </c>
      <c r="BH30">
        <f>E30*BF30/100/BG30</f>
        <v>-3.1546504963653584E-2</v>
      </c>
    </row>
    <row r="31" spans="1:60" x14ac:dyDescent="0.35">
      <c r="A31" s="1" t="s">
        <v>9</v>
      </c>
      <c r="B31" s="1" t="s">
        <v>1785</v>
      </c>
      <c r="K31" s="1">
        <v>2.72</v>
      </c>
    </row>
    <row r="32" spans="1:60" x14ac:dyDescent="0.35">
      <c r="A32" s="1" t="s">
        <v>9</v>
      </c>
      <c r="B32" s="1" t="s">
        <v>1784</v>
      </c>
      <c r="K32" s="1">
        <v>2.72</v>
      </c>
    </row>
    <row r="33" spans="1:60" x14ac:dyDescent="0.35">
      <c r="A33" s="1">
        <v>6</v>
      </c>
      <c r="B33" s="1" t="s">
        <v>1783</v>
      </c>
      <c r="C33" s="1">
        <v>1399.5000018887222</v>
      </c>
      <c r="D33" s="1">
        <v>0</v>
      </c>
      <c r="E33">
        <f>(R33-S33*(1000-T33)/(1000-U33))*AO33</f>
        <v>-13.856274002498679</v>
      </c>
      <c r="F33">
        <f>IF(AZ33&lt;&gt;0,1/(1/AZ33-1/N33),0)</f>
        <v>14.267071127545494</v>
      </c>
      <c r="G33">
        <f>((BC33-AP33/2)*S33-E33)/(BC33+AP33/2)</f>
        <v>399.94810909219029</v>
      </c>
      <c r="H33">
        <f>AP33*1000</f>
        <v>35.068009955662916</v>
      </c>
      <c r="I33">
        <f>(AU33-BA33)</f>
        <v>0.90138303433845568</v>
      </c>
      <c r="J33">
        <f>(P33+AT33*D33)</f>
        <v>28.5010986328125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31.410429000854492</v>
      </c>
      <c r="P33" s="1">
        <v>28.5010986328125</v>
      </c>
      <c r="Q33" s="1">
        <v>31.629121780395508</v>
      </c>
      <c r="R33" s="1">
        <v>400.17727661132813</v>
      </c>
      <c r="S33" s="1">
        <v>400.02175903320313</v>
      </c>
      <c r="T33" s="1">
        <v>3.4419095516204834</v>
      </c>
      <c r="U33" s="1">
        <v>34.122245788574219</v>
      </c>
      <c r="V33" s="1">
        <v>6.5653138160705566</v>
      </c>
      <c r="W33" s="1">
        <v>65.086906433105469</v>
      </c>
      <c r="X33" s="1">
        <v>300.29083251953125</v>
      </c>
      <c r="Y33" s="1">
        <v>300.93795776367188</v>
      </c>
      <c r="Z33" s="1">
        <v>0.14519977569580078</v>
      </c>
      <c r="AA33" s="1">
        <v>88.087272644042969</v>
      </c>
      <c r="AB33" s="1">
        <v>27.133218765258789</v>
      </c>
      <c r="AC33" s="1">
        <v>1.9719314575195313</v>
      </c>
      <c r="AD33" s="1">
        <v>4.8397183418273926E-2</v>
      </c>
      <c r="AE33" s="1">
        <v>8.7674222886562347E-3</v>
      </c>
      <c r="AF33" s="1">
        <v>1.2283818796277046E-2</v>
      </c>
      <c r="AG33" s="1">
        <v>1.1551686562597752E-2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1.1040104136747468</v>
      </c>
      <c r="AP33">
        <f>(U33-T33)/(1000-U33)*AO33</f>
        <v>3.5068009955662914E-2</v>
      </c>
      <c r="AQ33">
        <f>(P33+273.15)</f>
        <v>301.65109863281248</v>
      </c>
      <c r="AR33">
        <f>(O33+273.15)</f>
        <v>304.56042900085447</v>
      </c>
      <c r="AS33">
        <f>(Y33*AK33+Z33*AL33)*AM33</f>
        <v>48.150072165949496</v>
      </c>
      <c r="AT33">
        <f>((AS33+0.00000010773*(AR33^4-AQ33^4))-AP33*44100)/(L33*0.92*2*29.3+0.00000043092*AQ33^3)</f>
        <v>-11.504184707522082</v>
      </c>
      <c r="AU33">
        <f>0.61365*EXP(17.502*J33/(240.97+J33))</f>
        <v>3.9071186023436399</v>
      </c>
      <c r="AV33">
        <f>AU33*1000/AA33</f>
        <v>44.355086552993242</v>
      </c>
      <c r="AW33">
        <f>(AV33-U33)</f>
        <v>10.232840764419024</v>
      </c>
      <c r="AX33">
        <f>IF(D33,P33,(O33+P33)/2)</f>
        <v>29.955763816833496</v>
      </c>
      <c r="AY33">
        <f>0.61365*EXP(17.502*AX33/(240.97+AX33))</f>
        <v>4.2496364160478537</v>
      </c>
      <c r="AZ33">
        <f>IF(AW33&lt;&gt;0,(1000-(AV33+U33)/2)/AW33*AP33,0)</f>
        <v>3.2925351615839222</v>
      </c>
      <c r="BA33">
        <f>U33*AA33/1000</f>
        <v>3.0057355680051843</v>
      </c>
      <c r="BB33">
        <f>(AY33-BA33)</f>
        <v>1.2439008480426694</v>
      </c>
      <c r="BC33">
        <f>1/(1.6/F33+1.37/N33)</f>
        <v>2.3136698411931511</v>
      </c>
      <c r="BD33">
        <f>G33*AA33*0.001</f>
        <v>35.23033812907321</v>
      </c>
      <c r="BE33">
        <f>G33/S33</f>
        <v>0.99981588516287001</v>
      </c>
      <c r="BF33">
        <f>(1-AP33*AA33/AU33/F33)*100</f>
        <v>94.458429486971525</v>
      </c>
      <c r="BG33">
        <f>(S33-E33/(N33/1.35))</f>
        <v>404.39195739017759</v>
      </c>
      <c r="BH33">
        <f>E33*BF33/100/BG33</f>
        <v>-3.2365675352794963E-2</v>
      </c>
    </row>
    <row r="34" spans="1:60" x14ac:dyDescent="0.35">
      <c r="A34" s="1" t="s">
        <v>9</v>
      </c>
      <c r="B34" s="1" t="s">
        <v>1782</v>
      </c>
      <c r="K34" s="1">
        <v>2.72</v>
      </c>
    </row>
    <row r="35" spans="1:60" x14ac:dyDescent="0.35">
      <c r="A35" s="1" t="s">
        <v>9</v>
      </c>
      <c r="B35" s="1" t="s">
        <v>1781</v>
      </c>
      <c r="K35" s="1">
        <v>2.72</v>
      </c>
    </row>
    <row r="36" spans="1:60" x14ac:dyDescent="0.35">
      <c r="A36" s="1">
        <v>7</v>
      </c>
      <c r="B36" s="1" t="s">
        <v>1780</v>
      </c>
      <c r="C36" s="1">
        <v>1603.5000018887222</v>
      </c>
      <c r="D36" s="1">
        <v>0</v>
      </c>
      <c r="E36">
        <f>(R36-S36*(1000-T36)/(1000-U36))*AO36</f>
        <v>-14.391154022295986</v>
      </c>
      <c r="F36">
        <f>IF(AZ36&lt;&gt;0,1/(1/AZ36-1/N36),0)</f>
        <v>14.636592493358355</v>
      </c>
      <c r="G36">
        <f>((BC36-AP36/2)*S36-E36)/(BC36+AP36/2)</f>
        <v>400.40499192505399</v>
      </c>
      <c r="H36">
        <f>AP36*1000</f>
        <v>34.839908981920999</v>
      </c>
      <c r="I36">
        <f>(AU36-BA36)</f>
        <v>0.88977781109516085</v>
      </c>
      <c r="J36">
        <f>(P36+AT36*D36)</f>
        <v>28.657123565673828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31.386123657226563</v>
      </c>
      <c r="P36" s="1">
        <v>28.657123565673828</v>
      </c>
      <c r="Q36" s="1">
        <v>31.594402313232422</v>
      </c>
      <c r="R36" s="1">
        <v>399.80862426757813</v>
      </c>
      <c r="S36" s="1">
        <v>400.21417236328125</v>
      </c>
      <c r="T36" s="1">
        <v>4.197056770324707</v>
      </c>
      <c r="U36" s="1">
        <v>34.660877227783203</v>
      </c>
      <c r="V36" s="1">
        <v>8.0160236358642578</v>
      </c>
      <c r="W36" s="1">
        <v>66.1993408203125</v>
      </c>
      <c r="X36" s="1">
        <v>300.2904052734375</v>
      </c>
      <c r="Y36" s="1">
        <v>498.92343139648438</v>
      </c>
      <c r="Z36" s="1">
        <v>0.25839236378669739</v>
      </c>
      <c r="AA36" s="1">
        <v>88.078758239746094</v>
      </c>
      <c r="AB36" s="1">
        <v>26.927328109741211</v>
      </c>
      <c r="AC36" s="1">
        <v>1.9761902093887329</v>
      </c>
      <c r="AD36" s="1">
        <v>8.2784727215766907E-2</v>
      </c>
      <c r="AE36" s="1">
        <v>1.5948502346873283E-2</v>
      </c>
      <c r="AF36" s="1">
        <v>3.342854231595993E-2</v>
      </c>
      <c r="AG36" s="1">
        <v>1.2297426350414753E-2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1.1040088429170494</v>
      </c>
      <c r="AP36">
        <f>(U36-T36)/(1000-U36)*AO36</f>
        <v>3.4839908981920999E-2</v>
      </c>
      <c r="AQ36">
        <f>(P36+273.15)</f>
        <v>301.80712356567381</v>
      </c>
      <c r="AR36">
        <f>(O36+273.15)</f>
        <v>304.53612365722654</v>
      </c>
      <c r="AS36">
        <f>(Y36*AK36+Z36*AL36)*AM36</f>
        <v>79.827747239148266</v>
      </c>
      <c r="AT36">
        <f>((AS36+0.00000010773*(AR36^4-AQ36^4))-AP36*44100)/(L36*0.92*2*29.3+0.00000043092*AQ36^3)</f>
        <v>-11.191316330566893</v>
      </c>
      <c r="AU36">
        <f>0.61365*EXP(17.502*J36/(240.97+J36))</f>
        <v>3.9426648368185986</v>
      </c>
      <c r="AV36">
        <f>AU36*1000/AA36</f>
        <v>44.762947566618237</v>
      </c>
      <c r="AW36">
        <f>(AV36-U36)</f>
        <v>10.102070338835034</v>
      </c>
      <c r="AX36">
        <f>IF(D36,P36,(O36+P36)/2)</f>
        <v>30.021623611450195</v>
      </c>
      <c r="AY36">
        <f>0.61365*EXP(17.502*AX36/(240.97+AX36))</f>
        <v>4.2657442970160018</v>
      </c>
      <c r="AZ36">
        <f>IF(AW36&lt;&gt;0,(1000-(AV36+U36)/2)/AW36*AP36,0)</f>
        <v>3.3118309857623376</v>
      </c>
      <c r="BA36">
        <f>U36*AA36/1000</f>
        <v>3.0528870257234377</v>
      </c>
      <c r="BB36">
        <f>(AY36-BA36)</f>
        <v>1.212857271292564</v>
      </c>
      <c r="BC36">
        <f>1/(1.6/F36+1.37/N36)</f>
        <v>2.3289258798931818</v>
      </c>
      <c r="BD36">
        <f>G36*AA36*0.001</f>
        <v>35.267174481754317</v>
      </c>
      <c r="BE36">
        <f>G36/S36</f>
        <v>1.0004767936143939</v>
      </c>
      <c r="BF36">
        <f>(1-AP36*AA36/AU36/F36)*100</f>
        <v>94.682367086409869</v>
      </c>
      <c r="BG36">
        <f>(S36-E36/(N36/1.35))</f>
        <v>404.75306915847045</v>
      </c>
      <c r="BH36">
        <f>E36*BF36/100/BG36</f>
        <v>-3.3664686737745447E-2</v>
      </c>
    </row>
    <row r="37" spans="1:60" x14ac:dyDescent="0.35">
      <c r="A37" s="1" t="s">
        <v>9</v>
      </c>
      <c r="B37" s="1" t="s">
        <v>1779</v>
      </c>
      <c r="K37" s="1">
        <v>2.72</v>
      </c>
    </row>
    <row r="38" spans="1:60" x14ac:dyDescent="0.35">
      <c r="A38" s="1" t="s">
        <v>9</v>
      </c>
      <c r="B38" s="1" t="s">
        <v>1778</v>
      </c>
      <c r="K38" s="1">
        <v>2.72</v>
      </c>
    </row>
    <row r="39" spans="1:60" x14ac:dyDescent="0.35">
      <c r="A39" s="1">
        <v>8</v>
      </c>
      <c r="B39" s="1" t="s">
        <v>1777</v>
      </c>
      <c r="C39" s="1">
        <v>1807.0000018998981</v>
      </c>
      <c r="D39" s="1">
        <v>0</v>
      </c>
      <c r="E39">
        <f>(R39-S39*(1000-T39)/(1000-U39))*AO39</f>
        <v>-14.901532227023708</v>
      </c>
      <c r="F39">
        <f>IF(AZ39&lt;&gt;0,1/(1/AZ39-1/N39),0)</f>
        <v>16.021292187827417</v>
      </c>
      <c r="G39">
        <f>((BC39-AP39/2)*S39-E39)/(BC39+AP39/2)</f>
        <v>401.25981156510142</v>
      </c>
      <c r="H39">
        <f>AP39*1000</f>
        <v>34.731013641096077</v>
      </c>
      <c r="I39">
        <f>(AU39-BA39)</f>
        <v>0.86911126961989282</v>
      </c>
      <c r="J39">
        <f>(P39+AT39*D39)</f>
        <v>28.85295295715332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31.395109176635742</v>
      </c>
      <c r="P39" s="1">
        <v>28.85295295715332</v>
      </c>
      <c r="Q39" s="1">
        <v>31.580974578857422</v>
      </c>
      <c r="R39" s="1">
        <v>399.9642333984375</v>
      </c>
      <c r="S39" s="1">
        <v>400.8514404296875</v>
      </c>
      <c r="T39" s="1">
        <v>5.0624208450317383</v>
      </c>
      <c r="U39" s="1">
        <v>35.405403137207031</v>
      </c>
      <c r="V39" s="1">
        <v>9.6641769409179688</v>
      </c>
      <c r="W39" s="1">
        <v>67.589027404785156</v>
      </c>
      <c r="X39" s="1">
        <v>300.31216430664063</v>
      </c>
      <c r="Y39" s="1">
        <v>749.5618896484375</v>
      </c>
      <c r="Z39" s="1">
        <v>0.17492629587650299</v>
      </c>
      <c r="AA39" s="1">
        <v>88.081672668457031</v>
      </c>
      <c r="AB39" s="1">
        <v>26.838172912597656</v>
      </c>
      <c r="AC39" s="1">
        <v>1.9592468738555908</v>
      </c>
      <c r="AD39" s="1">
        <v>0.12129093706607819</v>
      </c>
      <c r="AE39" s="1">
        <v>9.3813389539718628E-3</v>
      </c>
      <c r="AF39" s="1">
        <v>1.8798047676682472E-2</v>
      </c>
      <c r="AG39" s="1">
        <v>1.4322816394269466E-2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1.1040888393626491</v>
      </c>
      <c r="AP39">
        <f>(U39-T39)/(1000-U39)*AO39</f>
        <v>3.4731013641096077E-2</v>
      </c>
      <c r="AQ39">
        <f>(P39+273.15)</f>
        <v>302.0029529571533</v>
      </c>
      <c r="AR39">
        <f>(O39+273.15)</f>
        <v>304.54510917663572</v>
      </c>
      <c r="AS39">
        <f>(Y39*AK39+Z39*AL39)*AM39</f>
        <v>119.92989966310779</v>
      </c>
      <c r="AT39">
        <f>((AS39+0.00000010773*(AR39^4-AQ39^4))-AP39*44100)/(L39*0.92*2*29.3+0.00000043092*AQ39^3)</f>
        <v>-10.85379378964902</v>
      </c>
      <c r="AU39">
        <f>0.61365*EXP(17.502*J39/(240.97+J39))</f>
        <v>3.987678399446124</v>
      </c>
      <c r="AV39">
        <f>AU39*1000/AA39</f>
        <v>45.272509917652293</v>
      </c>
      <c r="AW39">
        <f>(AV39-U39)</f>
        <v>9.8671067804452619</v>
      </c>
      <c r="AX39">
        <f>IF(D39,P39,(O39+P39)/2)</f>
        <v>30.124031066894531</v>
      </c>
      <c r="AY39">
        <f>0.61365*EXP(17.502*AX39/(240.97+AX39))</f>
        <v>4.2908966414468876</v>
      </c>
      <c r="AZ39">
        <f>IF(AW39&lt;&gt;0,(1000-(AV39+U39)/2)/AW39*AP39,0)</f>
        <v>3.3778899461925445</v>
      </c>
      <c r="BA39">
        <f>U39*AA39/1000</f>
        <v>3.1185671298262312</v>
      </c>
      <c r="BB39">
        <f>(AY39-BA39)</f>
        <v>1.1723295116206565</v>
      </c>
      <c r="BC39">
        <f>1/(1.6/F39+1.37/N39)</f>
        <v>2.3813235690229719</v>
      </c>
      <c r="BD39">
        <f>G39*AA39*0.001</f>
        <v>35.343635377284009</v>
      </c>
      <c r="BE39">
        <f>G39/S39</f>
        <v>1.0010187593063808</v>
      </c>
      <c r="BF39">
        <f>(1-AP39*AA39/AU39/F39)*100</f>
        <v>95.211655977268293</v>
      </c>
      <c r="BG39">
        <f>(S39-E39/(N39/1.35))</f>
        <v>405.55130791521771</v>
      </c>
      <c r="BH39">
        <f>E39*BF39/100/BG39</f>
        <v>-3.4984465152561268E-2</v>
      </c>
    </row>
    <row r="40" spans="1:60" x14ac:dyDescent="0.35">
      <c r="A40" s="1" t="s">
        <v>9</v>
      </c>
      <c r="B40" s="1" t="s">
        <v>1776</v>
      </c>
      <c r="K40" s="1">
        <v>2.72</v>
      </c>
    </row>
    <row r="41" spans="1:60" x14ac:dyDescent="0.35">
      <c r="A41" s="1" t="s">
        <v>9</v>
      </c>
      <c r="B41" s="1" t="s">
        <v>1775</v>
      </c>
      <c r="K41" s="1">
        <v>2.72</v>
      </c>
    </row>
    <row r="42" spans="1:60" x14ac:dyDescent="0.35">
      <c r="A42" s="1">
        <v>9</v>
      </c>
      <c r="B42" s="1" t="s">
        <v>1774</v>
      </c>
      <c r="C42" s="1">
        <v>2010.0000018998981</v>
      </c>
      <c r="D42" s="1">
        <v>0</v>
      </c>
      <c r="E42">
        <f>(R42-S42*(1000-T42)/(1000-U42))*AO42</f>
        <v>-15.941861939811329</v>
      </c>
      <c r="F42">
        <f>IF(AZ42&lt;&gt;0,1/(1/AZ42-1/N42),0)</f>
        <v>17.466687967419571</v>
      </c>
      <c r="G42">
        <f>((BC42-AP42/2)*S42-E42)/(BC42+AP42/2)</f>
        <v>402.68899493993536</v>
      </c>
      <c r="H42">
        <f>AP42*1000</f>
        <v>34.579074491819675</v>
      </c>
      <c r="I42">
        <f>(AU42-BA42)</f>
        <v>0.84959146623069159</v>
      </c>
      <c r="J42">
        <f>(P42+AT42*D42)</f>
        <v>29.065158843994141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31.423744201660156</v>
      </c>
      <c r="P42" s="1">
        <v>29.065158843994141</v>
      </c>
      <c r="Q42" s="1">
        <v>31.590438842773438</v>
      </c>
      <c r="R42" s="1">
        <v>399.99935913085938</v>
      </c>
      <c r="S42" s="1">
        <v>401.85260009765625</v>
      </c>
      <c r="T42" s="1">
        <v>6.0022940635681152</v>
      </c>
      <c r="U42" s="1">
        <v>36.187618255615234</v>
      </c>
      <c r="V42" s="1">
        <v>11.439416885375977</v>
      </c>
      <c r="W42" s="1">
        <v>68.967842102050781</v>
      </c>
      <c r="X42" s="1">
        <v>300.31631469726563</v>
      </c>
      <c r="Y42" s="1">
        <v>1000.4749145507813</v>
      </c>
      <c r="Z42" s="1">
        <v>0.22637593746185303</v>
      </c>
      <c r="AA42" s="1">
        <v>88.079025268554688</v>
      </c>
      <c r="AB42" s="1">
        <v>26.727088928222656</v>
      </c>
      <c r="AC42" s="1">
        <v>1.9692602157592773</v>
      </c>
      <c r="AD42" s="1">
        <v>0.18697337806224823</v>
      </c>
      <c r="AE42" s="1">
        <v>9.4096483662724495E-3</v>
      </c>
      <c r="AF42" s="1">
        <v>2.462439239025116E-2</v>
      </c>
      <c r="AG42" s="1">
        <v>1.3685262762010098E-2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1.1041040981517116</v>
      </c>
      <c r="AP42">
        <f>(U42-T42)/(1000-U42)*AO42</f>
        <v>3.4579074491819677E-2</v>
      </c>
      <c r="AQ42">
        <f>(P42+273.15)</f>
        <v>302.21515884399412</v>
      </c>
      <c r="AR42">
        <f>(O42+273.15)</f>
        <v>304.57374420166013</v>
      </c>
      <c r="AS42">
        <f>(Y42*AK42+Z42*AL42)*AM42</f>
        <v>160.07598275014789</v>
      </c>
      <c r="AT42">
        <f>((AS42+0.00000010773*(AR42^4-AQ42^4))-AP42*44100)/(L42*0.92*2*29.3+0.00000043092*AQ42^3)</f>
        <v>-10.500658187378667</v>
      </c>
      <c r="AU42">
        <f>0.61365*EXP(17.502*J42/(240.97+J42))</f>
        <v>4.0369616089758367</v>
      </c>
      <c r="AV42">
        <f>AU42*1000/AA42</f>
        <v>45.833404680252315</v>
      </c>
      <c r="AW42">
        <f>(AV42-U42)</f>
        <v>9.6457864246370804</v>
      </c>
      <c r="AX42">
        <f>IF(D42,P42,(O42+P42)/2)</f>
        <v>30.244451522827148</v>
      </c>
      <c r="AY42">
        <f>0.61365*EXP(17.502*AX42/(240.97+AX42))</f>
        <v>4.3206384239827846</v>
      </c>
      <c r="AZ42">
        <f>IF(AW42&lt;&gt;0,(1000-(AV42+U42)/2)/AW42*AP42,0)</f>
        <v>3.4378709522453526</v>
      </c>
      <c r="BA42">
        <f>U42*AA42/1000</f>
        <v>3.1873701427451451</v>
      </c>
      <c r="BB42">
        <f>(AY42-BA42)</f>
        <v>1.1332682812376396</v>
      </c>
      <c r="BC42">
        <f>1/(1.6/F42+1.37/N42)</f>
        <v>2.429127923588021</v>
      </c>
      <c r="BD42">
        <f>G42*AA42*0.001</f>
        <v>35.468454160683457</v>
      </c>
      <c r="BE42">
        <f>G42/S42</f>
        <v>1.0020813473449615</v>
      </c>
      <c r="BF42">
        <f>(1-AP42*AA42/AU42/F42)*100</f>
        <v>95.680627252573856</v>
      </c>
      <c r="BG42">
        <f>(S42-E42/(N42/1.35))</f>
        <v>406.88058228420323</v>
      </c>
      <c r="BH42">
        <f>E42*BF42/100/BG42</f>
        <v>-3.748832990289154E-2</v>
      </c>
    </row>
    <row r="43" spans="1:60" x14ac:dyDescent="0.35">
      <c r="A43" s="1" t="s">
        <v>9</v>
      </c>
      <c r="B43" s="1" t="s">
        <v>1773</v>
      </c>
      <c r="K43" s="1">
        <v>2.72</v>
      </c>
    </row>
    <row r="44" spans="1:60" x14ac:dyDescent="0.35">
      <c r="A44" s="1" t="s">
        <v>9</v>
      </c>
      <c r="B44" s="1" t="s">
        <v>1772</v>
      </c>
      <c r="K44" s="1">
        <v>2.72</v>
      </c>
    </row>
    <row r="45" spans="1:60" x14ac:dyDescent="0.35">
      <c r="A45" s="1">
        <v>10</v>
      </c>
      <c r="B45" s="1" t="s">
        <v>1771</v>
      </c>
      <c r="C45" s="1">
        <v>2214.0000018998981</v>
      </c>
      <c r="D45" s="1">
        <v>0</v>
      </c>
      <c r="E45">
        <f>(R45-S45*(1000-T45)/(1000-U45))*AO45</f>
        <v>-16.291453522520808</v>
      </c>
      <c r="F45">
        <f>IF(AZ45&lt;&gt;0,1/(1/AZ45-1/N45),0)</f>
        <v>19.180015429855807</v>
      </c>
      <c r="G45">
        <f>((BC45-AP45/2)*S45-E45)/(BC45+AP45/2)</f>
        <v>403.32175682675773</v>
      </c>
      <c r="H45">
        <f>AP45*1000</f>
        <v>34.509592446198496</v>
      </c>
      <c r="I45">
        <f>(AU45-BA45)</f>
        <v>0.83222211179478878</v>
      </c>
      <c r="J45">
        <f>(P45+AT45*D45)</f>
        <v>29.320138931274414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31.473186492919922</v>
      </c>
      <c r="P45" s="1">
        <v>29.320138931274414</v>
      </c>
      <c r="Q45" s="1">
        <v>31.617874145507813</v>
      </c>
      <c r="R45" s="1">
        <v>400.1783447265625</v>
      </c>
      <c r="S45" s="1">
        <v>402.35757446289063</v>
      </c>
      <c r="T45" s="1">
        <v>6.9733147621154785</v>
      </c>
      <c r="U45" s="1">
        <v>37.068439483642578</v>
      </c>
      <c r="V45" s="1">
        <v>13.251546859741211</v>
      </c>
      <c r="W45" s="1">
        <v>70.441986083984375</v>
      </c>
      <c r="X45" s="1">
        <v>300.33642578125</v>
      </c>
      <c r="Y45" s="1">
        <v>1249.395751953125</v>
      </c>
      <c r="Z45" s="1">
        <v>5.9451773762702942E-2</v>
      </c>
      <c r="AA45" s="1">
        <v>88.07110595703125</v>
      </c>
      <c r="AB45" s="1">
        <v>26.707509994506836</v>
      </c>
      <c r="AC45" s="1">
        <v>1.976306676864624</v>
      </c>
      <c r="AD45" s="1">
        <v>5.1380008459091187E-2</v>
      </c>
      <c r="AE45" s="1">
        <v>4.7635836526751518E-3</v>
      </c>
      <c r="AF45" s="1">
        <v>2.5234268978238106E-2</v>
      </c>
      <c r="AG45" s="1">
        <v>1.6624663025140762E-2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1.1041780359604778</v>
      </c>
      <c r="AP45">
        <f>(U45-T45)/(1000-U45)*AO45</f>
        <v>3.4509592446198493E-2</v>
      </c>
      <c r="AQ45">
        <f>(P45+273.15)</f>
        <v>302.47013893127439</v>
      </c>
      <c r="AR45">
        <f>(O45+273.15)</f>
        <v>304.6231864929199</v>
      </c>
      <c r="AS45">
        <f>(Y45*AK45+Z45*AL45)*AM45</f>
        <v>199.9033158443126</v>
      </c>
      <c r="AT45">
        <f>((AS45+0.00000010773*(AR45^4-AQ45^4))-AP45*44100)/(L45*0.92*2*29.3+0.00000043092*AQ45^3)</f>
        <v>-10.180379355013065</v>
      </c>
      <c r="AU45">
        <f>0.61365*EXP(17.502*J45/(240.97+J45))</f>
        <v>4.0968805732204752</v>
      </c>
      <c r="AV45">
        <f>AU45*1000/AA45</f>
        <v>46.517873582957961</v>
      </c>
      <c r="AW45">
        <f>(AV45-U45)</f>
        <v>9.4494340993153827</v>
      </c>
      <c r="AX45">
        <f>IF(D45,P45,(O45+P45)/2)</f>
        <v>30.396662712097168</v>
      </c>
      <c r="AY45">
        <f>0.61365*EXP(17.502*AX45/(240.97+AX45))</f>
        <v>4.3584888895531018</v>
      </c>
      <c r="AZ45">
        <f>IF(AW45&lt;&gt;0,(1000-(AV45+U45)/2)/AW45*AP45,0)</f>
        <v>3.4993976675904723</v>
      </c>
      <c r="BA45">
        <f>U45*AA45/1000</f>
        <v>3.2646584614256864</v>
      </c>
      <c r="BB45">
        <f>(AY45-BA45)</f>
        <v>1.0938304281274154</v>
      </c>
      <c r="BC45">
        <f>1/(1.6/F45+1.37/N45)</f>
        <v>2.4783909450186052</v>
      </c>
      <c r="BD45">
        <f>G45*AA45*0.001</f>
        <v>35.520993180265371</v>
      </c>
      <c r="BE45">
        <f>G45/S45</f>
        <v>1.0023963320813687</v>
      </c>
      <c r="BF45">
        <f>(1-AP45*AA45/AU45/F45)*100</f>
        <v>96.132137524649892</v>
      </c>
      <c r="BG45">
        <f>(S45-E45/(N45/1.35))</f>
        <v>407.49581605684347</v>
      </c>
      <c r="BH45">
        <f>E45*BF45/100/BG45</f>
        <v>-3.8433087869666503E-2</v>
      </c>
    </row>
    <row r="46" spans="1:60" x14ac:dyDescent="0.35">
      <c r="A46" s="1" t="s">
        <v>9</v>
      </c>
      <c r="B46" s="1" t="s">
        <v>1770</v>
      </c>
      <c r="K46" s="1">
        <v>2.72</v>
      </c>
    </row>
    <row r="47" spans="1:60" x14ac:dyDescent="0.35">
      <c r="A47" s="1" t="s">
        <v>9</v>
      </c>
      <c r="B47" s="1" t="s">
        <v>1769</v>
      </c>
      <c r="K47" s="1">
        <v>2.72</v>
      </c>
    </row>
    <row r="48" spans="1:60" x14ac:dyDescent="0.35">
      <c r="A48" s="1">
        <v>11</v>
      </c>
      <c r="B48" s="1" t="s">
        <v>1768</v>
      </c>
      <c r="C48" s="1">
        <v>2418.5000018887222</v>
      </c>
      <c r="D48" s="1">
        <v>0</v>
      </c>
      <c r="E48">
        <f>(R48-S48*(1000-T48)/(1000-U48))*AO48</f>
        <v>-15.553940047882564</v>
      </c>
      <c r="F48">
        <f>IF(AZ48&lt;&gt;0,1/(1/AZ48-1/N48),0)</f>
        <v>22.992286116179123</v>
      </c>
      <c r="G48">
        <f>((BC48-AP48/2)*S48-E48)/(BC48+AP48/2)</f>
        <v>401.95636983673535</v>
      </c>
      <c r="H48">
        <f>AP48*1000</f>
        <v>34.77471023163514</v>
      </c>
      <c r="I48">
        <f>(AU48-BA48)</f>
        <v>0.81226411090886108</v>
      </c>
      <c r="J48">
        <f>(P48+AT48*D48)</f>
        <v>29.65815544128418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31.554391860961914</v>
      </c>
      <c r="P48" s="1">
        <v>29.65815544128418</v>
      </c>
      <c r="Q48" s="1">
        <v>31.669147491455078</v>
      </c>
      <c r="R48" s="1">
        <v>399.89111328125</v>
      </c>
      <c r="S48" s="1">
        <v>401.33807373046875</v>
      </c>
      <c r="T48" s="1">
        <v>7.9218673706054688</v>
      </c>
      <c r="U48" s="1">
        <v>38.215431213378906</v>
      </c>
      <c r="V48" s="1">
        <v>14.982898712158203</v>
      </c>
      <c r="W48" s="1">
        <v>72.278152465820313</v>
      </c>
      <c r="X48" s="1">
        <v>300.30313110351563</v>
      </c>
      <c r="Y48" s="1">
        <v>1599.332763671875</v>
      </c>
      <c r="Z48" s="1">
        <v>6.9740980863571167E-2</v>
      </c>
      <c r="AA48" s="1">
        <v>88.059791564941406</v>
      </c>
      <c r="AB48" s="1">
        <v>26.607833862304688</v>
      </c>
      <c r="AC48" s="1">
        <v>1.9991636276245117</v>
      </c>
      <c r="AD48" s="1">
        <v>0.10812299698591232</v>
      </c>
      <c r="AE48" s="1">
        <v>1.0304671712219715E-2</v>
      </c>
      <c r="AF48" s="1">
        <v>2.8049053624272346E-2</v>
      </c>
      <c r="AG48" s="1">
        <v>1.4781687408685684E-2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1.1040556290570425</v>
      </c>
      <c r="AP48">
        <f>(U48-T48)/(1000-U48)*AO48</f>
        <v>3.4774710231635142E-2</v>
      </c>
      <c r="AQ48">
        <f>(P48+273.15)</f>
        <v>302.80815544128416</v>
      </c>
      <c r="AR48">
        <f>(O48+273.15)</f>
        <v>304.70439186096189</v>
      </c>
      <c r="AS48">
        <f>(Y48*AK48+Z48*AL48)*AM48</f>
        <v>255.89323646784032</v>
      </c>
      <c r="AT48">
        <f>((AS48+0.00000010773*(AR48^4-AQ48^4))-AP48*44100)/(L48*0.92*2*29.3+0.00000043092*AQ48^3)</f>
        <v>-9.8532559274458311</v>
      </c>
      <c r="AU48">
        <f>0.61365*EXP(17.502*J48/(240.97+J48))</f>
        <v>4.1775070181233636</v>
      </c>
      <c r="AV48">
        <f>AU48*1000/AA48</f>
        <v>47.439437953274954</v>
      </c>
      <c r="AW48">
        <f>(AV48-U48)</f>
        <v>9.2240067398960477</v>
      </c>
      <c r="AX48">
        <f>IF(D48,P48,(O48+P48)/2)</f>
        <v>30.606273651123047</v>
      </c>
      <c r="AY48">
        <f>0.61365*EXP(17.502*AX48/(240.97+AX48))</f>
        <v>4.4110857239431613</v>
      </c>
      <c r="AZ48">
        <f>IF(AW48&lt;&gt;0,(1000-(AV48+U48)/2)/AW48*AP48,0)</f>
        <v>3.6085618259653129</v>
      </c>
      <c r="BA48">
        <f>U48*AA48/1000</f>
        <v>3.3652429072145025</v>
      </c>
      <c r="BB48">
        <f>(AY48-BA48)</f>
        <v>1.0458428167286589</v>
      </c>
      <c r="BC48">
        <f>1/(1.6/F48+1.37/N48)</f>
        <v>2.566366307233984</v>
      </c>
      <c r="BD48">
        <f>G48*AA48*0.001</f>
        <v>35.396194146023419</v>
      </c>
      <c r="BE48">
        <f>G48/S48</f>
        <v>1.0015405867191205</v>
      </c>
      <c r="BF48">
        <f>(1-AP48*AA48/AU48/F48)*100</f>
        <v>96.811827366213834</v>
      </c>
      <c r="BG48">
        <f>(S48-E48/(N48/1.35))</f>
        <v>406.24370732500347</v>
      </c>
      <c r="BH48">
        <f>E48*BF48/100/BG48</f>
        <v>-3.7066552210625894E-2</v>
      </c>
    </row>
    <row r="49" spans="1:60" x14ac:dyDescent="0.35">
      <c r="A49" s="1" t="s">
        <v>9</v>
      </c>
      <c r="B49" s="1" t="s">
        <v>1767</v>
      </c>
      <c r="K49" s="1">
        <v>2.72</v>
      </c>
    </row>
    <row r="50" spans="1:60" x14ac:dyDescent="0.35">
      <c r="A50" s="1" t="s">
        <v>9</v>
      </c>
      <c r="B50" s="1" t="s">
        <v>1762</v>
      </c>
      <c r="K50" s="1">
        <v>2.72</v>
      </c>
    </row>
    <row r="51" spans="1:60" x14ac:dyDescent="0.35">
      <c r="A51" s="1">
        <v>12</v>
      </c>
      <c r="B51" s="1" t="s">
        <v>1766</v>
      </c>
      <c r="C51" s="1">
        <v>2622.5000018887222</v>
      </c>
      <c r="D51" s="1">
        <v>0</v>
      </c>
      <c r="E51">
        <f>(R51-S51*(1000-T51)/(1000-U51))*AO51</f>
        <v>-14.619514972600195</v>
      </c>
      <c r="F51">
        <f>IF(AZ51&lt;&gt;0,1/(1/AZ51-1/N51),0)</f>
        <v>33.518306205581105</v>
      </c>
      <c r="G51">
        <f>((BC51-AP51/2)*S51-E51)/(BC51+AP51/2)</f>
        <v>400.64164133648143</v>
      </c>
      <c r="H51">
        <f>AP51*1000</f>
        <v>35.44395375104228</v>
      </c>
      <c r="I51">
        <f>(AU51-BA51)</f>
        <v>0.78608374290634542</v>
      </c>
      <c r="J51">
        <f>(P51+AT51*D51)</f>
        <v>30.069639205932617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31.706449508666992</v>
      </c>
      <c r="P51" s="1">
        <v>30.069639205932617</v>
      </c>
      <c r="Q51" s="1">
        <v>31.787546157836914</v>
      </c>
      <c r="R51" s="1">
        <v>400.10183715820313</v>
      </c>
      <c r="S51" s="1">
        <v>400.4864501953125</v>
      </c>
      <c r="T51" s="1">
        <v>8.8196992874145508</v>
      </c>
      <c r="U51" s="1">
        <v>39.646156311035156</v>
      </c>
      <c r="V51" s="1">
        <v>16.538633346557617</v>
      </c>
      <c r="W51" s="1">
        <v>74.344169616699219</v>
      </c>
      <c r="X51" s="1">
        <v>300.34384155273438</v>
      </c>
      <c r="Y51" s="1">
        <v>1999.5699462890625</v>
      </c>
      <c r="Z51" s="1">
        <v>0.10861387848854065</v>
      </c>
      <c r="AA51" s="1">
        <v>88.064971923828125</v>
      </c>
      <c r="AB51" s="1">
        <v>26.59242057800293</v>
      </c>
      <c r="AC51" s="1">
        <v>1.9953305721282959</v>
      </c>
      <c r="AD51" s="1">
        <v>8.2063905894756317E-2</v>
      </c>
      <c r="AE51" s="1">
        <v>9.8773222416639328E-3</v>
      </c>
      <c r="AF51" s="1">
        <v>2.1802853792905807E-2</v>
      </c>
      <c r="AG51" s="1">
        <v>1.8461745232343674E-2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1.1042052998262291</v>
      </c>
      <c r="AP51">
        <f>(U51-T51)/(1000-U51)*AO51</f>
        <v>3.5443953751042277E-2</v>
      </c>
      <c r="AQ51">
        <f>(P51+273.15)</f>
        <v>303.21963920593259</v>
      </c>
      <c r="AR51">
        <f>(O51+273.15)</f>
        <v>304.85644950866697</v>
      </c>
      <c r="AS51">
        <f>(Y51*AK51+Z51*AL51)*AM51</f>
        <v>319.93118425523062</v>
      </c>
      <c r="AT51">
        <f>((AS51+0.00000010773*(AR51^4-AQ51^4))-AP51*44100)/(L51*0.92*2*29.3+0.00000043092*AQ51^3)</f>
        <v>-9.6026379371232924</v>
      </c>
      <c r="AU51">
        <f>0.61365*EXP(17.502*J51/(240.97+J51))</f>
        <v>4.2775213853253575</v>
      </c>
      <c r="AV51">
        <f>AU51*1000/AA51</f>
        <v>48.572335763931235</v>
      </c>
      <c r="AW51">
        <f>(AV51-U51)</f>
        <v>8.9261794528960792</v>
      </c>
      <c r="AX51">
        <f>IF(D51,P51,(O51+P51)/2)</f>
        <v>30.888044357299805</v>
      </c>
      <c r="AY51">
        <f>0.61365*EXP(17.502*AX51/(240.97+AX51))</f>
        <v>4.4826601423888262</v>
      </c>
      <c r="AZ51">
        <f>IF(AW51&lt;&gt;0,(1000-(AV51+U51)/2)/AW51*AP51,0)</f>
        <v>3.7956381958581291</v>
      </c>
      <c r="BA51">
        <f>U51*AA51/1000</f>
        <v>3.4914376424190121</v>
      </c>
      <c r="BB51">
        <f>(AY51-BA51)</f>
        <v>0.99122249996981404</v>
      </c>
      <c r="BC51">
        <f>1/(1.6/F51+1.37/N51)</f>
        <v>2.7188501673815066</v>
      </c>
      <c r="BD51">
        <f>G51*AA51*0.001</f>
        <v>35.282494895813656</v>
      </c>
      <c r="BE51">
        <f>G51/S51</f>
        <v>1.0003875065962737</v>
      </c>
      <c r="BF51">
        <f>(1-AP51*AA51/AU51/F51)*100</f>
        <v>97.822936439982271</v>
      </c>
      <c r="BG51">
        <f>(S51-E51/(N51/1.35))</f>
        <v>405.09737087294201</v>
      </c>
      <c r="BH51">
        <f>E51*BF51/100/BG51</f>
        <v>-3.5303213172336124E-2</v>
      </c>
    </row>
    <row r="52" spans="1:60" x14ac:dyDescent="0.35">
      <c r="A52" s="1" t="s">
        <v>9</v>
      </c>
      <c r="B52" s="1" t="s">
        <v>1765</v>
      </c>
      <c r="K52" s="1">
        <v>2.9892799999999999</v>
      </c>
    </row>
    <row r="53" spans="1:60" x14ac:dyDescent="0.35">
      <c r="A53" s="1" t="s">
        <v>9</v>
      </c>
      <c r="B53" s="1" t="s">
        <v>1764</v>
      </c>
      <c r="K53" s="1">
        <v>2.9892799999999999</v>
      </c>
    </row>
    <row r="54" spans="1:60" x14ac:dyDescent="0.35">
      <c r="A54" s="1" t="s">
        <v>9</v>
      </c>
      <c r="B54" s="1" t="s">
        <v>1763</v>
      </c>
      <c r="K54" s="1">
        <v>2.9892799999999999</v>
      </c>
    </row>
    <row r="55" spans="1:60" x14ac:dyDescent="0.35">
      <c r="A55" s="1" t="s">
        <v>9</v>
      </c>
      <c r="B55" s="1" t="s">
        <v>1762</v>
      </c>
      <c r="K55" s="1">
        <v>2.9892799999999999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D55"/>
  <sheetViews>
    <sheetView topLeftCell="A4" zoomScale="4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1168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1167</v>
      </c>
    </row>
    <row r="12" spans="1:56" x14ac:dyDescent="0.35">
      <c r="A12" s="1" t="s">
        <v>9</v>
      </c>
      <c r="B12" s="1" t="s">
        <v>1166</v>
      </c>
    </row>
    <row r="13" spans="1:56" x14ac:dyDescent="0.35">
      <c r="A13" s="1" t="s">
        <v>9</v>
      </c>
      <c r="B13" s="1" t="s">
        <v>1165</v>
      </c>
    </row>
    <row r="14" spans="1:56" x14ac:dyDescent="0.35">
      <c r="A14" s="1" t="s">
        <v>9</v>
      </c>
      <c r="B14" s="1" t="s">
        <v>1164</v>
      </c>
    </row>
    <row r="15" spans="1:56" x14ac:dyDescent="0.35">
      <c r="A15" s="1" t="s">
        <v>9</v>
      </c>
      <c r="B15" s="1" t="s">
        <v>1163</v>
      </c>
    </row>
    <row r="16" spans="1:56" x14ac:dyDescent="0.35">
      <c r="A16" s="1" t="s">
        <v>9</v>
      </c>
      <c r="B16" s="1" t="s">
        <v>1162</v>
      </c>
    </row>
    <row r="17" spans="1:56" x14ac:dyDescent="0.35">
      <c r="A17" s="1" t="s">
        <v>9</v>
      </c>
      <c r="B17" s="1" t="s">
        <v>1161</v>
      </c>
    </row>
    <row r="18" spans="1:56" x14ac:dyDescent="0.35">
      <c r="A18" s="1">
        <v>1</v>
      </c>
      <c r="B18" s="1" t="s">
        <v>1160</v>
      </c>
      <c r="C18" s="1">
        <v>434.000010214746</v>
      </c>
      <c r="D18" s="1">
        <v>0</v>
      </c>
      <c r="E18">
        <f>(R18-S18*(1000-T18)/(1000-U18))*AK18</f>
        <v>-5.0453324461205291</v>
      </c>
      <c r="F18">
        <f>IF(AV18&lt;&gt;0,1/(1/AV18-1/N18),0)</f>
        <v>5.0808953399445516</v>
      </c>
      <c r="G18">
        <f>((AY18-AL18/2)*S18-E18)/(AY18+AL18/2)</f>
        <v>389.85357237323416</v>
      </c>
      <c r="H18">
        <f>AL18*1000</f>
        <v>29.310295005910692</v>
      </c>
      <c r="I18">
        <f>(AQ18-AW18)</f>
        <v>1.1419519277349193</v>
      </c>
      <c r="J18">
        <f>(P18+AP18*D18)</f>
        <v>26.183357238769531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26.117517471313477</v>
      </c>
      <c r="P18" s="1">
        <v>26.183357238769531</v>
      </c>
      <c r="Q18" s="1">
        <v>26.127470016479492</v>
      </c>
      <c r="R18" s="1">
        <v>400.0828857421875</v>
      </c>
      <c r="S18" s="1">
        <v>394.17498779296875</v>
      </c>
      <c r="T18" s="1">
        <v>-0.19785380363464355</v>
      </c>
      <c r="U18" s="1">
        <v>25.72504997253418</v>
      </c>
      <c r="V18" s="1">
        <v>-0.51362121105194092</v>
      </c>
      <c r="W18" s="1">
        <v>66.781288146972656</v>
      </c>
      <c r="X18" s="1">
        <v>299.63116455078125</v>
      </c>
      <c r="Y18" s="1">
        <v>8.8370539247989655E-2</v>
      </c>
      <c r="Z18" s="1">
        <v>0.17157293856143951</v>
      </c>
      <c r="AA18" s="1">
        <v>88.205490112304688</v>
      </c>
      <c r="AB18" s="1">
        <v>37.951976776123047</v>
      </c>
      <c r="AC18" s="1">
        <v>1.7667534351348877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1.1015851637896366</v>
      </c>
      <c r="AL18">
        <f>(U18-T18)/(1000-U18)*AK18</f>
        <v>2.9310295005910692E-2</v>
      </c>
      <c r="AM18">
        <f>(P18+273.15)</f>
        <v>299.33335723876951</v>
      </c>
      <c r="AN18">
        <f>(O18+273.15)</f>
        <v>299.26751747131345</v>
      </c>
      <c r="AO18">
        <f>(Y18*AG18+Z18*AH18)*AI18</f>
        <v>1.4139285963640669E-2</v>
      </c>
      <c r="AP18">
        <f>((AO18+0.00000010773*(AN18^4-AM18^4))-AL18*44100)/(L18*51.4+0.00000043092*AM18^3)</f>
        <v>-10.639232418469806</v>
      </c>
      <c r="AQ18">
        <f>0.61365*EXP(17.502*J18/(240.97+J18))</f>
        <v>3.411042568725827</v>
      </c>
      <c r="AR18">
        <f>AQ18*1000/AA18</f>
        <v>38.671544870765203</v>
      </c>
      <c r="AS18">
        <f>(AR18-U18)</f>
        <v>12.946494898231023</v>
      </c>
      <c r="AT18">
        <f>IF(D18,P18,(O18+P18)/2)</f>
        <v>26.150437355041504</v>
      </c>
      <c r="AU18">
        <f>0.61365*EXP(17.502*AT18/(240.97+AT18))</f>
        <v>3.4044126846526765</v>
      </c>
      <c r="AV18">
        <f>IF(AS18&lt;&gt;0,(1000-(AR18+U18)/2)/AS18*AL18,0)</f>
        <v>2.1910604864695866</v>
      </c>
      <c r="AW18">
        <f>U18*AA18/1000</f>
        <v>2.2690906409909077</v>
      </c>
      <c r="AX18">
        <f>(AU18-AW18)</f>
        <v>1.1353220436617688</v>
      </c>
      <c r="AY18">
        <f>1/(1.6/F18+1.37/N18)</f>
        <v>1.4913451088765399</v>
      </c>
      <c r="AZ18">
        <f>G18*AA18*0.001</f>
        <v>34.38722542321397</v>
      </c>
      <c r="BA18">
        <f>G18/S18</f>
        <v>0.98903680965671947</v>
      </c>
      <c r="BB18">
        <f>(1-AL18*AA18/AQ18/F18)*100</f>
        <v>85.082762004798582</v>
      </c>
      <c r="BC18">
        <f>(S18-E18/(N18/1.35))</f>
        <v>395.94306801123503</v>
      </c>
      <c r="BD18">
        <f>E18*BB18/100/BC18</f>
        <v>-1.0841730906024616E-2</v>
      </c>
    </row>
    <row r="19" spans="1:56" x14ac:dyDescent="0.35">
      <c r="A19" s="1" t="s">
        <v>9</v>
      </c>
      <c r="B19" s="1" t="s">
        <v>1159</v>
      </c>
      <c r="K19" s="1">
        <v>2.72</v>
      </c>
    </row>
    <row r="20" spans="1:56" x14ac:dyDescent="0.35">
      <c r="A20" s="1" t="s">
        <v>9</v>
      </c>
      <c r="B20" s="1" t="s">
        <v>1158</v>
      </c>
      <c r="K20" s="1">
        <v>2.72</v>
      </c>
    </row>
    <row r="21" spans="1:56" x14ac:dyDescent="0.35">
      <c r="A21" s="1">
        <v>2</v>
      </c>
      <c r="B21" s="1" t="s">
        <v>1157</v>
      </c>
      <c r="C21" s="1">
        <v>637.000010214746</v>
      </c>
      <c r="D21" s="1">
        <v>0</v>
      </c>
      <c r="E21">
        <f>(R21-S21*(1000-T21)/(1000-U21))*AK21</f>
        <v>-4.7647799222893035</v>
      </c>
      <c r="F21">
        <f>IF(AV21&lt;&gt;0,1/(1/AV21-1/N21),0)</f>
        <v>4.2935565577788104</v>
      </c>
      <c r="G21">
        <f>((AY21-AL21/2)*S21-E21)/(AY21+AL21/2)</f>
        <v>389.07444193239598</v>
      </c>
      <c r="H21">
        <f>AL21*1000</f>
        <v>29.021779168762482</v>
      </c>
      <c r="I21">
        <f>(AQ21-AW21)</f>
        <v>1.2198808000855457</v>
      </c>
      <c r="J21">
        <f>(P21+AP21*D21)</f>
        <v>26.45829963684082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26.335969924926758</v>
      </c>
      <c r="P21" s="1">
        <v>26.45829963684082</v>
      </c>
      <c r="Q21" s="1">
        <v>26.364955902099609</v>
      </c>
      <c r="R21" s="1">
        <v>399.92962646484375</v>
      </c>
      <c r="S21" s="1">
        <v>393.87860107421875</v>
      </c>
      <c r="T21" s="1">
        <v>-0.19776873290538788</v>
      </c>
      <c r="U21" s="1">
        <v>25.474416732788086</v>
      </c>
      <c r="V21" s="1">
        <v>-0.50681585073471069</v>
      </c>
      <c r="W21" s="1">
        <v>65.282508850097656</v>
      </c>
      <c r="X21" s="1">
        <v>299.65625</v>
      </c>
      <c r="Y21" s="1">
        <v>23.619546890258789</v>
      </c>
      <c r="Z21" s="1">
        <v>0.19252628087997437</v>
      </c>
      <c r="AA21" s="1">
        <v>88.205177307128906</v>
      </c>
      <c r="AB21" s="1">
        <v>37.989078521728516</v>
      </c>
      <c r="AC21" s="1">
        <v>1.7791396379470825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1.1016773897058822</v>
      </c>
      <c r="AL21">
        <f>(U21-T21)/(1000-U21)*AK21</f>
        <v>2.9021779168762481E-2</v>
      </c>
      <c r="AM21">
        <f>(P21+273.15)</f>
        <v>299.6082996368408</v>
      </c>
      <c r="AN21">
        <f>(O21+273.15)</f>
        <v>299.48596992492674</v>
      </c>
      <c r="AO21">
        <f>(Y21*AG21+Z21*AH21)*AI21</f>
        <v>3.7791274179713241</v>
      </c>
      <c r="AP21">
        <f>((AO21+0.00000010773*(AN21^4-AM21^4))-AL21*44100)/(L21*51.4+0.00000043092*AM21^3)</f>
        <v>-10.506236723385333</v>
      </c>
      <c r="AQ21">
        <f>0.61365*EXP(17.502*J21/(240.97+J21))</f>
        <v>3.4668562447968103</v>
      </c>
      <c r="AR21">
        <f>AQ21*1000/AA21</f>
        <v>39.304452988346441</v>
      </c>
      <c r="AS21">
        <f>(AR21-U21)</f>
        <v>13.830036255558355</v>
      </c>
      <c r="AT21">
        <f>IF(D21,P21,(O21+P21)/2)</f>
        <v>26.397134780883789</v>
      </c>
      <c r="AU21">
        <f>0.61365*EXP(17.502*AT21/(240.97+AT21))</f>
        <v>3.4543712063415235</v>
      </c>
      <c r="AV21">
        <f>IF(AS21&lt;&gt;0,(1000-(AR21+U21)/2)/AS21*AL21,0)</f>
        <v>2.0304921566313237</v>
      </c>
      <c r="AW21">
        <f>U21*AA21/1000</f>
        <v>2.2469754447112646</v>
      </c>
      <c r="AX21">
        <f>(AU21-AW21)</f>
        <v>1.2073957616302589</v>
      </c>
      <c r="AY21">
        <f>1/(1.6/F21+1.37/N21)</f>
        <v>1.3730946539860394</v>
      </c>
      <c r="AZ21">
        <f>G21*AA21*0.001</f>
        <v>34.31838013631922</v>
      </c>
      <c r="BA21">
        <f>G21/S21</f>
        <v>0.9878029445399662</v>
      </c>
      <c r="BB21">
        <f>(1-AL21*AA21/AQ21/F21)*100</f>
        <v>82.802509088251981</v>
      </c>
      <c r="BC21">
        <f>(S21-E21/(N21/1.35))</f>
        <v>395.54836480435114</v>
      </c>
      <c r="BD21">
        <f>E21*BB21/100/BC21</f>
        <v>-9.9743992877844041E-3</v>
      </c>
    </row>
    <row r="22" spans="1:56" x14ac:dyDescent="0.35">
      <c r="A22" s="1" t="s">
        <v>9</v>
      </c>
      <c r="B22" s="1" t="s">
        <v>1156</v>
      </c>
      <c r="K22" s="1">
        <v>2.72</v>
      </c>
    </row>
    <row r="23" spans="1:56" x14ac:dyDescent="0.35">
      <c r="A23" s="1" t="s">
        <v>9</v>
      </c>
      <c r="B23" s="1" t="s">
        <v>1155</v>
      </c>
      <c r="K23" s="1">
        <v>2.72</v>
      </c>
    </row>
    <row r="24" spans="1:56" x14ac:dyDescent="0.35">
      <c r="A24" s="1">
        <v>3</v>
      </c>
      <c r="B24" s="1" t="s">
        <v>1154</v>
      </c>
      <c r="C24" s="1">
        <v>839.50001022592187</v>
      </c>
      <c r="D24" s="1">
        <v>0</v>
      </c>
      <c r="E24">
        <f>(R24-S24*(1000-T24)/(1000-U24))*AK24</f>
        <v>-4.4876003892690912</v>
      </c>
      <c r="F24">
        <f>IF(AV24&lt;&gt;0,1/(1/AV24-1/N24),0)</f>
        <v>3.0332121548410766</v>
      </c>
      <c r="G24">
        <f>((AY24-AL24/2)*S24-E24)/(AY24+AL24/2)</f>
        <v>388.6656893158974</v>
      </c>
      <c r="H24">
        <f>AL24*1000</f>
        <v>27.441540326135485</v>
      </c>
      <c r="I24">
        <f>(AQ24-AW24)</f>
        <v>1.3807874504347915</v>
      </c>
      <c r="J24">
        <f>(P24+AP24*D24)</f>
        <v>26.658807754516602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26.548477172851563</v>
      </c>
      <c r="P24" s="1">
        <v>26.658807754516602</v>
      </c>
      <c r="Q24" s="1">
        <v>26.590984344482422</v>
      </c>
      <c r="R24" s="1">
        <v>399.93508911132813</v>
      </c>
      <c r="S24" s="1">
        <v>394.18853759765625</v>
      </c>
      <c r="T24" s="1">
        <v>-0.19644102454185486</v>
      </c>
      <c r="U24" s="1">
        <v>24.116724014282227</v>
      </c>
      <c r="V24" s="1">
        <v>-0.49715590476989746</v>
      </c>
      <c r="W24" s="1">
        <v>61.034969329833984</v>
      </c>
      <c r="X24" s="1">
        <v>299.59445190429688</v>
      </c>
      <c r="Y24" s="1">
        <v>50.657840728759766</v>
      </c>
      <c r="Z24" s="1">
        <v>9.5607966184616089E-2</v>
      </c>
      <c r="AA24" s="1">
        <v>88.2073974609375</v>
      </c>
      <c r="AB24" s="1">
        <v>37.9720458984375</v>
      </c>
      <c r="AC24" s="1">
        <v>1.763913631439209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1.1014501908246206</v>
      </c>
      <c r="AL24">
        <f>(U24-T24)/(1000-U24)*AK24</f>
        <v>2.7441540326135484E-2</v>
      </c>
      <c r="AM24">
        <f>(P24+273.15)</f>
        <v>299.80880775451658</v>
      </c>
      <c r="AN24">
        <f>(O24+273.15)</f>
        <v>299.69847717285154</v>
      </c>
      <c r="AO24">
        <f>(Y24*AG24+Z24*AH24)*AI24</f>
        <v>8.1052543354350064</v>
      </c>
      <c r="AP24">
        <f>((AO24+0.00000010773*(AN24^4-AM24^4))-AL24*44100)/(L24*51.4+0.00000043092*AM24^3)</f>
        <v>-9.8945189933351028</v>
      </c>
      <c r="AQ24">
        <f>0.61365*EXP(17.502*J24/(240.97+J24))</f>
        <v>3.5080609110183198</v>
      </c>
      <c r="AR24">
        <f>AQ24*1000/AA24</f>
        <v>39.770597614240451</v>
      </c>
      <c r="AS24">
        <f>(AR24-U24)</f>
        <v>15.653873599958224</v>
      </c>
      <c r="AT24">
        <f>IF(D24,P24,(O24+P24)/2)</f>
        <v>26.603642463684082</v>
      </c>
      <c r="AU24">
        <f>0.61365*EXP(17.502*AT24/(240.97+AT24))</f>
        <v>3.4966819607466504</v>
      </c>
      <c r="AV24">
        <f>IF(AS24&lt;&gt;0,(1000-(AR24+U24)/2)/AS24*AL24,0)</f>
        <v>1.6970213091414914</v>
      </c>
      <c r="AW24">
        <f>U24*AA24/1000</f>
        <v>2.1272734605835284</v>
      </c>
      <c r="AX24">
        <f>(AU24-AW24)</f>
        <v>1.369408500163122</v>
      </c>
      <c r="AY24">
        <f>1/(1.6/F24+1.37/N24)</f>
        <v>1.1323437129448339</v>
      </c>
      <c r="AZ24">
        <f>G24*AA24*0.001</f>
        <v>34.283188936916609</v>
      </c>
      <c r="BA24">
        <f>G24/S24</f>
        <v>0.98598932298889941</v>
      </c>
      <c r="BB24">
        <f>(1-AL24*AA24/AQ24/F24)*100</f>
        <v>77.251981092074487</v>
      </c>
      <c r="BC24">
        <f>(S24-E24/(N24/1.35))</f>
        <v>395.76116686648703</v>
      </c>
      <c r="BD24">
        <f>E24*BB24/100/BC24</f>
        <v>-8.7597280745221693E-3</v>
      </c>
    </row>
    <row r="25" spans="1:56" x14ac:dyDescent="0.35">
      <c r="A25" s="1" t="s">
        <v>9</v>
      </c>
      <c r="B25" s="1" t="s">
        <v>1153</v>
      </c>
      <c r="K25" s="1">
        <v>2.72</v>
      </c>
    </row>
    <row r="26" spans="1:56" x14ac:dyDescent="0.35">
      <c r="A26" s="1" t="s">
        <v>9</v>
      </c>
      <c r="B26" s="1" t="s">
        <v>1152</v>
      </c>
      <c r="K26" s="1">
        <v>2.72</v>
      </c>
    </row>
    <row r="27" spans="1:56" x14ac:dyDescent="0.35">
      <c r="A27" s="1">
        <v>4</v>
      </c>
      <c r="B27" s="1" t="s">
        <v>1151</v>
      </c>
      <c r="C27" s="1">
        <v>1041.5000102259219</v>
      </c>
      <c r="D27" s="1">
        <v>0</v>
      </c>
      <c r="E27">
        <f>(R27-S27*(1000-T27)/(1000-U27))*AK27</f>
        <v>-4.2324652085739594</v>
      </c>
      <c r="F27">
        <f>IF(AV27&lt;&gt;0,1/(1/AV27-1/N27),0)</f>
        <v>2.2178621546698114</v>
      </c>
      <c r="G27">
        <f>((AY27-AL27/2)*S27-E27)/(AY27+AL27/2)</f>
        <v>388.27963203021682</v>
      </c>
      <c r="H27">
        <f>AL27*1000</f>
        <v>25.727481860665943</v>
      </c>
      <c r="I27">
        <f>(AQ27-AW27)</f>
        <v>1.5614704643146637</v>
      </c>
      <c r="J27">
        <f>(P27+AP27*D27)</f>
        <v>26.900413513183594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26.767116546630859</v>
      </c>
      <c r="P27" s="1">
        <v>26.900413513183594</v>
      </c>
      <c r="Q27" s="1">
        <v>26.813877105712891</v>
      </c>
      <c r="R27" s="1">
        <v>399.94183349609375</v>
      </c>
      <c r="S27" s="1">
        <v>394.56729125976563</v>
      </c>
      <c r="T27" s="1">
        <v>-0.19444958865642548</v>
      </c>
      <c r="U27" s="1">
        <v>22.638572692871094</v>
      </c>
      <c r="V27" s="1">
        <v>-0.48580127954483032</v>
      </c>
      <c r="W27" s="1">
        <v>56.558856964111328</v>
      </c>
      <c r="X27" s="1">
        <v>299.54217529296875</v>
      </c>
      <c r="Y27" s="1">
        <v>100.22806549072266</v>
      </c>
      <c r="Z27" s="1">
        <v>5.6317556649446487E-2</v>
      </c>
      <c r="AA27" s="1">
        <v>88.203804016113281</v>
      </c>
      <c r="AB27" s="1">
        <v>38.003787994384766</v>
      </c>
      <c r="AC27" s="1">
        <v>1.7322233915328979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1.1012579974006202</v>
      </c>
      <c r="AL27">
        <f>(U27-T27)/(1000-U27)*AK27</f>
        <v>2.5727481860665945E-2</v>
      </c>
      <c r="AM27">
        <f>(P27+273.15)</f>
        <v>300.05041351318357</v>
      </c>
      <c r="AN27">
        <f>(O27+273.15)</f>
        <v>299.91711654663084</v>
      </c>
      <c r="AO27">
        <f>(Y27*AG27+Z27*AH27)*AI27</f>
        <v>16.036490120072131</v>
      </c>
      <c r="AP27">
        <f>((AO27+0.00000010773*(AN27^4-AM27^4))-AL27*44100)/(L27*51.4+0.00000043092*AM27^3)</f>
        <v>-9.2078597982793653</v>
      </c>
      <c r="AQ27">
        <f>0.61365*EXP(17.502*J27/(240.97+J27))</f>
        <v>3.5582786933211996</v>
      </c>
      <c r="AR27">
        <f>AQ27*1000/AA27</f>
        <v>40.341555934154094</v>
      </c>
      <c r="AS27">
        <f>(AR27-U27)</f>
        <v>17.702983241283</v>
      </c>
      <c r="AT27">
        <f>IF(D27,P27,(O27+P27)/2)</f>
        <v>26.833765029907227</v>
      </c>
      <c r="AU27">
        <f>0.61365*EXP(17.502*AT27/(240.97+AT27))</f>
        <v>3.5443635114295282</v>
      </c>
      <c r="AV27">
        <f>IF(AS27&lt;&gt;0,(1000-(AR27+U27)/2)/AS27*AL27,0)</f>
        <v>1.4075210636895454</v>
      </c>
      <c r="AW27">
        <f>U27*AA27/1000</f>
        <v>1.9968082290065359</v>
      </c>
      <c r="AX27">
        <f>(AU27-AW27)</f>
        <v>1.5475552824229923</v>
      </c>
      <c r="AY27">
        <f>1/(1.6/F27+1.37/N27)</f>
        <v>0.9284655207301229</v>
      </c>
      <c r="AZ27">
        <f>G27*AA27*0.001</f>
        <v>34.247740567041824</v>
      </c>
      <c r="BA27">
        <f>G27/S27</f>
        <v>0.98406441849380444</v>
      </c>
      <c r="BB27">
        <f>(1-AL27*AA27/AQ27/F27)*100</f>
        <v>71.245217568391567</v>
      </c>
      <c r="BC27">
        <f>(S27-E27/(N27/1.35))</f>
        <v>396.05051126354039</v>
      </c>
      <c r="BD27">
        <f>E27*BB27/100/BC27</f>
        <v>-7.6137486522482112E-3</v>
      </c>
    </row>
    <row r="28" spans="1:56" x14ac:dyDescent="0.35">
      <c r="A28" s="1" t="s">
        <v>9</v>
      </c>
      <c r="B28" s="1" t="s">
        <v>1150</v>
      </c>
      <c r="K28" s="1">
        <v>2.72</v>
      </c>
    </row>
    <row r="29" spans="1:56" x14ac:dyDescent="0.35">
      <c r="A29" s="1" t="s">
        <v>9</v>
      </c>
      <c r="B29" s="1" t="s">
        <v>1149</v>
      </c>
      <c r="K29" s="1">
        <v>2.72</v>
      </c>
    </row>
    <row r="30" spans="1:56" x14ac:dyDescent="0.35">
      <c r="A30" s="1">
        <v>5</v>
      </c>
      <c r="B30" s="1" t="s">
        <v>1148</v>
      </c>
      <c r="C30" s="1">
        <v>1244.5000102259219</v>
      </c>
      <c r="D30" s="1">
        <v>0</v>
      </c>
      <c r="E30">
        <f>(R30-S30*(1000-T30)/(1000-U30))*AK30</f>
        <v>-4.1706354733861675</v>
      </c>
      <c r="F30">
        <f>IF(AV30&lt;&gt;0,1/(1/AV30-1/N30),0)</f>
        <v>1.9354640730622952</v>
      </c>
      <c r="G30">
        <f>((AY30-AL30/2)*S30-E30)/(AY30+AL30/2)</f>
        <v>388.17690533971609</v>
      </c>
      <c r="H30">
        <f>AL30*1000</f>
        <v>24.963519681018383</v>
      </c>
      <c r="I30">
        <f>(AQ30-AW30)</f>
        <v>1.655716567206458</v>
      </c>
      <c r="J30">
        <f>(P30+AP30*D30)</f>
        <v>27.070611953735352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26.979642868041992</v>
      </c>
      <c r="P30" s="1">
        <v>27.070611953735352</v>
      </c>
      <c r="Q30" s="1">
        <v>27.024620056152344</v>
      </c>
      <c r="R30" s="1">
        <v>399.962158203125</v>
      </c>
      <c r="S30" s="1">
        <v>394.800537109375</v>
      </c>
      <c r="T30" s="1">
        <v>-0.19321644306182861</v>
      </c>
      <c r="U30" s="1">
        <v>21.974128723144531</v>
      </c>
      <c r="V30" s="1">
        <v>-0.47675436735153198</v>
      </c>
      <c r="W30" s="1">
        <v>54.220340728759766</v>
      </c>
      <c r="X30" s="1">
        <v>299.57901000976563</v>
      </c>
      <c r="Y30" s="1">
        <v>149.79547119140625</v>
      </c>
      <c r="Z30" s="1">
        <v>6.2866508960723877E-2</v>
      </c>
      <c r="AA30" s="1">
        <v>88.208892822265625</v>
      </c>
      <c r="AB30" s="1">
        <v>38.111686706542969</v>
      </c>
      <c r="AC30" s="1">
        <v>1.7211871147155762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1.1013934191535497</v>
      </c>
      <c r="AL30">
        <f>(U30-T30)/(1000-U30)*AK30</f>
        <v>2.4963519681018384E-2</v>
      </c>
      <c r="AM30">
        <f>(P30+273.15)</f>
        <v>300.22061195373533</v>
      </c>
      <c r="AN30">
        <f>(O30+273.15)</f>
        <v>300.12964286804197</v>
      </c>
      <c r="AO30">
        <f>(Y30*AG30+Z30*AH30)*AI30</f>
        <v>23.967274854914649</v>
      </c>
      <c r="AP30">
        <f>((AO30+0.00000010773*(AN30^4-AM30^4))-AL30*44100)/(L30*51.4+0.00000043092*AM30^3)</f>
        <v>-8.8602312558748473</v>
      </c>
      <c r="AQ30">
        <f>0.61365*EXP(17.502*J30/(240.97+J30))</f>
        <v>3.5940301326089825</v>
      </c>
      <c r="AR30">
        <f>AQ30*1000/AA30</f>
        <v>40.74453286530516</v>
      </c>
      <c r="AS30">
        <f>(AR30-U30)</f>
        <v>18.770404142160629</v>
      </c>
      <c r="AT30">
        <f>IF(D30,P30,(O30+P30)/2)</f>
        <v>27.025127410888672</v>
      </c>
      <c r="AU30">
        <f>0.61365*EXP(17.502*AT30/(240.97+AT30))</f>
        <v>3.584445202481493</v>
      </c>
      <c r="AV30">
        <f>IF(AS30&lt;&gt;0,(1000-(AR30+U30)/2)/AS30*AL30,0)</f>
        <v>1.2882344048863823</v>
      </c>
      <c r="AW30">
        <f>U30*AA30/1000</f>
        <v>1.9383135654025245</v>
      </c>
      <c r="AX30">
        <f>(AU30-AW30)</f>
        <v>1.6461316370789685</v>
      </c>
      <c r="AY30">
        <f>1/(1.6/F30+1.37/N30)</f>
        <v>0.84580500828293759</v>
      </c>
      <c r="AZ30">
        <f>G30*AA30*0.001</f>
        <v>34.240655039189761</v>
      </c>
      <c r="BA30">
        <f>G30/S30</f>
        <v>0.98322284002409066</v>
      </c>
      <c r="BB30">
        <f>(1-AL30*AA30/AQ30/F30)*100</f>
        <v>68.344340879859899</v>
      </c>
      <c r="BC30">
        <f>(S30-E30/(N30/1.35))</f>
        <v>396.26208957531088</v>
      </c>
      <c r="BD30">
        <f>E30*BB30/100/BC30</f>
        <v>-7.1932021754649196E-3</v>
      </c>
    </row>
    <row r="31" spans="1:56" x14ac:dyDescent="0.35">
      <c r="A31" s="1" t="s">
        <v>9</v>
      </c>
      <c r="B31" s="1" t="s">
        <v>1147</v>
      </c>
      <c r="K31" s="1">
        <v>2.72</v>
      </c>
    </row>
    <row r="32" spans="1:56" x14ac:dyDescent="0.35">
      <c r="A32" s="1" t="s">
        <v>9</v>
      </c>
      <c r="B32" s="1" t="s">
        <v>1146</v>
      </c>
      <c r="K32" s="1">
        <v>2.72</v>
      </c>
    </row>
    <row r="33" spans="1:56" x14ac:dyDescent="0.35">
      <c r="A33" s="1">
        <v>6</v>
      </c>
      <c r="B33" s="1" t="s">
        <v>1145</v>
      </c>
      <c r="C33" s="1">
        <v>1447.5000102259219</v>
      </c>
      <c r="D33" s="1">
        <v>0</v>
      </c>
      <c r="E33">
        <f>(R33-S33*(1000-T33)/(1000-U33))*AK33</f>
        <v>-4.508701927407845</v>
      </c>
      <c r="F33">
        <f>IF(AV33&lt;&gt;0,1/(1/AV33-1/N33),0)</f>
        <v>1.8428292619854563</v>
      </c>
      <c r="G33">
        <f>((AY33-AL33/2)*S33-E33)/(AY33+AL33/2)</f>
        <v>388.82361157358298</v>
      </c>
      <c r="H33">
        <f>AL33*1000</f>
        <v>24.860883162497426</v>
      </c>
      <c r="I33">
        <f>(AQ33-AW33)</f>
        <v>1.7037710755127518</v>
      </c>
      <c r="J33">
        <f>(P33+AP33*D33)</f>
        <v>27.258754730224609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27.186656951904297</v>
      </c>
      <c r="P33" s="1">
        <v>27.258754730224609</v>
      </c>
      <c r="Q33" s="1">
        <v>27.228858947753906</v>
      </c>
      <c r="R33" s="1">
        <v>400.05984497070313</v>
      </c>
      <c r="S33" s="1">
        <v>395.23355102539063</v>
      </c>
      <c r="T33" s="1">
        <v>-0.19064664840698242</v>
      </c>
      <c r="U33" s="1">
        <v>21.881402969360352</v>
      </c>
      <c r="V33" s="1">
        <v>-0.46473455429077148</v>
      </c>
      <c r="W33" s="1">
        <v>53.339748382568359</v>
      </c>
      <c r="X33" s="1">
        <v>299.663818359375</v>
      </c>
      <c r="Y33" s="1">
        <v>299.705322265625</v>
      </c>
      <c r="Z33" s="1">
        <v>0.16502340137958527</v>
      </c>
      <c r="AA33" s="1">
        <v>88.2093505859375</v>
      </c>
      <c r="AB33" s="1">
        <v>38.233642578125</v>
      </c>
      <c r="AC33" s="1">
        <v>1.7289701700210571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1.1017052145565254</v>
      </c>
      <c r="AL33">
        <f>(U33-T33)/(1000-U33)*AK33</f>
        <v>2.4860883162497426E-2</v>
      </c>
      <c r="AM33">
        <f>(P33+273.15)</f>
        <v>300.40875473022459</v>
      </c>
      <c r="AN33">
        <f>(O33+273.15)</f>
        <v>300.33665695190427</v>
      </c>
      <c r="AO33">
        <f>(Y33*AG33+Z33*AH33)*AI33</f>
        <v>47.952850490670244</v>
      </c>
      <c r="AP33">
        <f>((AO33+0.00000010773*(AN33^4-AM33^4))-AL33*44100)/(L33*51.4+0.00000043092*AM33^3)</f>
        <v>-8.622536211201103</v>
      </c>
      <c r="AQ33">
        <f>0.61365*EXP(17.502*J33/(240.97+J33))</f>
        <v>3.6339154213492328</v>
      </c>
      <c r="AR33">
        <f>AQ33*1000/AA33</f>
        <v>41.196487642303971</v>
      </c>
      <c r="AS33">
        <f>(AR33-U33)</f>
        <v>19.31508467294362</v>
      </c>
      <c r="AT33">
        <f>IF(D33,P33,(O33+P33)/2)</f>
        <v>27.222705841064453</v>
      </c>
      <c r="AU33">
        <f>0.61365*EXP(17.502*AT33/(240.97+AT33))</f>
        <v>3.626243463357318</v>
      </c>
      <c r="AV33">
        <f>IF(AS33&lt;&gt;0,(1000-(AR33+U33)/2)/AS33*AL33,0)</f>
        <v>1.2465281688310317</v>
      </c>
      <c r="AW33">
        <f>U33*AA33/1000</f>
        <v>1.9301443458364811</v>
      </c>
      <c r="AX33">
        <f>(AU33-AW33)</f>
        <v>1.6960991175208369</v>
      </c>
      <c r="AY33">
        <f>1/(1.6/F33+1.37/N33)</f>
        <v>0.8170864745315678</v>
      </c>
      <c r="AZ33">
        <f>G33*AA33*0.001</f>
        <v>34.297878269384562</v>
      </c>
      <c r="BA33">
        <f>G33/S33</f>
        <v>0.98378189443892672</v>
      </c>
      <c r="BB33">
        <f>(1-AL33*AA33/AQ33/F33)*100</f>
        <v>67.253019396489847</v>
      </c>
      <c r="BC33">
        <f>(S33-E33/(N33/1.35))</f>
        <v>396.81357509180049</v>
      </c>
      <c r="BD33">
        <f>E33*BB33/100/BC33</f>
        <v>-7.641467863260522E-3</v>
      </c>
    </row>
    <row r="34" spans="1:56" x14ac:dyDescent="0.35">
      <c r="A34" s="1" t="s">
        <v>9</v>
      </c>
      <c r="B34" s="1" t="s">
        <v>1144</v>
      </c>
      <c r="K34" s="1">
        <v>2.72</v>
      </c>
    </row>
    <row r="35" spans="1:56" x14ac:dyDescent="0.35">
      <c r="A35" s="1" t="s">
        <v>9</v>
      </c>
      <c r="B35" s="1" t="s">
        <v>1143</v>
      </c>
      <c r="K35" s="1">
        <v>2.72</v>
      </c>
    </row>
    <row r="36" spans="1:56" x14ac:dyDescent="0.35">
      <c r="A36" s="1">
        <v>7</v>
      </c>
      <c r="B36" s="1" t="s">
        <v>1142</v>
      </c>
      <c r="C36" s="1">
        <v>1649.5000102259219</v>
      </c>
      <c r="D36" s="1">
        <v>0</v>
      </c>
      <c r="E36">
        <f>(R36-S36*(1000-T36)/(1000-U36))*AK36</f>
        <v>-5.2546540058856159</v>
      </c>
      <c r="F36">
        <f>IF(AV36&lt;&gt;0,1/(1/AV36-1/N36),0)</f>
        <v>1.7916944326394162</v>
      </c>
      <c r="G36">
        <f>((AY36-AL36/2)*S36-E36)/(AY36+AL36/2)</f>
        <v>389.88182036646572</v>
      </c>
      <c r="H36">
        <f>AL36*1000</f>
        <v>25.017888444741583</v>
      </c>
      <c r="I36">
        <f>(AQ36-AW36)</f>
        <v>1.7469168508727795</v>
      </c>
      <c r="J36">
        <f>(P36+AP36*D36)</f>
        <v>27.519075393676758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27.383834838867188</v>
      </c>
      <c r="P36" s="1">
        <v>27.519075393676758</v>
      </c>
      <c r="Q36" s="1">
        <v>27.423357009887695</v>
      </c>
      <c r="R36" s="1">
        <v>399.80355834960938</v>
      </c>
      <c r="S36" s="1">
        <v>395.58905029296875</v>
      </c>
      <c r="T36" s="1">
        <v>-0.18766579031944275</v>
      </c>
      <c r="U36" s="1">
        <v>22.025278091430664</v>
      </c>
      <c r="V36" s="1">
        <v>-0.45220890641212463</v>
      </c>
      <c r="W36" s="1">
        <v>53.073219299316406</v>
      </c>
      <c r="X36" s="1">
        <v>299.5994873046875</v>
      </c>
      <c r="Y36" s="1">
        <v>500.950439453125</v>
      </c>
      <c r="Z36" s="1">
        <v>1.9645914435386658E-2</v>
      </c>
      <c r="AA36" s="1">
        <v>88.208740234375</v>
      </c>
      <c r="AB36" s="1">
        <v>38.351570129394531</v>
      </c>
      <c r="AC36" s="1">
        <v>1.7320288419723511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1.1014687033260568</v>
      </c>
      <c r="AL36">
        <f>(U36-T36)/(1000-U36)*AK36</f>
        <v>2.5017888444741582E-2</v>
      </c>
      <c r="AM36">
        <f>(P36+273.15)</f>
        <v>300.66907539367674</v>
      </c>
      <c r="AN36">
        <f>(O36+273.15)</f>
        <v>300.53383483886716</v>
      </c>
      <c r="AO36">
        <f>(Y36*AG36+Z36*AH36)*AI36</f>
        <v>80.15206852096162</v>
      </c>
      <c r="AP36">
        <f>((AO36+0.00000010773*(AN36^4-AM36^4))-AL36*44100)/(L36*51.4+0.00000043092*AM36^3)</f>
        <v>-8.4188160228209394</v>
      </c>
      <c r="AQ36">
        <f>0.61365*EXP(17.502*J36/(240.97+J36))</f>
        <v>3.6897388846296577</v>
      </c>
      <c r="AR36">
        <f>AQ36*1000/AA36</f>
        <v>41.829629068795661</v>
      </c>
      <c r="AS36">
        <f>(AR36-U36)</f>
        <v>19.804350977364997</v>
      </c>
      <c r="AT36">
        <f>IF(D36,P36,(O36+P36)/2)</f>
        <v>27.451455116271973</v>
      </c>
      <c r="AU36">
        <f>0.61365*EXP(17.502*AT36/(240.97+AT36))</f>
        <v>3.6751668434659113</v>
      </c>
      <c r="AV36">
        <f>IF(AS36&lt;&gt;0,(1000-(AR36+U36)/2)/AS36*AL36,0)</f>
        <v>1.2229197008490931</v>
      </c>
      <c r="AW36">
        <f>U36*AA36/1000</f>
        <v>1.9428220337568782</v>
      </c>
      <c r="AX36">
        <f>(AU36-AW36)</f>
        <v>1.732344809709033</v>
      </c>
      <c r="AY36">
        <f>1/(1.6/F36+1.37/N36)</f>
        <v>0.80087141439050424</v>
      </c>
      <c r="AZ36">
        <f>G36*AA36*0.001</f>
        <v>34.390984214810828</v>
      </c>
      <c r="BA36">
        <f>G36/S36</f>
        <v>0.98557283139592378</v>
      </c>
      <c r="BB36">
        <f>(1-AL36*AA36/AQ36/F36)*100</f>
        <v>66.618742411592535</v>
      </c>
      <c r="BC36">
        <f>(S36-E36/(N36/1.35))</f>
        <v>397.43048490621885</v>
      </c>
      <c r="BD36">
        <f>E36*BB36/100/BC36</f>
        <v>-8.8080420343884681E-3</v>
      </c>
    </row>
    <row r="37" spans="1:56" x14ac:dyDescent="0.35">
      <c r="A37" s="1" t="s">
        <v>9</v>
      </c>
      <c r="B37" s="1" t="s">
        <v>1141</v>
      </c>
      <c r="K37" s="1">
        <v>2.72</v>
      </c>
    </row>
    <row r="38" spans="1:56" x14ac:dyDescent="0.35">
      <c r="A38" s="1" t="s">
        <v>9</v>
      </c>
      <c r="B38" s="1" t="s">
        <v>1140</v>
      </c>
      <c r="K38" s="1">
        <v>2.72</v>
      </c>
    </row>
    <row r="39" spans="1:56" x14ac:dyDescent="0.35">
      <c r="A39" s="1">
        <v>8</v>
      </c>
      <c r="B39" s="1" t="s">
        <v>1139</v>
      </c>
      <c r="C39" s="1">
        <v>1851.5000102259219</v>
      </c>
      <c r="D39" s="1">
        <v>0</v>
      </c>
      <c r="E39">
        <f>(R39-S39*(1000-T39)/(1000-U39))*AK39</f>
        <v>-5.9486673765432174</v>
      </c>
      <c r="F39">
        <f>IF(AV39&lt;&gt;0,1/(1/AV39-1/N39),0)</f>
        <v>1.827319247075486</v>
      </c>
      <c r="G39">
        <f>((AY39-AL39/2)*S39-E39)/(AY39+AL39/2)</f>
        <v>391.32498048566839</v>
      </c>
      <c r="H39">
        <f>AL39*1000</f>
        <v>25.343132563182529</v>
      </c>
      <c r="I39">
        <f>(AQ39-AW39)</f>
        <v>1.7454923015361046</v>
      </c>
      <c r="J39">
        <f>(P39+AP39*D39)</f>
        <v>27.629215240478516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27.587211608886719</v>
      </c>
      <c r="P39" s="1">
        <v>27.629215240478516</v>
      </c>
      <c r="Q39" s="1">
        <v>27.616600036621094</v>
      </c>
      <c r="R39" s="1">
        <v>400.00640869140625</v>
      </c>
      <c r="S39" s="1">
        <v>396.28884887695313</v>
      </c>
      <c r="T39" s="1">
        <v>-0.1836564689874649</v>
      </c>
      <c r="U39" s="1">
        <v>22.312782287597656</v>
      </c>
      <c r="V39" s="1">
        <v>-0.43729138374328613</v>
      </c>
      <c r="W39" s="1">
        <v>53.127384185791016</v>
      </c>
      <c r="X39" s="1">
        <v>299.58175659179688</v>
      </c>
      <c r="Y39" s="1">
        <v>749.9603271484375</v>
      </c>
      <c r="Z39" s="1">
        <v>0.2174132913351059</v>
      </c>
      <c r="AA39" s="1">
        <v>88.204574584960938</v>
      </c>
      <c r="AB39" s="1">
        <v>38.419654846191406</v>
      </c>
      <c r="AC39" s="1">
        <v>1.7431768178939819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1.1014035168816059</v>
      </c>
      <c r="AL39">
        <f>(U39-T39)/(1000-U39)*AK39</f>
        <v>2.5343132563182529E-2</v>
      </c>
      <c r="AM39">
        <f>(P39+273.15)</f>
        <v>300.77921524047849</v>
      </c>
      <c r="AN39">
        <f>(O39+273.15)</f>
        <v>300.7372116088867</v>
      </c>
      <c r="AO39">
        <f>(Y39*AG39+Z39*AH39)*AI39</f>
        <v>119.99364966168287</v>
      </c>
      <c r="AP39">
        <f>((AO39+0.00000010773*(AN39^4-AM39^4))-AL39*44100)/(L39*51.4+0.00000043092*AM39^3)</f>
        <v>-8.1995016686813695</v>
      </c>
      <c r="AQ39">
        <f>0.61365*EXP(17.502*J39/(240.97+J39))</f>
        <v>3.7135817710205075</v>
      </c>
      <c r="AR39">
        <f>AQ39*1000/AA39</f>
        <v>42.101918052373676</v>
      </c>
      <c r="AS39">
        <f>(AR39-U39)</f>
        <v>19.78913576477602</v>
      </c>
      <c r="AT39">
        <f>IF(D39,P39,(O39+P39)/2)</f>
        <v>27.608213424682617</v>
      </c>
      <c r="AU39">
        <f>0.61365*EXP(17.502*AT39/(240.97+AT39))</f>
        <v>3.7090249876297974</v>
      </c>
      <c r="AV39">
        <f>IF(AS39&lt;&gt;0,(1000-(AR39+U39)/2)/AS39*AL39,0)</f>
        <v>1.2394122567986405</v>
      </c>
      <c r="AW39">
        <f>U39*AA39/1000</f>
        <v>1.9680894694844029</v>
      </c>
      <c r="AX39">
        <f>(AU39-AW39)</f>
        <v>1.7409355181453945</v>
      </c>
      <c r="AY39">
        <f>1/(1.6/F39+1.37/N39)</f>
        <v>0.81219588206683524</v>
      </c>
      <c r="AZ39">
        <f>G39*AA39*0.001</f>
        <v>34.516653428206517</v>
      </c>
      <c r="BA39">
        <f>G39/S39</f>
        <v>0.98747411539499053</v>
      </c>
      <c r="BB39">
        <f>(1-AL39*AA39/AQ39/F39)*100</f>
        <v>67.058453426129844</v>
      </c>
      <c r="BC39">
        <f>(S39-E39/(N39/1.35))</f>
        <v>398.37349269890768</v>
      </c>
      <c r="BD39">
        <f>E39*BB39/100/BC39</f>
        <v>-1.0013428140384781E-2</v>
      </c>
    </row>
    <row r="40" spans="1:56" x14ac:dyDescent="0.35">
      <c r="A40" s="1" t="s">
        <v>9</v>
      </c>
      <c r="B40" s="1" t="s">
        <v>1138</v>
      </c>
      <c r="K40" s="1">
        <v>2.72</v>
      </c>
    </row>
    <row r="41" spans="1:56" x14ac:dyDescent="0.35">
      <c r="A41" s="1" t="s">
        <v>9</v>
      </c>
      <c r="B41" s="1" t="s">
        <v>1137</v>
      </c>
      <c r="K41" s="1">
        <v>2.72</v>
      </c>
    </row>
    <row r="42" spans="1:56" x14ac:dyDescent="0.35">
      <c r="A42" s="1">
        <v>9</v>
      </c>
      <c r="B42" s="1" t="s">
        <v>1136</v>
      </c>
      <c r="C42" s="1">
        <v>2054.5000102259219</v>
      </c>
      <c r="D42" s="1">
        <v>0</v>
      </c>
      <c r="E42">
        <f>(R42-S42*(1000-T42)/(1000-U42))*AK42</f>
        <v>-6.4753838785098141</v>
      </c>
      <c r="F42">
        <f>IF(AV42&lt;&gt;0,1/(1/AV42-1/N42),0)</f>
        <v>1.838904646117554</v>
      </c>
      <c r="G42">
        <f>((AY42-AL42/2)*S42-E42)/(AY42+AL42/2)</f>
        <v>392.10009035154559</v>
      </c>
      <c r="H42">
        <f>AL42*1000</f>
        <v>25.665108387366484</v>
      </c>
      <c r="I42">
        <f>(AQ42-AW42)</f>
        <v>1.7593964368047772</v>
      </c>
      <c r="J42">
        <f>(P42+AP42*D42)</f>
        <v>27.805805206298828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27.795354843139648</v>
      </c>
      <c r="P42" s="1">
        <v>27.805805206298828</v>
      </c>
      <c r="Q42" s="1">
        <v>27.809864044189453</v>
      </c>
      <c r="R42" s="1">
        <v>399.92938232421875</v>
      </c>
      <c r="S42" s="1">
        <v>396.568115234375</v>
      </c>
      <c r="T42" s="1">
        <v>-0.18028005957603455</v>
      </c>
      <c r="U42" s="1">
        <v>22.592567443847656</v>
      </c>
      <c r="V42" s="1">
        <v>-0.42404738068580627</v>
      </c>
      <c r="W42" s="1">
        <v>53.141311645507813</v>
      </c>
      <c r="X42" s="1">
        <v>299.61965942382813</v>
      </c>
      <c r="Y42" s="1">
        <v>1000.7083740234375</v>
      </c>
      <c r="Z42" s="1">
        <v>0.14537797868251801</v>
      </c>
      <c r="AA42" s="1">
        <v>88.201301574707031</v>
      </c>
      <c r="AB42" s="1">
        <v>38.49774169921875</v>
      </c>
      <c r="AC42" s="1">
        <v>1.7555662393569946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1.1015428655287796</v>
      </c>
      <c r="AL42">
        <f>(U42-T42)/(1000-U42)*AK42</f>
        <v>2.5665108387366485E-2</v>
      </c>
      <c r="AM42">
        <f>(P42+273.15)</f>
        <v>300.95580520629881</v>
      </c>
      <c r="AN42">
        <f>(O42+273.15)</f>
        <v>300.94535484313963</v>
      </c>
      <c r="AO42">
        <f>(Y42*AG42+Z42*AH42)*AI42</f>
        <v>160.11333626493797</v>
      </c>
      <c r="AP42">
        <f>((AO42+0.00000010773*(AN42^4-AM42^4))-AL42*44100)/(L42*51.4+0.00000043092*AM42^3)</f>
        <v>-7.9821762040554693</v>
      </c>
      <c r="AQ42">
        <f>0.61365*EXP(17.502*J42/(240.97+J42))</f>
        <v>3.7520902912664922</v>
      </c>
      <c r="AR42">
        <f>AQ42*1000/AA42</f>
        <v>42.540078482724539</v>
      </c>
      <c r="AS42">
        <f>(AR42-U42)</f>
        <v>19.947511038876883</v>
      </c>
      <c r="AT42">
        <f>IF(D42,P42,(O42+P42)/2)</f>
        <v>27.800580024719238</v>
      </c>
      <c r="AU42">
        <f>0.61365*EXP(17.502*AT42/(240.97+AT42))</f>
        <v>3.7509458666668101</v>
      </c>
      <c r="AV42">
        <f>IF(AS42&lt;&gt;0,(1000-(AR42+U42)/2)/AS42*AL42,0)</f>
        <v>1.2447312414237794</v>
      </c>
      <c r="AW42">
        <f>U42*AA42/1000</f>
        <v>1.992693854461715</v>
      </c>
      <c r="AX42">
        <f>(AU42-AW42)</f>
        <v>1.7582520122050951</v>
      </c>
      <c r="AY42">
        <f>1/(1.6/F42+1.37/N42)</f>
        <v>0.8158512331735337</v>
      </c>
      <c r="AZ42">
        <f>G42*AA42*0.001</f>
        <v>34.583738316566546</v>
      </c>
      <c r="BA42">
        <f>G42/S42</f>
        <v>0.98873327251690724</v>
      </c>
      <c r="BB42">
        <f>(1-AL42*AA42/AQ42/F42)*100</f>
        <v>67.19155810481999</v>
      </c>
      <c r="BC42">
        <f>(S42-E42/(N42/1.35))</f>
        <v>398.83734095211281</v>
      </c>
      <c r="BD42">
        <f>E42*BB42/100/BC42</f>
        <v>-1.0908986883857169E-2</v>
      </c>
    </row>
    <row r="43" spans="1:56" x14ac:dyDescent="0.35">
      <c r="A43" s="1" t="s">
        <v>9</v>
      </c>
      <c r="B43" s="1" t="s">
        <v>1135</v>
      </c>
      <c r="K43" s="1">
        <v>2.72</v>
      </c>
    </row>
    <row r="44" spans="1:56" x14ac:dyDescent="0.35">
      <c r="A44" s="1" t="s">
        <v>9</v>
      </c>
      <c r="B44" s="1" t="s">
        <v>1134</v>
      </c>
      <c r="K44" s="1">
        <v>2.72</v>
      </c>
    </row>
    <row r="45" spans="1:56" x14ac:dyDescent="0.35">
      <c r="A45" s="1">
        <v>10</v>
      </c>
      <c r="B45" s="1" t="s">
        <v>1133</v>
      </c>
      <c r="C45" s="1">
        <v>2257.5000102259219</v>
      </c>
      <c r="D45" s="1">
        <v>0</v>
      </c>
      <c r="E45">
        <f>(R45-S45*(1000-T45)/(1000-U45))*AK45</f>
        <v>-6.3572815202298392</v>
      </c>
      <c r="F45">
        <f>IF(AV45&lt;&gt;0,1/(1/AV45-1/N45),0)</f>
        <v>1.7702113627758513</v>
      </c>
      <c r="G45">
        <f>((AY45-AL45/2)*S45-E45)/(AY45+AL45/2)</f>
        <v>391.78381709875765</v>
      </c>
      <c r="H45">
        <f>AL45*1000</f>
        <v>25.665875793370351</v>
      </c>
      <c r="I45">
        <f>(AQ45-AW45)</f>
        <v>1.8051262999698627</v>
      </c>
      <c r="J45">
        <f>(P45+AP45*D45)</f>
        <v>28.015960693359375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27.998954772949219</v>
      </c>
      <c r="P45" s="1">
        <v>28.015960693359375</v>
      </c>
      <c r="Q45" s="1">
        <v>28.003793716430664</v>
      </c>
      <c r="R45" s="1">
        <v>399.98614501953125</v>
      </c>
      <c r="S45" s="1">
        <v>396.51812744140625</v>
      </c>
      <c r="T45" s="1">
        <v>-0.17681753635406494</v>
      </c>
      <c r="U45" s="1">
        <v>22.599334716796875</v>
      </c>
      <c r="V45" s="1">
        <v>-0.41098272800445557</v>
      </c>
      <c r="W45" s="1">
        <v>52.528366088867188</v>
      </c>
      <c r="X45" s="1">
        <v>299.58306884765625</v>
      </c>
      <c r="Y45" s="1">
        <v>1250.4503173828125</v>
      </c>
      <c r="Z45" s="1">
        <v>0.13620950281620026</v>
      </c>
      <c r="AA45" s="1">
        <v>88.199310302734375</v>
      </c>
      <c r="AB45" s="1">
        <v>38.610492706298828</v>
      </c>
      <c r="AC45" s="1">
        <v>1.7653390169143677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1.1014083413516771</v>
      </c>
      <c r="AL45">
        <f>(U45-T45)/(1000-U45)*AK45</f>
        <v>2.566587579337035E-2</v>
      </c>
      <c r="AM45">
        <f>(P45+273.15)</f>
        <v>301.16596069335935</v>
      </c>
      <c r="AN45">
        <f>(O45+273.15)</f>
        <v>301.1489547729492</v>
      </c>
      <c r="AO45">
        <f>(Y45*AG45+Z45*AH45)*AI45</f>
        <v>200.07204630929118</v>
      </c>
      <c r="AP45">
        <f>((AO45+0.00000010773*(AN45^4-AM45^4))-AL45*44100)/(L45*51.4+0.00000043092*AM45^3)</f>
        <v>-7.6533427556485494</v>
      </c>
      <c r="AQ45">
        <f>0.61365*EXP(17.502*J45/(240.97+J45))</f>
        <v>3.7983720352919881</v>
      </c>
      <c r="AR45">
        <f>AQ45*1000/AA45</f>
        <v>43.06577933834739</v>
      </c>
      <c r="AS45">
        <f>(AR45-U45)</f>
        <v>20.466444621550515</v>
      </c>
      <c r="AT45">
        <f>IF(D45,P45,(O45+P45)/2)</f>
        <v>28.007457733154297</v>
      </c>
      <c r="AU45">
        <f>0.61365*EXP(17.502*AT45/(240.97+AT45))</f>
        <v>3.7964898378398799</v>
      </c>
      <c r="AV45">
        <f>IF(AS45&lt;&gt;0,(1000-(AR45+U45)/2)/AS45*AL45,0)</f>
        <v>1.2128730671952612</v>
      </c>
      <c r="AW45">
        <f>U45*AA45/1000</f>
        <v>1.9932457353221253</v>
      </c>
      <c r="AX45">
        <f>(AU45-AW45)</f>
        <v>1.8032441025177546</v>
      </c>
      <c r="AY45">
        <f>1/(1.6/F45+1.37/N45)</f>
        <v>0.79398013772524956</v>
      </c>
      <c r="AZ45">
        <f>G45*AA45*0.001</f>
        <v>34.555062455883053</v>
      </c>
      <c r="BA45">
        <f>G45/S45</f>
        <v>0.98806029279620211</v>
      </c>
      <c r="BB45">
        <f>(1-AL45*AA45/AQ45/F45)*100</f>
        <v>66.333446959590361</v>
      </c>
      <c r="BC45">
        <f>(S45-E45/(N45/1.35))</f>
        <v>398.74596551112774</v>
      </c>
      <c r="BD45">
        <f>E45*BB45/100/BC45</f>
        <v>-1.0575665536547773E-2</v>
      </c>
    </row>
    <row r="46" spans="1:56" x14ac:dyDescent="0.35">
      <c r="A46" s="1" t="s">
        <v>9</v>
      </c>
      <c r="B46" s="1" t="s">
        <v>1132</v>
      </c>
      <c r="K46" s="1">
        <v>2.72</v>
      </c>
    </row>
    <row r="47" spans="1:56" x14ac:dyDescent="0.35">
      <c r="A47" s="1" t="s">
        <v>9</v>
      </c>
      <c r="B47" s="1" t="s">
        <v>1131</v>
      </c>
      <c r="K47" s="1">
        <v>2.72</v>
      </c>
    </row>
    <row r="48" spans="1:56" x14ac:dyDescent="0.35">
      <c r="A48" s="1">
        <v>11</v>
      </c>
      <c r="B48" s="1" t="s">
        <v>1130</v>
      </c>
      <c r="C48" s="1">
        <v>2459.5000102259219</v>
      </c>
      <c r="D48" s="1">
        <v>0</v>
      </c>
      <c r="E48">
        <f>(R48-S48*(1000-T48)/(1000-U48))*AK48</f>
        <v>-6.451588152358104</v>
      </c>
      <c r="F48">
        <f>IF(AV48&lt;&gt;0,1/(1/AV48-1/N48),0)</f>
        <v>1.5953324020038226</v>
      </c>
      <c r="G48">
        <f>((AY48-AL48/2)*S48-E48)/(AY48+AL48/2)</f>
        <v>391.96299034212188</v>
      </c>
      <c r="H48">
        <f>AL48*1000</f>
        <v>25.292667555974454</v>
      </c>
      <c r="I48">
        <f>(AQ48-AW48)</f>
        <v>1.9118417369029235</v>
      </c>
      <c r="J48">
        <f>(P48+AP48*D48)</f>
        <v>28.367427825927734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28.21630859375</v>
      </c>
      <c r="P48" s="1">
        <v>28.367427825927734</v>
      </c>
      <c r="Q48" s="1">
        <v>28.200414657592773</v>
      </c>
      <c r="R48" s="1">
        <v>400.0023193359375</v>
      </c>
      <c r="S48" s="1">
        <v>396.74880981445313</v>
      </c>
      <c r="T48" s="1">
        <v>-0.17302966117858887</v>
      </c>
      <c r="U48" s="1">
        <v>22.280477523803711</v>
      </c>
      <c r="V48" s="1">
        <v>-0.39710310101509094</v>
      </c>
      <c r="W48" s="1">
        <v>51.133701324462891</v>
      </c>
      <c r="X48" s="1">
        <v>299.5667724609375</v>
      </c>
      <c r="Y48" s="1">
        <v>1600.42822265625</v>
      </c>
      <c r="Z48" s="1">
        <v>0.20562312006950378</v>
      </c>
      <c r="AA48" s="1">
        <v>88.195869445800781</v>
      </c>
      <c r="AB48" s="1">
        <v>38.812541961669922</v>
      </c>
      <c r="AC48" s="1">
        <v>1.7610230445861816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1.1013484281652111</v>
      </c>
      <c r="AL48">
        <f>(U48-T48)/(1000-U48)*AK48</f>
        <v>2.5292667555974455E-2</v>
      </c>
      <c r="AM48">
        <f>(P48+273.15)</f>
        <v>301.51742782592771</v>
      </c>
      <c r="AN48">
        <f>(O48+273.15)</f>
        <v>301.36630859374998</v>
      </c>
      <c r="AO48">
        <f>(Y48*AG48+Z48*AH48)*AI48</f>
        <v>256.06850990142266</v>
      </c>
      <c r="AP48">
        <f>((AO48+0.00000010773*(AN48^4-AM48^4))-AL48*44100)/(L48*51.4+0.00000043092*AM48^3)</f>
        <v>-7.06896600725746</v>
      </c>
      <c r="AQ48">
        <f>0.61365*EXP(17.502*J48/(240.97+J48))</f>
        <v>3.8768878237824143</v>
      </c>
      <c r="AR48">
        <f>AQ48*1000/AA48</f>
        <v>43.957702873657674</v>
      </c>
      <c r="AS48">
        <f>(AR48-U48)</f>
        <v>21.677225349853963</v>
      </c>
      <c r="AT48">
        <f>IF(D48,P48,(O48+P48)/2)</f>
        <v>28.291868209838867</v>
      </c>
      <c r="AU48">
        <f>0.61365*EXP(17.502*AT48/(240.97+AT48))</f>
        <v>3.859889806871792</v>
      </c>
      <c r="AV48">
        <f>IF(AS48&lt;&gt;0,(1000-(AR48+U48)/2)/AS48*AL48,0)</f>
        <v>1.1281424178203869</v>
      </c>
      <c r="AW48">
        <f>U48*AA48/1000</f>
        <v>1.9650460868794908</v>
      </c>
      <c r="AX48">
        <f>(AU48-AW48)</f>
        <v>1.8948437199923012</v>
      </c>
      <c r="AY48">
        <f>1/(1.6/F48+1.37/N48)</f>
        <v>0.73607551380184177</v>
      </c>
      <c r="AZ48">
        <f>G48*AA48*0.001</f>
        <v>34.569516723799453</v>
      </c>
      <c r="BA48">
        <f>G48/S48</f>
        <v>0.98793740685808384</v>
      </c>
      <c r="BB48">
        <f>(1-AL48*AA48/AQ48/F48)*100</f>
        <v>63.933129492381347</v>
      </c>
      <c r="BC48">
        <f>(S48-E48/(N48/1.35))</f>
        <v>399.00969658661353</v>
      </c>
      <c r="BD48">
        <f>E48*BB48/100/BC48</f>
        <v>-1.033734829766696E-2</v>
      </c>
    </row>
    <row r="49" spans="1:56" x14ac:dyDescent="0.35">
      <c r="A49" s="1" t="s">
        <v>9</v>
      </c>
      <c r="B49" s="1" t="s">
        <v>1129</v>
      </c>
      <c r="K49" s="1">
        <v>2.72</v>
      </c>
    </row>
    <row r="50" spans="1:56" x14ac:dyDescent="0.35">
      <c r="A50" s="1" t="s">
        <v>9</v>
      </c>
      <c r="B50" s="1" t="s">
        <v>1128</v>
      </c>
      <c r="K50" s="1">
        <v>2.72</v>
      </c>
    </row>
    <row r="51" spans="1:56" x14ac:dyDescent="0.35">
      <c r="A51" s="1">
        <v>12</v>
      </c>
      <c r="B51" s="1" t="s">
        <v>1127</v>
      </c>
      <c r="C51" s="1">
        <v>2661.5000102259219</v>
      </c>
      <c r="D51" s="1">
        <v>0</v>
      </c>
      <c r="E51">
        <f>(R51-S51*(1000-T51)/(1000-U51))*AK51</f>
        <v>-5.605752850120739</v>
      </c>
      <c r="F51">
        <f>IF(AV51&lt;&gt;0,1/(1/AV51-1/N51),0)</f>
        <v>1.3734551356093077</v>
      </c>
      <c r="G51">
        <f>((AY51-AL51/2)*S51-E51)/(AY51+AL51/2)</f>
        <v>390.71606067255766</v>
      </c>
      <c r="H51">
        <f>AL51*1000</f>
        <v>23.931183303870913</v>
      </c>
      <c r="I51">
        <f>(AQ51-AW51)</f>
        <v>2.0167017885836973</v>
      </c>
      <c r="J51">
        <f>(P51+AP51*D51)</f>
        <v>28.369939804077148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28.455698013305664</v>
      </c>
      <c r="P51" s="1">
        <v>28.369939804077148</v>
      </c>
      <c r="Q51" s="1">
        <v>28.413188934326172</v>
      </c>
      <c r="R51" s="1">
        <v>400.04104614257813</v>
      </c>
      <c r="S51" s="1">
        <v>396.51544189453125</v>
      </c>
      <c r="T51" s="1">
        <v>-0.16928783059120178</v>
      </c>
      <c r="U51" s="1">
        <v>21.098979949951172</v>
      </c>
      <c r="V51" s="1">
        <v>-0.38312599062919617</v>
      </c>
      <c r="W51" s="1">
        <v>47.750434875488281</v>
      </c>
      <c r="X51" s="1">
        <v>299.59857177734375</v>
      </c>
      <c r="Y51" s="1">
        <v>2001.60302734375</v>
      </c>
      <c r="Z51" s="1">
        <v>8.9058250188827515E-2</v>
      </c>
      <c r="AA51" s="1">
        <v>88.191574096679688</v>
      </c>
      <c r="AB51" s="1">
        <v>38.797527313232422</v>
      </c>
      <c r="AC51" s="1">
        <v>1.7515016794204712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1.1014653374167047</v>
      </c>
      <c r="AL51">
        <f>(U51-T51)/(1000-U51)*AK51</f>
        <v>2.3931183303870913E-2</v>
      </c>
      <c r="AM51">
        <f>(P51+273.15)</f>
        <v>301.51993980407713</v>
      </c>
      <c r="AN51">
        <f>(O51+273.15)</f>
        <v>301.60569801330564</v>
      </c>
      <c r="AO51">
        <f>(Y51*AG51+Z51*AH51)*AI51</f>
        <v>320.25647721670975</v>
      </c>
      <c r="AP51">
        <f>((AO51+0.00000010773*(AN51^4-AM51^4))-AL51*44100)/(L51*51.4+0.00000043092*AM51^3)</f>
        <v>-6.0261875530657063</v>
      </c>
      <c r="AQ51">
        <f>0.61365*EXP(17.502*J51/(240.97+J51))</f>
        <v>3.8774540422041754</v>
      </c>
      <c r="AR51">
        <f>AQ51*1000/AA51</f>
        <v>43.966264146204388</v>
      </c>
      <c r="AS51">
        <f>(AR51-U51)</f>
        <v>22.867284196253216</v>
      </c>
      <c r="AT51">
        <f>IF(D51,P51,(O51+P51)/2)</f>
        <v>28.412818908691406</v>
      </c>
      <c r="AU51">
        <f>0.61365*EXP(17.502*AT51/(240.97+AT51))</f>
        <v>3.8871304399669495</v>
      </c>
      <c r="AV51">
        <f>IF(AS51&lt;&gt;0,(1000-(AR51+U51)/2)/AS51*AL51,0)</f>
        <v>1.0124787431502842</v>
      </c>
      <c r="AW51">
        <f>U51*AA51/1000</f>
        <v>1.8607522536204779</v>
      </c>
      <c r="AX51">
        <f>(AU51-AW51)</f>
        <v>2.0263781863464718</v>
      </c>
      <c r="AY51">
        <f>1/(1.6/F51+1.37/N51)</f>
        <v>0.65764565203711911</v>
      </c>
      <c r="AZ51">
        <f>G51*AA51*0.001</f>
        <v>34.457864415566661</v>
      </c>
      <c r="BA51">
        <f>G51/S51</f>
        <v>0.98537413525620987</v>
      </c>
      <c r="BB51">
        <f>(1-AL51*AA51/AQ51/F51)*100</f>
        <v>60.369447141276375</v>
      </c>
      <c r="BC51">
        <f>(S51-E51/(N51/1.35))</f>
        <v>398.479915163366</v>
      </c>
      <c r="BD51">
        <f>E51*BB51/100/BC51</f>
        <v>-8.4926789907009952E-3</v>
      </c>
    </row>
    <row r="52" spans="1:56" x14ac:dyDescent="0.35">
      <c r="A52" s="1" t="s">
        <v>9</v>
      </c>
      <c r="B52" s="1" t="s">
        <v>1126</v>
      </c>
      <c r="K52" s="1">
        <v>1.9230400000000003</v>
      </c>
    </row>
    <row r="53" spans="1:56" x14ac:dyDescent="0.35">
      <c r="A53" s="1" t="s">
        <v>9</v>
      </c>
      <c r="B53" s="1" t="s">
        <v>1125</v>
      </c>
    </row>
    <row r="54" spans="1:56" x14ac:dyDescent="0.35">
      <c r="A54" s="1" t="s">
        <v>9</v>
      </c>
      <c r="B54" s="1" t="s">
        <v>1124</v>
      </c>
    </row>
    <row r="55" spans="1:56" x14ac:dyDescent="0.35">
      <c r="A55" s="1" t="s">
        <v>9</v>
      </c>
      <c r="B55" s="1" t="s">
        <v>1123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D55"/>
  <sheetViews>
    <sheetView topLeftCell="A6" zoomScale="5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1214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1213</v>
      </c>
    </row>
    <row r="12" spans="1:56" x14ac:dyDescent="0.35">
      <c r="A12" s="1" t="s">
        <v>9</v>
      </c>
      <c r="B12" s="1" t="s">
        <v>1212</v>
      </c>
    </row>
    <row r="13" spans="1:56" x14ac:dyDescent="0.35">
      <c r="A13" s="1" t="s">
        <v>9</v>
      </c>
      <c r="B13" s="1" t="s">
        <v>1211</v>
      </c>
    </row>
    <row r="14" spans="1:56" x14ac:dyDescent="0.35">
      <c r="A14" s="1" t="s">
        <v>9</v>
      </c>
      <c r="B14" s="1" t="s">
        <v>1210</v>
      </c>
    </row>
    <row r="15" spans="1:56" x14ac:dyDescent="0.35">
      <c r="A15" s="1" t="s">
        <v>9</v>
      </c>
      <c r="B15" s="1" t="s">
        <v>1209</v>
      </c>
    </row>
    <row r="16" spans="1:56" x14ac:dyDescent="0.35">
      <c r="A16" s="1" t="s">
        <v>9</v>
      </c>
      <c r="B16" s="1" t="s">
        <v>1208</v>
      </c>
    </row>
    <row r="17" spans="1:56" x14ac:dyDescent="0.35">
      <c r="A17" s="1" t="s">
        <v>9</v>
      </c>
      <c r="B17" s="1" t="s">
        <v>1207</v>
      </c>
    </row>
    <row r="18" spans="1:56" x14ac:dyDescent="0.35">
      <c r="A18" s="1">
        <v>1</v>
      </c>
      <c r="B18" s="1" t="s">
        <v>1206</v>
      </c>
      <c r="C18" s="1">
        <v>545.50000083819032</v>
      </c>
      <c r="D18" s="1">
        <v>0</v>
      </c>
      <c r="E18">
        <f>(R18-S18*(1000-T18)/(1000-U18))*AK18</f>
        <v>-6.0255389617316748</v>
      </c>
      <c r="F18">
        <f>IF(AV18&lt;&gt;0,1/(1/AV18-1/N18),0)</f>
        <v>1.1567834467239417</v>
      </c>
      <c r="G18">
        <f>((AY18-AL18/2)*S18-E18)/(AY18+AL18/2)</f>
        <v>381.16663432998871</v>
      </c>
      <c r="H18">
        <f>AL18*1000</f>
        <v>33.786601184010983</v>
      </c>
      <c r="I18">
        <f>(AQ18-AW18)</f>
        <v>3.1896483477672652</v>
      </c>
      <c r="J18">
        <f>(P18+AP18*D18)</f>
        <v>35.482112884521484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28.768327713012695</v>
      </c>
      <c r="P18" s="1">
        <v>35.482112884521484</v>
      </c>
      <c r="Q18" s="1">
        <v>28.801225662231445</v>
      </c>
      <c r="R18" s="1">
        <v>400.04055786132813</v>
      </c>
      <c r="S18" s="1">
        <v>393.44268798828125</v>
      </c>
      <c r="T18" s="1">
        <v>-0.15640883147716522</v>
      </c>
      <c r="U18" s="1">
        <v>29.608667373657227</v>
      </c>
      <c r="V18" s="1">
        <v>-0.34762096405029297</v>
      </c>
      <c r="W18" s="1">
        <v>65.805702209472656</v>
      </c>
      <c r="X18" s="1">
        <v>299.60794067382813</v>
      </c>
      <c r="Y18" s="1">
        <v>0.13680762052536011</v>
      </c>
      <c r="Z18" s="1">
        <v>0.29991847276687622</v>
      </c>
      <c r="AA18" s="1">
        <v>88.193199157714844</v>
      </c>
      <c r="AB18" s="1">
        <v>39.522281646728516</v>
      </c>
      <c r="AC18" s="1">
        <v>1.9033313989639282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1.1014997818890737</v>
      </c>
      <c r="AL18">
        <f>(U18-T18)/(1000-U18)*AK18</f>
        <v>3.3786601184010986E-2</v>
      </c>
      <c r="AM18">
        <f>(P18+273.15)</f>
        <v>308.63211288452146</v>
      </c>
      <c r="AN18">
        <f>(O18+273.15)</f>
        <v>301.91832771301267</v>
      </c>
      <c r="AO18">
        <f>(Y18*AG18+Z18*AH18)*AI18</f>
        <v>2.188921879479544E-2</v>
      </c>
      <c r="AP18">
        <f>((AO18+0.00000010773*(AN18^4-AM18^4))-AL18*44100)/(L18*51.4+0.00000043092*AM18^3)</f>
        <v>-12.816844817479293</v>
      </c>
      <c r="AQ18">
        <f>0.61365*EXP(17.502*J18/(240.97+J18))</f>
        <v>5.8009314462467509</v>
      </c>
      <c r="AR18">
        <f>AQ18*1000/AA18</f>
        <v>65.775269540602721</v>
      </c>
      <c r="AS18">
        <f>(AR18-U18)</f>
        <v>36.166602166945495</v>
      </c>
      <c r="AT18">
        <f>IF(D18,P18,(O18+P18)/2)</f>
        <v>32.12522029876709</v>
      </c>
      <c r="AU18">
        <f>0.61365*EXP(17.502*AT18/(240.97+AT18))</f>
        <v>4.8090314131138792</v>
      </c>
      <c r="AV18">
        <f>IF(AS18&lt;&gt;0,(1000-(AR18+U18)/2)/AS18*AL18,0)</f>
        <v>0.8896398815002895</v>
      </c>
      <c r="AW18">
        <f>U18*AA18/1000</f>
        <v>2.6112830984794857</v>
      </c>
      <c r="AX18">
        <f>(AU18-AW18)</f>
        <v>2.1977483146343935</v>
      </c>
      <c r="AY18">
        <f>1/(1.6/F18+1.37/N18)</f>
        <v>0.57511716371419519</v>
      </c>
      <c r="AZ18">
        <f>G18*AA18*0.001</f>
        <v>33.616304893740562</v>
      </c>
      <c r="BA18">
        <f>G18/S18</f>
        <v>0.96879836877624681</v>
      </c>
      <c r="BB18">
        <f>(1-AL18*AA18/AQ18/F18)*100</f>
        <v>55.59521172773885</v>
      </c>
      <c r="BC18">
        <f>(S18-E18/(N18/1.35))</f>
        <v>395.55427059585003</v>
      </c>
      <c r="BD18">
        <f>E18*BB18/100/BC18</f>
        <v>-8.4689039975878021E-3</v>
      </c>
    </row>
    <row r="19" spans="1:56" x14ac:dyDescent="0.35">
      <c r="A19" s="1" t="s">
        <v>9</v>
      </c>
      <c r="B19" s="1" t="s">
        <v>1205</v>
      </c>
      <c r="K19" s="1">
        <v>2.72</v>
      </c>
    </row>
    <row r="20" spans="1:56" x14ac:dyDescent="0.35">
      <c r="A20" s="1" t="s">
        <v>9</v>
      </c>
      <c r="B20" s="1" t="s">
        <v>1204</v>
      </c>
      <c r="K20" s="1">
        <v>2.72</v>
      </c>
    </row>
    <row r="21" spans="1:56" x14ac:dyDescent="0.35">
      <c r="A21" s="1">
        <v>2</v>
      </c>
      <c r="B21" s="1" t="s">
        <v>1203</v>
      </c>
      <c r="C21" s="1">
        <v>748.50000083819032</v>
      </c>
      <c r="D21" s="1">
        <v>0</v>
      </c>
      <c r="E21">
        <f>(R21-S21*(1000-T21)/(1000-U21))*AK21</f>
        <v>-6.458402561912493</v>
      </c>
      <c r="F21">
        <f>IF(AV21&lt;&gt;0,1/(1/AV21-1/N21),0)</f>
        <v>1.3520500480541406</v>
      </c>
      <c r="G21">
        <f>((AY21-AL21/2)*S21-E21)/(AY21+AL21/2)</f>
        <v>384.1367751711694</v>
      </c>
      <c r="H21">
        <f>AL21*1000</f>
        <v>33.172633931646509</v>
      </c>
      <c r="I21">
        <f>(AQ21-AW21)</f>
        <v>2.7917198116790471</v>
      </c>
      <c r="J21">
        <f>(P21+AP21*D21)</f>
        <v>34.055187225341797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28.791082382202148</v>
      </c>
      <c r="P21" s="1">
        <v>34.055187225341797</v>
      </c>
      <c r="Q21" s="1">
        <v>28.862548828125</v>
      </c>
      <c r="R21" s="1">
        <v>400.07211303710938</v>
      </c>
      <c r="S21" s="1">
        <v>394.06198120117188</v>
      </c>
      <c r="T21" s="1">
        <v>-0.15084682404994965</v>
      </c>
      <c r="U21" s="1">
        <v>29.11683464050293</v>
      </c>
      <c r="V21" s="1">
        <v>-0.33479827642440796</v>
      </c>
      <c r="W21" s="1">
        <v>64.623611450195313</v>
      </c>
      <c r="X21" s="1">
        <v>299.3143310546875</v>
      </c>
      <c r="Y21" s="1">
        <v>25.273784637451172</v>
      </c>
      <c r="Z21" s="1">
        <v>2.881355956196785E-2</v>
      </c>
      <c r="AA21" s="1">
        <v>88.188156127929688</v>
      </c>
      <c r="AB21" s="1">
        <v>39.511726379394531</v>
      </c>
      <c r="AC21" s="1">
        <v>1.9010558128356934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1.1004203347598802</v>
      </c>
      <c r="AL21">
        <f>(U21-T21)/(1000-U21)*AK21</f>
        <v>3.317263393164651E-2</v>
      </c>
      <c r="AM21">
        <f>(P21+273.15)</f>
        <v>307.20518722534177</v>
      </c>
      <c r="AN21">
        <f>(O21+273.15)</f>
        <v>301.94108238220213</v>
      </c>
      <c r="AO21">
        <f>(Y21*AG21+Z21*AH21)*AI21</f>
        <v>4.0438054516060902</v>
      </c>
      <c r="AP21">
        <f>((AO21+0.00000010773*(AN21^4-AM21^4))-AL21*44100)/(L21*51.4+0.00000043092*AM21^3)</f>
        <v>-12.432530415149753</v>
      </c>
      <c r="AQ21">
        <f>0.61365*EXP(17.502*J21/(240.97+J21))</f>
        <v>5.3594797709068311</v>
      </c>
      <c r="AR21">
        <f>AQ21*1000/AA21</f>
        <v>60.773237657130842</v>
      </c>
      <c r="AS21">
        <f>(AR21-U21)</f>
        <v>31.656403016627912</v>
      </c>
      <c r="AT21">
        <f>IF(D21,P21,(O21+P21)/2)</f>
        <v>31.423134803771973</v>
      </c>
      <c r="AU21">
        <f>0.61365*EXP(17.502*AT21/(240.97+AT21))</f>
        <v>4.621370734378087</v>
      </c>
      <c r="AV21">
        <f>IF(AS21&lt;&gt;0,(1000-(AR21+U21)/2)/AS21*AL21,0)</f>
        <v>1.0007987541666057</v>
      </c>
      <c r="AW21">
        <f>U21*AA21/1000</f>
        <v>2.567759959227784</v>
      </c>
      <c r="AX21">
        <f>(AU21-AW21)</f>
        <v>2.053610775150303</v>
      </c>
      <c r="AY21">
        <f>1/(1.6/F21+1.37/N21)</f>
        <v>0.64976471563351812</v>
      </c>
      <c r="AZ21">
        <f>G21*AA21*0.001</f>
        <v>33.876313903274507</v>
      </c>
      <c r="BA21">
        <f>G21/S21</f>
        <v>0.97481308397285971</v>
      </c>
      <c r="BB21">
        <f>(1-AL21*AA21/AQ21/F21)*100</f>
        <v>59.628506633980095</v>
      </c>
      <c r="BC21">
        <f>(S21-E21/(N21/1.35))</f>
        <v>396.32525600679901</v>
      </c>
      <c r="BD21">
        <f>E21*BB21/100/BC21</f>
        <v>-9.7168902100275584E-3</v>
      </c>
    </row>
    <row r="22" spans="1:56" x14ac:dyDescent="0.35">
      <c r="A22" s="1" t="s">
        <v>9</v>
      </c>
      <c r="B22" s="1" t="s">
        <v>1202</v>
      </c>
      <c r="K22" s="1">
        <v>2.72</v>
      </c>
    </row>
    <row r="23" spans="1:56" x14ac:dyDescent="0.35">
      <c r="A23" s="1" t="s">
        <v>9</v>
      </c>
      <c r="B23" s="1" t="s">
        <v>1201</v>
      </c>
      <c r="K23" s="1">
        <v>2.72</v>
      </c>
    </row>
    <row r="24" spans="1:56" x14ac:dyDescent="0.35">
      <c r="A24" s="1">
        <v>3</v>
      </c>
      <c r="B24" s="1" t="s">
        <v>1200</v>
      </c>
      <c r="C24" s="1">
        <v>951.50000083819032</v>
      </c>
      <c r="D24" s="1">
        <v>0</v>
      </c>
      <c r="E24">
        <f>(R24-S24*(1000-T24)/(1000-U24))*AK24</f>
        <v>-6.2698661599082897</v>
      </c>
      <c r="F24">
        <f>IF(AV24&lt;&gt;0,1/(1/AV24-1/N24),0)</f>
        <v>0.40176581994817601</v>
      </c>
      <c r="G24">
        <f>((AY24-AL24/2)*S24-E24)/(AY24+AL24/2)</f>
        <v>367.25585670100969</v>
      </c>
      <c r="H24">
        <f>AL24*1000</f>
        <v>32.786712874766032</v>
      </c>
      <c r="I24">
        <f>(AQ24-AW24)</f>
        <v>7.3857042526504335</v>
      </c>
      <c r="J24">
        <f>(P24+AP24*D24)</f>
        <v>45.563804626464844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28.782032012939453</v>
      </c>
      <c r="P24" s="1">
        <v>45.563804626464844</v>
      </c>
      <c r="Q24" s="1">
        <v>28.872224807739258</v>
      </c>
      <c r="R24" s="1">
        <v>400.2506103515625</v>
      </c>
      <c r="S24" s="1">
        <v>394.20855712890625</v>
      </c>
      <c r="T24" s="1">
        <v>-0.14638209342956543</v>
      </c>
      <c r="U24" s="1">
        <v>28.764610290527344</v>
      </c>
      <c r="V24" s="1">
        <v>-0.32505121827125549</v>
      </c>
      <c r="W24" s="1">
        <v>63.873741149902344</v>
      </c>
      <c r="X24" s="1">
        <v>299.59066772460938</v>
      </c>
      <c r="Y24" s="1">
        <v>50.555984497070313</v>
      </c>
      <c r="Z24" s="1">
        <v>4.452938586473465E-2</v>
      </c>
      <c r="AA24" s="1">
        <v>88.185920715332031</v>
      </c>
      <c r="AB24" s="1">
        <v>39.456024169921875</v>
      </c>
      <c r="AC24" s="1">
        <v>1.894340991973877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1.1014362783992988</v>
      </c>
      <c r="AL24">
        <f>(U24-T24)/(1000-U24)*AK24</f>
        <v>3.2786712874766033E-2</v>
      </c>
      <c r="AM24">
        <f>(P24+273.15)</f>
        <v>318.71380462646482</v>
      </c>
      <c r="AN24">
        <f>(O24+273.15)</f>
        <v>301.93203201293943</v>
      </c>
      <c r="AO24">
        <f>(Y24*AG24+Z24*AH24)*AI24</f>
        <v>8.0889573387289602</v>
      </c>
      <c r="AP24">
        <f>((AO24+0.00000010773*(AN24^4-AM24^4))-AL24*44100)/(L24*51.4+0.00000043092*AM24^3)</f>
        <v>-13.344065714576674</v>
      </c>
      <c r="AQ24">
        <f>0.61365*EXP(17.502*J24/(240.97+J24))</f>
        <v>9.9223378951383019</v>
      </c>
      <c r="AR24">
        <f>AQ24*1000/AA24</f>
        <v>112.51612292134521</v>
      </c>
      <c r="AS24">
        <f>(AR24-U24)</f>
        <v>83.751512630817871</v>
      </c>
      <c r="AT24">
        <f>IF(D24,P24,(O24+P24)/2)</f>
        <v>37.172918319702148</v>
      </c>
      <c r="AU24">
        <f>0.61365*EXP(17.502*AT24/(240.97+AT24))</f>
        <v>6.3646306990612009</v>
      </c>
      <c r="AV24">
        <f>IF(AS24&lt;&gt;0,(1000-(AR24+U24)/2)/AS24*AL24,0)</f>
        <v>0.36382205527207123</v>
      </c>
      <c r="AW24">
        <f>U24*AA24/1000</f>
        <v>2.5366336424878684</v>
      </c>
      <c r="AX24">
        <f>(AU24-AW24)</f>
        <v>3.8279970565733326</v>
      </c>
      <c r="AY24">
        <f>1/(1.6/F24+1.37/N24)</f>
        <v>0.23051832624376939</v>
      </c>
      <c r="AZ24">
        <f>G24*AA24*0.001</f>
        <v>32.386795861276582</v>
      </c>
      <c r="BA24">
        <f>G24/S24</f>
        <v>0.93162832226626924</v>
      </c>
      <c r="BB24">
        <f>(1-AL24*AA24/AQ24/F24)*100</f>
        <v>27.471260128020248</v>
      </c>
      <c r="BC24">
        <f>(S24-E24/(N24/1.35))</f>
        <v>396.4057614651706</v>
      </c>
      <c r="BD24">
        <f>E24*BB24/100/BC24</f>
        <v>-4.3450711616825387E-3</v>
      </c>
    </row>
    <row r="25" spans="1:56" x14ac:dyDescent="0.35">
      <c r="A25" s="1" t="s">
        <v>9</v>
      </c>
      <c r="B25" s="1" t="s">
        <v>1199</v>
      </c>
      <c r="K25" s="1">
        <v>2.72</v>
      </c>
    </row>
    <row r="26" spans="1:56" x14ac:dyDescent="0.35">
      <c r="A26" s="1" t="s">
        <v>9</v>
      </c>
      <c r="B26" s="1" t="s">
        <v>1198</v>
      </c>
      <c r="K26" s="1">
        <v>2.72</v>
      </c>
    </row>
    <row r="27" spans="1:56" x14ac:dyDescent="0.35">
      <c r="A27" s="1">
        <v>4</v>
      </c>
      <c r="B27" s="1" t="s">
        <v>1197</v>
      </c>
      <c r="C27" s="1">
        <v>1154.5000008381903</v>
      </c>
      <c r="D27" s="1">
        <v>0</v>
      </c>
      <c r="E27">
        <f>(R27-S27*(1000-T27)/(1000-U27))*AK27</f>
        <v>-6.9258815964910809</v>
      </c>
      <c r="F27">
        <f>IF(AV27&lt;&gt;0,1/(1/AV27-1/N27),0)</f>
        <v>0.40586345806845242</v>
      </c>
      <c r="G27">
        <f>((AY27-AL27/2)*S27-E27)/(AY27+AL27/2)</f>
        <v>370.8403879742026</v>
      </c>
      <c r="H27">
        <f>AL27*1000</f>
        <v>32.544148825846598</v>
      </c>
      <c r="I27">
        <f>(AQ27-AW27)</f>
        <v>7.2708527610006772</v>
      </c>
      <c r="J27">
        <f>(P27+AP27*D27)</f>
        <v>45.302719116210938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28.778648376464844</v>
      </c>
      <c r="P27" s="1">
        <v>45.302719116210938</v>
      </c>
      <c r="Q27" s="1">
        <v>28.876667022705078</v>
      </c>
      <c r="R27" s="1">
        <v>399.97760009765625</v>
      </c>
      <c r="S27" s="1">
        <v>394.6053466796875</v>
      </c>
      <c r="T27" s="1">
        <v>-0.14169953763484955</v>
      </c>
      <c r="U27" s="1">
        <v>28.566030502319336</v>
      </c>
      <c r="V27" s="1">
        <v>-0.31472215056419373</v>
      </c>
      <c r="W27" s="1">
        <v>63.446659088134766</v>
      </c>
      <c r="X27" s="1">
        <v>299.54098510742188</v>
      </c>
      <c r="Y27" s="1">
        <v>100.21604156494141</v>
      </c>
      <c r="Z27" s="1">
        <v>0.20954908430576324</v>
      </c>
      <c r="AA27" s="1">
        <v>88.18792724609375</v>
      </c>
      <c r="AB27" s="1">
        <v>39.424842834472656</v>
      </c>
      <c r="AC27" s="1">
        <v>1.8865293264389038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1.1012536217184625</v>
      </c>
      <c r="AL27">
        <f>(U27-T27)/(1000-U27)*AK27</f>
        <v>3.2544148825846601E-2</v>
      </c>
      <c r="AM27">
        <f>(P27+273.15)</f>
        <v>318.45271911621091</v>
      </c>
      <c r="AN27">
        <f>(O27+273.15)</f>
        <v>301.92864837646482</v>
      </c>
      <c r="AO27">
        <f>(Y27*AG27+Z27*AH27)*AI27</f>
        <v>16.034566291990132</v>
      </c>
      <c r="AP27">
        <f>((AO27+0.00000010773*(AN27^4-AM27^4))-AL27*44100)/(L27*51.4+0.00000043092*AM27^3)</f>
        <v>-13.168282601889658</v>
      </c>
      <c r="AQ27">
        <f>0.61365*EXP(17.502*J27/(240.97+J27))</f>
        <v>9.7900317806489099</v>
      </c>
      <c r="AR27">
        <f>AQ27*1000/AA27</f>
        <v>111.01328817185183</v>
      </c>
      <c r="AS27">
        <f>(AR27-U27)</f>
        <v>82.44725766953249</v>
      </c>
      <c r="AT27">
        <f>IF(D27,P27,(O27+P27)/2)</f>
        <v>37.040683746337891</v>
      </c>
      <c r="AU27">
        <f>0.61365*EXP(17.502*AT27/(240.97+AT27))</f>
        <v>6.318893008756068</v>
      </c>
      <c r="AV27">
        <f>IF(AS27&lt;&gt;0,(1000-(AR27+U27)/2)/AS27*AL27,0)</f>
        <v>0.36717902598065894</v>
      </c>
      <c r="AW27">
        <f>U27*AA27/1000</f>
        <v>2.5191790196482327</v>
      </c>
      <c r="AX27">
        <f>(AU27-AW27)</f>
        <v>3.7997139891078353</v>
      </c>
      <c r="AY27">
        <f>1/(1.6/F27+1.37/N27)</f>
        <v>0.23267485651366071</v>
      </c>
      <c r="AZ27">
        <f>G27*AA27*0.001</f>
        <v>32.703645154582162</v>
      </c>
      <c r="BA27">
        <f>G27/S27</f>
        <v>0.93977537581421677</v>
      </c>
      <c r="BB27">
        <f>(1-AL27*AA27/AQ27/F27)*100</f>
        <v>27.769936035900656</v>
      </c>
      <c r="BC27">
        <f>(S27-E27/(N27/1.35))</f>
        <v>397.03244427446072</v>
      </c>
      <c r="BD27">
        <f>E27*BB27/100/BC27</f>
        <v>-4.8442209623006018E-3</v>
      </c>
    </row>
    <row r="28" spans="1:56" x14ac:dyDescent="0.35">
      <c r="A28" s="1" t="s">
        <v>9</v>
      </c>
      <c r="B28" s="1" t="s">
        <v>1196</v>
      </c>
      <c r="K28" s="1">
        <v>2.72</v>
      </c>
    </row>
    <row r="29" spans="1:56" x14ac:dyDescent="0.35">
      <c r="A29" s="1" t="s">
        <v>9</v>
      </c>
      <c r="B29" s="1" t="s">
        <v>1195</v>
      </c>
      <c r="K29" s="1">
        <v>2.72</v>
      </c>
    </row>
    <row r="30" spans="1:56" x14ac:dyDescent="0.35">
      <c r="A30" s="1">
        <v>5</v>
      </c>
      <c r="B30" s="1" t="s">
        <v>1194</v>
      </c>
      <c r="C30" s="1">
        <v>1357.5000008381903</v>
      </c>
      <c r="D30" s="1">
        <v>0</v>
      </c>
      <c r="E30">
        <f>(R30-S30*(1000-T30)/(1000-U30))*AK30</f>
        <v>-6.9575847938179516</v>
      </c>
      <c r="F30">
        <f>IF(AV30&lt;&gt;0,1/(1/AV30-1/N30),0)</f>
        <v>0.40378514401689752</v>
      </c>
      <c r="G30">
        <f>((AY30-AL30/2)*S30-E30)/(AY30+AL30/2)</f>
        <v>371.3537459247828</v>
      </c>
      <c r="H30">
        <f>AL30*1000</f>
        <v>32.308685149883473</v>
      </c>
      <c r="I30">
        <f>(AQ30-AW30)</f>
        <v>7.2539519361028351</v>
      </c>
      <c r="J30">
        <f>(P30+AP30*D30)</f>
        <v>45.233791351318359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28.791540145874023</v>
      </c>
      <c r="P30" s="1">
        <v>45.233791351318359</v>
      </c>
      <c r="Q30" s="1">
        <v>28.890668869018555</v>
      </c>
      <c r="R30" s="1">
        <v>400.01333618164063</v>
      </c>
      <c r="S30" s="1">
        <v>394.75082397460938</v>
      </c>
      <c r="T30" s="1">
        <v>-0.13600508868694305</v>
      </c>
      <c r="U30" s="1">
        <v>28.365310668945313</v>
      </c>
      <c r="V30" s="1">
        <v>-0.3018401563167572</v>
      </c>
      <c r="W30" s="1">
        <v>62.951984405517578</v>
      </c>
      <c r="X30" s="1">
        <v>299.58929443359375</v>
      </c>
      <c r="Y30" s="1">
        <v>149.82144165039063</v>
      </c>
      <c r="Z30" s="1">
        <v>0.12442366778850555</v>
      </c>
      <c r="AA30" s="1">
        <v>88.185386657714844</v>
      </c>
      <c r="AB30" s="1">
        <v>39.481426239013672</v>
      </c>
      <c r="AC30" s="1">
        <v>1.8861926794052124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1.1014312295352708</v>
      </c>
      <c r="AL30">
        <f>(U30-T30)/(1000-U30)*AK30</f>
        <v>3.230868514988347E-2</v>
      </c>
      <c r="AM30">
        <f>(P30+273.15)</f>
        <v>318.38379135131834</v>
      </c>
      <c r="AN30">
        <f>(O30+273.15)</f>
        <v>301.941540145874</v>
      </c>
      <c r="AO30">
        <f>(Y30*AG30+Z30*AH30)*AI30</f>
        <v>23.971430128259271</v>
      </c>
      <c r="AP30">
        <f>((AO30+0.00000010773*(AN30^4-AM30^4))-AL30*44100)/(L30*51.4+0.00000043092*AM30^3)</f>
        <v>-13.012417062028307</v>
      </c>
      <c r="AQ30">
        <f>0.61365*EXP(17.502*J30/(240.97+J30))</f>
        <v>9.7553578251099822</v>
      </c>
      <c r="AR30">
        <f>AQ30*1000/AA30</f>
        <v>110.62329253002761</v>
      </c>
      <c r="AS30">
        <f>(AR30-U30)</f>
        <v>82.2579818610823</v>
      </c>
      <c r="AT30">
        <f>IF(D30,P30,(O30+P30)/2)</f>
        <v>37.012665748596191</v>
      </c>
      <c r="AU30">
        <f>0.61365*EXP(17.502*AT30/(240.97+AT30))</f>
        <v>6.3092387801760781</v>
      </c>
      <c r="AV30">
        <f>IF(AS30&lt;&gt;0,(1000-(AR30+U30)/2)/AS30*AL30,0)</f>
        <v>0.36547718482281599</v>
      </c>
      <c r="AW30">
        <f>U30*AA30/1000</f>
        <v>2.5014058890071467</v>
      </c>
      <c r="AX30">
        <f>(AU30-AW30)</f>
        <v>3.8078328911689314</v>
      </c>
      <c r="AY30">
        <f>1/(1.6/F30+1.37/N30)</f>
        <v>0.23158151906944538</v>
      </c>
      <c r="AZ30">
        <f>G30*AA30*0.001</f>
        <v>32.74797367116777</v>
      </c>
      <c r="BA30">
        <f>G30/S30</f>
        <v>0.94072950167842717</v>
      </c>
      <c r="BB30">
        <f>(1-AL30*AA30/AQ30/F30)*100</f>
        <v>27.669350106472479</v>
      </c>
      <c r="BC30">
        <f>(S30-E30/(N30/1.35))</f>
        <v>397.18903159962304</v>
      </c>
      <c r="BD30">
        <f>E30*BB30/100/BC30</f>
        <v>-4.8468571445768171E-3</v>
      </c>
    </row>
    <row r="31" spans="1:56" x14ac:dyDescent="0.35">
      <c r="A31" s="1" t="s">
        <v>9</v>
      </c>
      <c r="B31" s="1" t="s">
        <v>1193</v>
      </c>
      <c r="K31" s="1">
        <v>2.72</v>
      </c>
    </row>
    <row r="32" spans="1:56" x14ac:dyDescent="0.35">
      <c r="A32" s="1" t="s">
        <v>9</v>
      </c>
      <c r="B32" s="1" t="s">
        <v>1192</v>
      </c>
      <c r="K32" s="1">
        <v>2.72</v>
      </c>
    </row>
    <row r="33" spans="1:56" x14ac:dyDescent="0.35">
      <c r="A33" s="1">
        <v>6</v>
      </c>
      <c r="B33" s="1" t="s">
        <v>1191</v>
      </c>
      <c r="C33" s="1">
        <v>1560.5000008381903</v>
      </c>
      <c r="D33" s="1">
        <v>0</v>
      </c>
      <c r="E33">
        <f>(R33-S33*(1000-T33)/(1000-U33))*AK33</f>
        <v>-7.4656737409005256</v>
      </c>
      <c r="F33">
        <f>IF(AV33&lt;&gt;0,1/(1/AV33-1/N33),0)</f>
        <v>0.411905436086489</v>
      </c>
      <c r="G33">
        <f>((AY33-AL33/2)*S33-E33)/(AY33+AL33/2)</f>
        <v>374.39078067734494</v>
      </c>
      <c r="H33">
        <f>AL33*1000</f>
        <v>32.176315001893038</v>
      </c>
      <c r="I33">
        <f>(AQ33-AW33)</f>
        <v>7.1027143121225738</v>
      </c>
      <c r="J33">
        <f>(P33+AP33*D33)</f>
        <v>44.911582946777344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28.822439193725586</v>
      </c>
      <c r="P33" s="1">
        <v>44.911582946777344</v>
      </c>
      <c r="Q33" s="1">
        <v>28.915990829467773</v>
      </c>
      <c r="R33" s="1">
        <v>400.00332641601563</v>
      </c>
      <c r="S33" s="1">
        <v>395.23553466796875</v>
      </c>
      <c r="T33" s="1">
        <v>-0.12875407934188843</v>
      </c>
      <c r="U33" s="1">
        <v>28.258087158203125</v>
      </c>
      <c r="V33" s="1">
        <v>-0.28523784875869751</v>
      </c>
      <c r="W33" s="1">
        <v>62.602100372314453</v>
      </c>
      <c r="X33" s="1">
        <v>299.59811401367188</v>
      </c>
      <c r="Y33" s="1">
        <v>299.48422241210938</v>
      </c>
      <c r="Z33" s="1">
        <v>0.10084570199251175</v>
      </c>
      <c r="AA33" s="1">
        <v>88.185775756835938</v>
      </c>
      <c r="AB33" s="1">
        <v>39.398700714111328</v>
      </c>
      <c r="AC33" s="1">
        <v>1.8844457864761353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1.1014636544620287</v>
      </c>
      <c r="AL33">
        <f>(U33-T33)/(1000-U33)*AK33</f>
        <v>3.2176315001893038E-2</v>
      </c>
      <c r="AM33">
        <f>(P33+273.15)</f>
        <v>318.06158294677732</v>
      </c>
      <c r="AN33">
        <f>(O33+273.15)</f>
        <v>301.97243919372556</v>
      </c>
      <c r="AO33">
        <f>(Y33*AG33+Z33*AH33)*AI33</f>
        <v>47.917474514898458</v>
      </c>
      <c r="AP33">
        <f>((AO33+0.00000010773*(AN33^4-AM33^4))-AL33*44100)/(L33*51.4+0.00000043092*AM33^3)</f>
        <v>-12.73732606632335</v>
      </c>
      <c r="AQ33">
        <f>0.61365*EXP(17.502*J33/(240.97+J33))</f>
        <v>9.5946756495730003</v>
      </c>
      <c r="AR33">
        <f>AQ33*1000/AA33</f>
        <v>108.80071720443243</v>
      </c>
      <c r="AS33">
        <f>(AR33-U33)</f>
        <v>80.542630046229306</v>
      </c>
      <c r="AT33">
        <f>IF(D33,P33,(O33+P33)/2)</f>
        <v>36.867011070251465</v>
      </c>
      <c r="AU33">
        <f>0.61365*EXP(17.502*AT33/(240.97+AT33))</f>
        <v>6.2592562456656475</v>
      </c>
      <c r="AV33">
        <f>IF(AS33&lt;&gt;0,(1000-(AR33+U33)/2)/AS33*AL33,0)</f>
        <v>0.37211711801828207</v>
      </c>
      <c r="AW33">
        <f>U33*AA33/1000</f>
        <v>2.4919613374504261</v>
      </c>
      <c r="AX33">
        <f>(AU33-AW33)</f>
        <v>3.7672949082152214</v>
      </c>
      <c r="AY33">
        <f>1/(1.6/F33+1.37/N33)</f>
        <v>0.23584810065205691</v>
      </c>
      <c r="AZ33">
        <f>G33*AA33*0.001</f>
        <v>33.015941430239089</v>
      </c>
      <c r="BA33">
        <f>G33/S33</f>
        <v>0.94725991930827991</v>
      </c>
      <c r="BB33">
        <f>(1-AL33*AA33/AQ33/F33)*100</f>
        <v>28.202880086707339</v>
      </c>
      <c r="BC33">
        <f>(S33-E33/(N33/1.35))</f>
        <v>397.85179637089499</v>
      </c>
      <c r="BD33">
        <f>E33*BB33/100/BC33</f>
        <v>-5.2922596605498315E-3</v>
      </c>
    </row>
    <row r="34" spans="1:56" x14ac:dyDescent="0.35">
      <c r="A34" s="1" t="s">
        <v>9</v>
      </c>
      <c r="B34" s="1" t="s">
        <v>1190</v>
      </c>
      <c r="K34" s="1">
        <v>2.72</v>
      </c>
    </row>
    <row r="35" spans="1:56" x14ac:dyDescent="0.35">
      <c r="A35" s="1" t="s">
        <v>9</v>
      </c>
      <c r="B35" s="1" t="s">
        <v>1189</v>
      </c>
      <c r="K35" s="1">
        <v>2.72</v>
      </c>
    </row>
    <row r="36" spans="1:56" x14ac:dyDescent="0.35">
      <c r="A36" s="1">
        <v>7</v>
      </c>
      <c r="B36" s="1" t="s">
        <v>1188</v>
      </c>
      <c r="C36" s="1">
        <v>1763.5000008381903</v>
      </c>
      <c r="D36" s="1">
        <v>0</v>
      </c>
      <c r="E36">
        <f>(R36-S36*(1000-T36)/(1000-U36))*AK36</f>
        <v>-6.8292705684266446</v>
      </c>
      <c r="F36">
        <f>IF(AV36&lt;&gt;0,1/(1/AV36-1/N36),0)</f>
        <v>0.43523867453057513</v>
      </c>
      <c r="G36">
        <f>((AY36-AL36/2)*S36-E36)/(AY36+AL36/2)</f>
        <v>372.83193716147139</v>
      </c>
      <c r="H36">
        <f>AL36*1000</f>
        <v>32.002316390963323</v>
      </c>
      <c r="I36">
        <f>(AQ36-AW36)</f>
        <v>6.7379843855438306</v>
      </c>
      <c r="J36">
        <f>(P36+AP36*D36)</f>
        <v>44.136146545410156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28.870067596435547</v>
      </c>
      <c r="P36" s="1">
        <v>44.136146545410156</v>
      </c>
      <c r="Q36" s="1">
        <v>28.956071853637695</v>
      </c>
      <c r="R36" s="1">
        <v>400.09271240234375</v>
      </c>
      <c r="S36" s="1">
        <v>394.821533203125</v>
      </c>
      <c r="T36" s="1">
        <v>-0.12239494919776917</v>
      </c>
      <c r="U36" s="1">
        <v>28.115468978881836</v>
      </c>
      <c r="V36" s="1">
        <v>-0.2703976035118103</v>
      </c>
      <c r="W36" s="1">
        <v>62.113311767578125</v>
      </c>
      <c r="X36" s="1">
        <v>299.59402465820313</v>
      </c>
      <c r="Y36" s="1">
        <v>499.3602294921875</v>
      </c>
      <c r="Z36" s="1">
        <v>0.20562312006950378</v>
      </c>
      <c r="AA36" s="1">
        <v>88.184043884277344</v>
      </c>
      <c r="AB36" s="1">
        <v>39.515560150146484</v>
      </c>
      <c r="AC36" s="1">
        <v>1.8859245777130127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1.1014486200669231</v>
      </c>
      <c r="AL36">
        <f>(U36-T36)/(1000-U36)*AK36</f>
        <v>3.200231639096332E-2</v>
      </c>
      <c r="AM36">
        <f>(P36+273.15)</f>
        <v>317.28614654541013</v>
      </c>
      <c r="AN36">
        <f>(O36+273.15)</f>
        <v>302.02006759643552</v>
      </c>
      <c r="AO36">
        <f>(Y36*AG36+Z36*AH36)*AI36</f>
        <v>79.897634932898654</v>
      </c>
      <c r="AP36">
        <f>((AO36+0.00000010773*(AN36^4-AM36^4))-AL36*44100)/(L36*51.4+0.00000043092*AM36^3)</f>
        <v>-12.336235286379184</v>
      </c>
      <c r="AQ36">
        <f>0.61365*EXP(17.502*J36/(240.97+J36))</f>
        <v>9.2173201358045844</v>
      </c>
      <c r="AR36">
        <f>AQ36*1000/AA36</f>
        <v>104.5236726487656</v>
      </c>
      <c r="AS36">
        <f>(AR36-U36)</f>
        <v>76.408203669883761</v>
      </c>
      <c r="AT36">
        <f>IF(D36,P36,(O36+P36)/2)</f>
        <v>36.503107070922852</v>
      </c>
      <c r="AU36">
        <f>0.61365*EXP(17.502*AT36/(240.97+AT36))</f>
        <v>6.135879463992219</v>
      </c>
      <c r="AV36">
        <f>IF(AS36&lt;&gt;0,(1000-(AR36+U36)/2)/AS36*AL36,0)</f>
        <v>0.39105665449171645</v>
      </c>
      <c r="AW36">
        <f>U36*AA36/1000</f>
        <v>2.4793357502607543</v>
      </c>
      <c r="AX36">
        <f>(AU36-AW36)</f>
        <v>3.6565437137314647</v>
      </c>
      <c r="AY36">
        <f>1/(1.6/F36+1.37/N36)</f>
        <v>0.24802975188158971</v>
      </c>
      <c r="AZ36">
        <f>G36*AA36*0.001</f>
        <v>32.877827908107328</v>
      </c>
      <c r="BA36">
        <f>G36/S36</f>
        <v>0.9443049727727475</v>
      </c>
      <c r="BB36">
        <f>(1-AL36*AA36/AQ36/F36)*100</f>
        <v>29.654021595401957</v>
      </c>
      <c r="BC36">
        <f>(S36-E36/(N36/1.35))</f>
        <v>397.2147745457263</v>
      </c>
      <c r="BD36">
        <f>E36*BB36/100/BC36</f>
        <v>-5.0983837937189748E-3</v>
      </c>
    </row>
    <row r="37" spans="1:56" x14ac:dyDescent="0.35">
      <c r="A37" s="1" t="s">
        <v>9</v>
      </c>
      <c r="B37" s="1" t="s">
        <v>1187</v>
      </c>
      <c r="K37" s="1">
        <v>2.72</v>
      </c>
    </row>
    <row r="38" spans="1:56" x14ac:dyDescent="0.35">
      <c r="A38" s="1" t="s">
        <v>9</v>
      </c>
      <c r="B38" s="1" t="s">
        <v>1186</v>
      </c>
      <c r="K38" s="1">
        <v>2.72</v>
      </c>
    </row>
    <row r="39" spans="1:56" x14ac:dyDescent="0.35">
      <c r="A39" s="1">
        <v>8</v>
      </c>
      <c r="B39" s="1" t="s">
        <v>1185</v>
      </c>
      <c r="C39" s="1">
        <v>1966.5000008381903</v>
      </c>
      <c r="D39" s="1">
        <v>0</v>
      </c>
      <c r="E39">
        <f>(R39-S39*(1000-T39)/(1000-U39))*AK39</f>
        <v>-6.6991849415624918</v>
      </c>
      <c r="F39">
        <f>IF(AV39&lt;&gt;0,1/(1/AV39-1/N39),0)</f>
        <v>0.89275200961292756</v>
      </c>
      <c r="G39">
        <f>((AY39-AL39/2)*S39-E39)/(AY39+AL39/2)</f>
        <v>382.47918756800556</v>
      </c>
      <c r="H39">
        <f>AL39*1000</f>
        <v>31.810950614282277</v>
      </c>
      <c r="I39">
        <f>(AQ39-AW39)</f>
        <v>3.6811930164366569</v>
      </c>
      <c r="J39">
        <f>(P39+AP39*D39)</f>
        <v>36.537483215332031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28.941169738769531</v>
      </c>
      <c r="P39" s="1">
        <v>36.537483215332031</v>
      </c>
      <c r="Q39" s="1">
        <v>29.011402130126953</v>
      </c>
      <c r="R39" s="1">
        <v>399.95486450195313</v>
      </c>
      <c r="S39" s="1">
        <v>394.63864135742188</v>
      </c>
      <c r="T39" s="1">
        <v>-0.10916689783334732</v>
      </c>
      <c r="U39" s="1">
        <v>27.968410491943359</v>
      </c>
      <c r="V39" s="1">
        <v>-0.24017155170440674</v>
      </c>
      <c r="W39" s="1">
        <v>61.531623840332031</v>
      </c>
      <c r="X39" s="1">
        <v>299.54791259765625</v>
      </c>
      <c r="Y39" s="1">
        <v>750.30963134765625</v>
      </c>
      <c r="Z39" s="1">
        <v>4.0600728243589401E-2</v>
      </c>
      <c r="AA39" s="1">
        <v>88.179847717285156</v>
      </c>
      <c r="AB39" s="1">
        <v>39.406833648681641</v>
      </c>
      <c r="AC39" s="1">
        <v>1.8878804445266724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1.1012790904325596</v>
      </c>
      <c r="AL39">
        <f>(U39-T39)/(1000-U39)*AK39</f>
        <v>3.1810950614282275E-2</v>
      </c>
      <c r="AM39">
        <f>(P39+273.15)</f>
        <v>309.68748321533201</v>
      </c>
      <c r="AN39">
        <f>(O39+273.15)</f>
        <v>302.09116973876951</v>
      </c>
      <c r="AO39">
        <f>(Y39*AG39+Z39*AH39)*AI39</f>
        <v>120.04953833230866</v>
      </c>
      <c r="AP39">
        <f>((AO39+0.00000010773*(AN39^4-AM39^4))-AL39*44100)/(L39*51.4+0.00000043092*AM39^3)</f>
        <v>-11.20908992258032</v>
      </c>
      <c r="AQ39">
        <f>0.61365*EXP(17.502*J39/(240.97+J39))</f>
        <v>6.1474431945107426</v>
      </c>
      <c r="AR39">
        <f>AQ39*1000/AA39</f>
        <v>69.71483115076542</v>
      </c>
      <c r="AS39">
        <f>(AR39-U39)</f>
        <v>41.746420658822061</v>
      </c>
      <c r="AT39">
        <f>IF(D39,P39,(O39+P39)/2)</f>
        <v>32.739326477050781</v>
      </c>
      <c r="AU39">
        <f>0.61365*EXP(17.502*AT39/(240.97+AT39))</f>
        <v>4.9785798136127948</v>
      </c>
      <c r="AV39">
        <f>IF(AS39&lt;&gt;0,(1000-(AR39+U39)/2)/AS39*AL39,0)</f>
        <v>0.72478674216632644</v>
      </c>
      <c r="AW39">
        <f>U39*AA39/1000</f>
        <v>2.4662501780740858</v>
      </c>
      <c r="AX39">
        <f>(AU39-AW39)</f>
        <v>2.512329635538709</v>
      </c>
      <c r="AY39">
        <f>1/(1.6/F39+1.37/N39)</f>
        <v>0.4655837009782135</v>
      </c>
      <c r="AZ39">
        <f>G39*AA39*0.001</f>
        <v>33.726956514777676</v>
      </c>
      <c r="BA39">
        <f>G39/S39</f>
        <v>0.96918838523366091</v>
      </c>
      <c r="BB39">
        <f>(1-AL39*AA39/AQ39/F39)*100</f>
        <v>48.888264097153332</v>
      </c>
      <c r="BC39">
        <f>(S39-E39/(N39/1.35))</f>
        <v>396.98629564981479</v>
      </c>
      <c r="BD39">
        <f>E39*BB39/100/BC39</f>
        <v>-8.249945306617856E-3</v>
      </c>
    </row>
    <row r="40" spans="1:56" x14ac:dyDescent="0.35">
      <c r="A40" s="1" t="s">
        <v>9</v>
      </c>
      <c r="B40" s="1" t="s">
        <v>1184</v>
      </c>
      <c r="K40" s="1">
        <v>2.72</v>
      </c>
    </row>
    <row r="41" spans="1:56" x14ac:dyDescent="0.35">
      <c r="A41" s="1" t="s">
        <v>9</v>
      </c>
      <c r="B41" s="1" t="s">
        <v>1183</v>
      </c>
      <c r="K41" s="1">
        <v>2.72</v>
      </c>
    </row>
    <row r="42" spans="1:56" x14ac:dyDescent="0.35">
      <c r="A42" s="1">
        <v>9</v>
      </c>
      <c r="B42" s="1" t="s">
        <v>1182</v>
      </c>
      <c r="C42" s="1">
        <v>2169.5000008381903</v>
      </c>
      <c r="D42" s="1">
        <v>0</v>
      </c>
      <c r="E42">
        <f>(R42-S42*(1000-T42)/(1000-U42))*AK42</f>
        <v>-6.2744225275354912</v>
      </c>
      <c r="F42">
        <f>IF(AV42&lt;&gt;0,1/(1/AV42-1/N42),0)</f>
        <v>0.49469074168151889</v>
      </c>
      <c r="G42">
        <f>((AY42-AL42/2)*S42-E42)/(AY42+AL42/2)</f>
        <v>373.34579684851599</v>
      </c>
      <c r="H42">
        <f>AL42*1000</f>
        <v>31.685036534668281</v>
      </c>
      <c r="I42">
        <f>(AQ42-AW42)</f>
        <v>5.9792291377110427</v>
      </c>
      <c r="J42">
        <f>(P42+AP42*D42)</f>
        <v>42.442817687988281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29.030813217163086</v>
      </c>
      <c r="P42" s="1">
        <v>42.442817687988281</v>
      </c>
      <c r="Q42" s="1">
        <v>29.085056304931641</v>
      </c>
      <c r="R42" s="1">
        <v>400.14364624023438</v>
      </c>
      <c r="S42" s="1">
        <v>394.49090576171875</v>
      </c>
      <c r="T42" s="1">
        <v>-8.9489124715328217E-2</v>
      </c>
      <c r="U42" s="1">
        <v>27.880420684814453</v>
      </c>
      <c r="V42" s="1">
        <v>-0.19585403800010681</v>
      </c>
      <c r="W42" s="1">
        <v>61.018508911132813</v>
      </c>
      <c r="X42" s="1">
        <v>299.53787231445313</v>
      </c>
      <c r="Y42" s="1">
        <v>999.734375</v>
      </c>
      <c r="Z42" s="1">
        <v>0.24753127992153168</v>
      </c>
      <c r="AA42" s="1">
        <v>88.176742553710938</v>
      </c>
      <c r="AB42" s="1">
        <v>39.445465087890625</v>
      </c>
      <c r="AC42" s="1">
        <v>1.8807685375213623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1.1012421776266657</v>
      </c>
      <c r="AL42">
        <f>(U42-T42)/(1000-U42)*AK42</f>
        <v>3.1685036534668282E-2</v>
      </c>
      <c r="AM42">
        <f>(P42+273.15)</f>
        <v>315.59281768798826</v>
      </c>
      <c r="AN42">
        <f>(O42+273.15)</f>
        <v>302.18081321716306</v>
      </c>
      <c r="AO42">
        <f>(Y42*AG42+Z42*AH42)*AI42</f>
        <v>159.95749642467126</v>
      </c>
      <c r="AP42">
        <f>((AO42+0.00000010773*(AN42^4-AM42^4))-AL42*44100)/(L42*51.4+0.00000043092*AM42^3)</f>
        <v>-11.394276330895142</v>
      </c>
      <c r="AQ42">
        <f>0.61365*EXP(17.502*J42/(240.97+J42))</f>
        <v>8.4376338147250838</v>
      </c>
      <c r="AR42">
        <f>AQ42*1000/AA42</f>
        <v>95.690014967217508</v>
      </c>
      <c r="AS42">
        <f>(AR42-U42)</f>
        <v>67.809594282403054</v>
      </c>
      <c r="AT42">
        <f>IF(D42,P42,(O42+P42)/2)</f>
        <v>35.736815452575684</v>
      </c>
      <c r="AU42">
        <f>0.61365*EXP(17.502*AT42/(240.97+AT42))</f>
        <v>5.8829656186705597</v>
      </c>
      <c r="AV42">
        <f>IF(AS42&lt;&gt;0,(1000-(AR42+U42)/2)/AS42*AL42,0)</f>
        <v>0.43839474288467967</v>
      </c>
      <c r="AW42">
        <f>U42*AA42/1000</f>
        <v>2.4584046770140411</v>
      </c>
      <c r="AX42">
        <f>(AU42-AW42)</f>
        <v>3.4245609416565186</v>
      </c>
      <c r="AY42">
        <f>1/(1.6/F42+1.37/N42)</f>
        <v>0.27855351722587185</v>
      </c>
      <c r="AZ42">
        <f>G42*AA42*0.001</f>
        <v>32.92041621222166</v>
      </c>
      <c r="BA42">
        <f>G42/S42</f>
        <v>0.94639899525091997</v>
      </c>
      <c r="BB42">
        <f>(1-AL42*AA42/AQ42/F42)*100</f>
        <v>33.064916845337642</v>
      </c>
      <c r="BC42">
        <f>(S42-E42/(N42/1.35))</f>
        <v>396.68970682595983</v>
      </c>
      <c r="BD42">
        <f>E42*BB42/100/BC42</f>
        <v>-5.22986242283556E-3</v>
      </c>
    </row>
    <row r="43" spans="1:56" x14ac:dyDescent="0.35">
      <c r="A43" s="1" t="s">
        <v>9</v>
      </c>
      <c r="B43" s="1" t="s">
        <v>1181</v>
      </c>
      <c r="K43" s="1">
        <v>2.72</v>
      </c>
    </row>
    <row r="44" spans="1:56" x14ac:dyDescent="0.35">
      <c r="A44" s="1" t="s">
        <v>9</v>
      </c>
      <c r="B44" s="1" t="s">
        <v>1180</v>
      </c>
      <c r="K44" s="1">
        <v>2.72</v>
      </c>
    </row>
    <row r="45" spans="1:56" x14ac:dyDescent="0.35">
      <c r="A45" s="1">
        <v>10</v>
      </c>
      <c r="B45" s="1" t="s">
        <v>1179</v>
      </c>
      <c r="C45" s="1">
        <v>2372.5000008381903</v>
      </c>
      <c r="D45" s="1">
        <v>0</v>
      </c>
      <c r="E45">
        <f>(R45-S45*(1000-T45)/(1000-U45))*AK45</f>
        <v>-6.2600036790609535</v>
      </c>
      <c r="F45">
        <f>IF(AV45&lt;&gt;0,1/(1/AV45-1/N45),0)</f>
        <v>0.49038855925782016</v>
      </c>
      <c r="G45">
        <f>((AY45-AL45/2)*S45-E45)/(AY45+AL45/2)</f>
        <v>373.02673650508291</v>
      </c>
      <c r="H45">
        <f>AL45*1000</f>
        <v>31.726007877499942</v>
      </c>
      <c r="I45">
        <f>(AQ45-AW45)</f>
        <v>6.030891145471152</v>
      </c>
      <c r="J45">
        <f>(P45+AP45*D45)</f>
        <v>42.571243286132813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29.141716003417969</v>
      </c>
      <c r="P45" s="1">
        <v>42.571243286132813</v>
      </c>
      <c r="Q45" s="1">
        <v>29.179851531982422</v>
      </c>
      <c r="R45" s="1">
        <v>400.10321044921875</v>
      </c>
      <c r="S45" s="1">
        <v>394.426025390625</v>
      </c>
      <c r="T45" s="1">
        <v>-5.3949866443872452E-2</v>
      </c>
      <c r="U45" s="1">
        <v>27.943138122558594</v>
      </c>
      <c r="V45" s="1">
        <v>-0.11731254309415817</v>
      </c>
      <c r="W45" s="1">
        <v>60.761608123779297</v>
      </c>
      <c r="X45" s="1">
        <v>299.61471557617188</v>
      </c>
      <c r="Y45" s="1">
        <v>1250.140625</v>
      </c>
      <c r="Z45" s="1">
        <v>3.1432945281267166E-2</v>
      </c>
      <c r="AA45" s="1">
        <v>88.172103881835938</v>
      </c>
      <c r="AB45" s="1">
        <v>39.477653503417969</v>
      </c>
      <c r="AC45" s="1">
        <v>1.8881515264511108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1.1015246896182787</v>
      </c>
      <c r="AL45">
        <f>(U45-T45)/(1000-U45)*AK45</f>
        <v>3.1726007877499941E-2</v>
      </c>
      <c r="AM45">
        <f>(P45+273.15)</f>
        <v>315.72124328613279</v>
      </c>
      <c r="AN45">
        <f>(O45+273.15)</f>
        <v>302.29171600341795</v>
      </c>
      <c r="AO45">
        <f>(Y45*AG45+Z45*AH45)*AI45</f>
        <v>200.02249552914873</v>
      </c>
      <c r="AP45">
        <f>((AO45+0.00000010773*(AN45^4-AM45^4))-AL45*44100)/(L45*51.4+0.00000043092*AM45^3)</f>
        <v>-11.086543322382061</v>
      </c>
      <c r="AQ45">
        <f>0.61365*EXP(17.502*J45/(240.97+J45))</f>
        <v>8.4946964227978778</v>
      </c>
      <c r="AR45">
        <f>AQ45*1000/AA45</f>
        <v>96.342222186078999</v>
      </c>
      <c r="AS45">
        <f>(AR45-U45)</f>
        <v>68.399084063520405</v>
      </c>
      <c r="AT45">
        <f>IF(D45,P45,(O45+P45)/2)</f>
        <v>35.856479644775391</v>
      </c>
      <c r="AU45">
        <f>0.61365*EXP(17.502*AT45/(240.97+AT45))</f>
        <v>5.9218535783351109</v>
      </c>
      <c r="AV45">
        <f>IF(AS45&lt;&gt;0,(1000-(AR45+U45)/2)/AS45*AL45,0)</f>
        <v>0.43501267779789099</v>
      </c>
      <c r="AW45">
        <f>U45*AA45/1000</f>
        <v>2.4638052773267263</v>
      </c>
      <c r="AX45">
        <f>(AU45-AW45)</f>
        <v>3.4580483010083847</v>
      </c>
      <c r="AY45">
        <f>1/(1.6/F45+1.37/N45)</f>
        <v>0.276369113820923</v>
      </c>
      <c r="AZ45">
        <f>G45*AA45*0.001</f>
        <v>32.89055216182841</v>
      </c>
      <c r="BA45">
        <f>G45/S45</f>
        <v>0.94574574823162583</v>
      </c>
      <c r="BB45">
        <f>(1-AL45*AA45/AQ45/F45)*100</f>
        <v>32.84807932614423</v>
      </c>
      <c r="BC45">
        <f>(S45-E45/(N45/1.35))</f>
        <v>396.61977353099434</v>
      </c>
      <c r="BD45">
        <f>E45*BB45/100/BC45</f>
        <v>-5.1845397318719365E-3</v>
      </c>
    </row>
    <row r="46" spans="1:56" x14ac:dyDescent="0.35">
      <c r="A46" s="1" t="s">
        <v>9</v>
      </c>
      <c r="B46" s="1" t="s">
        <v>1178</v>
      </c>
      <c r="K46" s="1">
        <v>2.72</v>
      </c>
    </row>
    <row r="47" spans="1:56" x14ac:dyDescent="0.35">
      <c r="A47" s="1" t="s">
        <v>9</v>
      </c>
      <c r="B47" s="1" t="s">
        <v>1177</v>
      </c>
      <c r="K47" s="1">
        <v>2.72</v>
      </c>
    </row>
    <row r="48" spans="1:56" x14ac:dyDescent="0.35">
      <c r="A48" s="1">
        <v>11</v>
      </c>
      <c r="B48" s="1" t="s">
        <v>1176</v>
      </c>
      <c r="C48" s="1">
        <v>2575.5000008381903</v>
      </c>
      <c r="D48" s="1">
        <v>0</v>
      </c>
      <c r="E48">
        <f>(R48-S48*(1000-T48)/(1000-U48))*AK48</f>
        <v>-6.2491306627198826</v>
      </c>
      <c r="F48">
        <f>IF(AV48&lt;&gt;0,1/(1/AV48-1/N48),0)</f>
        <v>0.52546271575736947</v>
      </c>
      <c r="G48">
        <f>((AY48-AL48/2)*S48-E48)/(AY48+AL48/2)</f>
        <v>373.6681671878784</v>
      </c>
      <c r="H48">
        <f>AL48*1000</f>
        <v>32.007147170132015</v>
      </c>
      <c r="I48">
        <f>(AQ48-AW48)</f>
        <v>5.7322538974711152</v>
      </c>
      <c r="J48">
        <f>(P48+AP48*D48)</f>
        <v>41.951393127441406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29.279949188232422</v>
      </c>
      <c r="P48" s="1">
        <v>41.951393127441406</v>
      </c>
      <c r="Q48" s="1">
        <v>29.293996810913086</v>
      </c>
      <c r="R48" s="1">
        <v>399.98812866210938</v>
      </c>
      <c r="S48" s="1">
        <v>394.20623779296875</v>
      </c>
      <c r="T48" s="1">
        <v>3.5048809368163347E-3</v>
      </c>
      <c r="U48" s="1">
        <v>28.242685317993164</v>
      </c>
      <c r="V48" s="1">
        <v>7.5602326542139053E-3</v>
      </c>
      <c r="W48" s="1">
        <v>60.921119689941406</v>
      </c>
      <c r="X48" s="1">
        <v>299.5860595703125</v>
      </c>
      <c r="Y48" s="1">
        <v>1601.327880859375</v>
      </c>
      <c r="Z48" s="1">
        <v>0.11918440461158752</v>
      </c>
      <c r="AA48" s="1">
        <v>88.167282104492188</v>
      </c>
      <c r="AB48" s="1">
        <v>39.638519287109375</v>
      </c>
      <c r="AC48" s="1">
        <v>1.8976700305938721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1.1014193366555605</v>
      </c>
      <c r="AL48">
        <f>(U48-T48)/(1000-U48)*AK48</f>
        <v>3.2007147170132012E-2</v>
      </c>
      <c r="AM48">
        <f>(P48+273.15)</f>
        <v>315.10139312744138</v>
      </c>
      <c r="AN48">
        <f>(O48+273.15)</f>
        <v>302.4299491882324</v>
      </c>
      <c r="AO48">
        <f>(Y48*AG48+Z48*AH48)*AI48</f>
        <v>256.21245521070523</v>
      </c>
      <c r="AP48">
        <f>((AO48+0.00000010773*(AN48^4-AM48^4))-AL48*44100)/(L48*51.4+0.00000043092*AM48^3)</f>
        <v>-10.657866628696816</v>
      </c>
      <c r="AQ48">
        <f>0.61365*EXP(17.502*J48/(240.97+J48))</f>
        <v>8.2223347012910182</v>
      </c>
      <c r="AR48">
        <f>AQ48*1000/AA48</f>
        <v>93.258343741913805</v>
      </c>
      <c r="AS48">
        <f>(AR48-U48)</f>
        <v>65.015658423920641</v>
      </c>
      <c r="AT48">
        <f>IF(D48,P48,(O48+P48)/2)</f>
        <v>35.615671157836914</v>
      </c>
      <c r="AU48">
        <f>0.61365*EXP(17.502*AT48/(240.97+AT48))</f>
        <v>5.8438228471960265</v>
      </c>
      <c r="AV48">
        <f>IF(AS48&lt;&gt;0,(1000-(AR48+U48)/2)/AS48*AL48,0)</f>
        <v>0.46239163364144048</v>
      </c>
      <c r="AW48">
        <f>U48*AA48/1000</f>
        <v>2.4900808038199029</v>
      </c>
      <c r="AX48">
        <f>(AU48-AW48)</f>
        <v>3.3537420433761236</v>
      </c>
      <c r="AY48">
        <f>1/(1.6/F48+1.37/N48)</f>
        <v>0.29406870769949306</v>
      </c>
      <c r="AZ48">
        <f>G48*AA48*0.001</f>
        <v>32.945306709922228</v>
      </c>
      <c r="BA48">
        <f>G48/S48</f>
        <v>0.94790018869291293</v>
      </c>
      <c r="BB48">
        <f>(1-AL48*AA48/AQ48/F48)*100</f>
        <v>34.684333551939758</v>
      </c>
      <c r="BC48">
        <f>(S48-E48/(N48/1.35))</f>
        <v>396.39617560660326</v>
      </c>
      <c r="BD48">
        <f>E48*BB48/100/BC48</f>
        <v>-5.4679370199206372E-3</v>
      </c>
    </row>
    <row r="49" spans="1:56" x14ac:dyDescent="0.35">
      <c r="A49" s="1" t="s">
        <v>9</v>
      </c>
      <c r="B49" s="1" t="s">
        <v>1175</v>
      </c>
      <c r="K49" s="1">
        <v>2.72</v>
      </c>
    </row>
    <row r="50" spans="1:56" x14ac:dyDescent="0.35">
      <c r="A50" s="1" t="s">
        <v>9</v>
      </c>
      <c r="B50" s="1" t="s">
        <v>1174</v>
      </c>
      <c r="K50" s="1">
        <v>2.72</v>
      </c>
    </row>
    <row r="51" spans="1:56" x14ac:dyDescent="0.35">
      <c r="A51" s="1">
        <v>12</v>
      </c>
      <c r="B51" s="1" t="s">
        <v>1173</v>
      </c>
      <c r="C51" s="1">
        <v>2778.0000008493662</v>
      </c>
      <c r="D51" s="1">
        <v>0</v>
      </c>
      <c r="E51">
        <f>(R51-S51*(1000-T51)/(1000-U51))*AK51</f>
        <v>-5.77189324872628</v>
      </c>
      <c r="F51">
        <f>IF(AV51&lt;&gt;0,1/(1/AV51-1/N51),0)</f>
        <v>0.55777821160541885</v>
      </c>
      <c r="G51">
        <f>((AY51-AL51/2)*S51-E51)/(AY51+AL51/2)</f>
        <v>373.25982699563832</v>
      </c>
      <c r="H51">
        <f>AL51*1000</f>
        <v>31.791976290879624</v>
      </c>
      <c r="I51">
        <f>(AQ51-AW51)</f>
        <v>5.4141240206029089</v>
      </c>
      <c r="J51">
        <f>(P51+AP51*D51)</f>
        <v>41.180282592773438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29.463163375854492</v>
      </c>
      <c r="P51" s="1">
        <v>41.180282592773438</v>
      </c>
      <c r="Q51" s="1">
        <v>29.450874328613281</v>
      </c>
      <c r="R51" s="1">
        <v>400.10260009765625</v>
      </c>
      <c r="S51" s="1">
        <v>393.97183227539063</v>
      </c>
      <c r="T51" s="1">
        <v>8.0007664859294891E-2</v>
      </c>
      <c r="U51" s="1">
        <v>28.12968635559082</v>
      </c>
      <c r="V51" s="1">
        <v>0.17075560986995697</v>
      </c>
      <c r="W51" s="1">
        <v>60.035518646240234</v>
      </c>
      <c r="X51" s="1">
        <v>299.61727905273438</v>
      </c>
      <c r="Y51" s="1">
        <v>2000.3011474609375</v>
      </c>
      <c r="Z51" s="1">
        <v>5.3698249161243439E-2</v>
      </c>
      <c r="AA51" s="1">
        <v>88.161827087402344</v>
      </c>
      <c r="AB51" s="1">
        <v>39.683261871337891</v>
      </c>
      <c r="AC51" s="1">
        <v>1.9027681350708008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1.1015341141644643</v>
      </c>
      <c r="AL51">
        <f>(U51-T51)/(1000-U51)*AK51</f>
        <v>3.1791976290879626E-2</v>
      </c>
      <c r="AM51">
        <f>(P51+273.15)</f>
        <v>314.33028259277341</v>
      </c>
      <c r="AN51">
        <f>(O51+273.15)</f>
        <v>302.61316337585447</v>
      </c>
      <c r="AO51">
        <f>(Y51*AG51+Z51*AH51)*AI51</f>
        <v>320.04817644011564</v>
      </c>
      <c r="AP51">
        <f>((AO51+0.00000010773*(AN51^4-AM51^4))-AL51*44100)/(L51*51.4+0.00000043092*AM51^3)</f>
        <v>-9.9704725959539253</v>
      </c>
      <c r="AQ51">
        <f>0.61365*EXP(17.502*J51/(240.97+J51))</f>
        <v>7.894088565107368</v>
      </c>
      <c r="AR51">
        <f>AQ51*1000/AA51</f>
        <v>89.540891175965356</v>
      </c>
      <c r="AS51">
        <f>(AR51-U51)</f>
        <v>61.411204820374536</v>
      </c>
      <c r="AT51">
        <f>IF(D51,P51,(O51+P51)/2)</f>
        <v>35.321722984313965</v>
      </c>
      <c r="AU51">
        <f>0.61365*EXP(17.502*AT51/(240.97+AT51))</f>
        <v>5.7497849400676682</v>
      </c>
      <c r="AV51">
        <f>IF(AS51&lt;&gt;0,(1000-(AR51+U51)/2)/AS51*AL51,0)</f>
        <v>0.48723170751803641</v>
      </c>
      <c r="AW51">
        <f>U51*AA51/1000</f>
        <v>2.4799645445044587</v>
      </c>
      <c r="AX51">
        <f>(AU51-AW51)</f>
        <v>3.2698203955632095</v>
      </c>
      <c r="AY51">
        <f>1/(1.6/F51+1.37/N51)</f>
        <v>0.31015886801323406</v>
      </c>
      <c r="AZ51">
        <f>G51*AA51*0.001</f>
        <v>32.907268326263178</v>
      </c>
      <c r="BA51">
        <f>G51/S51</f>
        <v>0.94742770019843858</v>
      </c>
      <c r="BB51">
        <f>(1-AL51*AA51/AQ51/F51)*100</f>
        <v>36.344700197483029</v>
      </c>
      <c r="BC51">
        <f>(S51-E51/(N51/1.35))</f>
        <v>395.99452758516446</v>
      </c>
      <c r="BD51">
        <f>E51*BB51/100/BC51</f>
        <v>-5.2974906238247741E-3</v>
      </c>
    </row>
    <row r="52" spans="1:56" x14ac:dyDescent="0.35">
      <c r="A52" s="1" t="s">
        <v>9</v>
      </c>
      <c r="B52" s="1" t="s">
        <v>1172</v>
      </c>
      <c r="K52" s="1">
        <v>1.8713599999999999</v>
      </c>
    </row>
    <row r="53" spans="1:56" x14ac:dyDescent="0.35">
      <c r="A53" s="1" t="s">
        <v>9</v>
      </c>
      <c r="B53" s="1" t="s">
        <v>1171</v>
      </c>
    </row>
    <row r="54" spans="1:56" x14ac:dyDescent="0.35">
      <c r="A54" s="1" t="s">
        <v>9</v>
      </c>
      <c r="B54" s="1" t="s">
        <v>1170</v>
      </c>
    </row>
    <row r="55" spans="1:56" x14ac:dyDescent="0.35">
      <c r="A55" s="1" t="s">
        <v>9</v>
      </c>
      <c r="B55" s="1" t="s">
        <v>1169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D55"/>
  <sheetViews>
    <sheetView zoomScale="4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1260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1259</v>
      </c>
    </row>
    <row r="12" spans="1:56" x14ac:dyDescent="0.35">
      <c r="A12" s="1" t="s">
        <v>9</v>
      </c>
      <c r="B12" s="1" t="s">
        <v>1258</v>
      </c>
    </row>
    <row r="13" spans="1:56" x14ac:dyDescent="0.35">
      <c r="A13" s="1" t="s">
        <v>9</v>
      </c>
      <c r="B13" s="1" t="s">
        <v>1257</v>
      </c>
    </row>
    <row r="14" spans="1:56" x14ac:dyDescent="0.35">
      <c r="A14" s="1" t="s">
        <v>9</v>
      </c>
      <c r="B14" s="1" t="s">
        <v>1256</v>
      </c>
    </row>
    <row r="15" spans="1:56" x14ac:dyDescent="0.35">
      <c r="A15" s="1" t="s">
        <v>9</v>
      </c>
      <c r="B15" s="1" t="s">
        <v>1255</v>
      </c>
    </row>
    <row r="16" spans="1:56" x14ac:dyDescent="0.35">
      <c r="A16" s="1" t="s">
        <v>9</v>
      </c>
      <c r="B16" s="1" t="s">
        <v>1254</v>
      </c>
    </row>
    <row r="17" spans="1:56" x14ac:dyDescent="0.35">
      <c r="A17" s="1" t="s">
        <v>9</v>
      </c>
      <c r="B17" s="1" t="s">
        <v>1253</v>
      </c>
    </row>
    <row r="18" spans="1:56" x14ac:dyDescent="0.35">
      <c r="A18" s="1">
        <v>1</v>
      </c>
      <c r="B18" s="1" t="s">
        <v>1252</v>
      </c>
      <c r="C18" s="1">
        <v>383.00000192224979</v>
      </c>
      <c r="D18" s="1">
        <v>0</v>
      </c>
      <c r="E18">
        <f>(R18-S18*(1000-T18)/(1000-U18))*AK18</f>
        <v>-9.2598858487751698</v>
      </c>
      <c r="F18">
        <f>IF(AV18&lt;&gt;0,1/(1/AV18-1/N18),0)</f>
        <v>0.21129434627408217</v>
      </c>
      <c r="G18">
        <f>((AY18-AL18/2)*S18-E18)/(AY18+AL18/2)</f>
        <v>365.19737399390669</v>
      </c>
      <c r="H18">
        <f>AL18*1000</f>
        <v>34.53101260958843</v>
      </c>
      <c r="I18">
        <f>(AQ18-AW18)</f>
        <v>13.560869830368402</v>
      </c>
      <c r="J18">
        <f>(P18+AP18*D18)</f>
        <v>55.527912139892578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29.579433441162109</v>
      </c>
      <c r="P18" s="1">
        <v>55.527912139892578</v>
      </c>
      <c r="Q18" s="1">
        <v>29.628349304199219</v>
      </c>
      <c r="R18" s="1">
        <v>399.98141479492188</v>
      </c>
      <c r="S18" s="1">
        <v>395.97500610351563</v>
      </c>
      <c r="T18" s="1">
        <v>0.36952033638954163</v>
      </c>
      <c r="U18" s="1">
        <v>30.751319885253906</v>
      </c>
      <c r="V18" s="1">
        <v>0.78331959247589111</v>
      </c>
      <c r="W18" s="1">
        <v>65.187507629394531</v>
      </c>
      <c r="X18" s="1">
        <v>299.64010620117188</v>
      </c>
      <c r="Y18" s="1">
        <v>6.022222712635994E-2</v>
      </c>
      <c r="Z18" s="1">
        <v>6.2865734100341797E-2</v>
      </c>
      <c r="AA18" s="1">
        <v>88.155311584472656</v>
      </c>
      <c r="AB18" s="1">
        <v>40.217685699462891</v>
      </c>
      <c r="AC18" s="1">
        <v>1.9523580074310303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1.1016180375043081</v>
      </c>
      <c r="AL18">
        <f>(U18-T18)/(1000-U18)*AK18</f>
        <v>3.4531012609588428E-2</v>
      </c>
      <c r="AM18">
        <f>(P18+273.15)</f>
        <v>328.67791213989256</v>
      </c>
      <c r="AN18">
        <f>(O18+273.15)</f>
        <v>302.72943344116209</v>
      </c>
      <c r="AO18">
        <f>(Y18*AG18+Z18*AH18)*AI18</f>
        <v>9.635556124846123E-3</v>
      </c>
      <c r="AP18">
        <f>((AO18+0.00000010773*(AN18^4-AM18^4))-AL18*44100)/(L18*51.4+0.00000043092*AM18^3)</f>
        <v>-14.96537291208231</v>
      </c>
      <c r="AQ18">
        <f>0.61365*EXP(17.502*J18/(240.97+J18))</f>
        <v>16.27176201648675</v>
      </c>
      <c r="AR18">
        <f>AQ18*1000/AA18</f>
        <v>184.58061940935613</v>
      </c>
      <c r="AS18">
        <f>(AR18-U18)</f>
        <v>153.82929952410223</v>
      </c>
      <c r="AT18">
        <f>IF(D18,P18,(O18+P18)/2)</f>
        <v>42.553672790527344</v>
      </c>
      <c r="AU18">
        <f>0.61365*EXP(17.502*AT18/(240.97+AT18))</f>
        <v>8.4868697564728439</v>
      </c>
      <c r="AV18">
        <f>IF(AS18&lt;&gt;0,(1000-(AR18+U18)/2)/AS18*AL18,0)</f>
        <v>0.20030772908281957</v>
      </c>
      <c r="AW18">
        <f>U18*AA18/1000</f>
        <v>2.7108921861183481</v>
      </c>
      <c r="AX18">
        <f>(AU18-AW18)</f>
        <v>5.7759775703544953</v>
      </c>
      <c r="AY18">
        <f>1/(1.6/F18+1.37/N18)</f>
        <v>0.1261351316763599</v>
      </c>
      <c r="AZ18">
        <f>G18*AA18*0.001</f>
        <v>32.194088294264034</v>
      </c>
      <c r="BA18">
        <f>G18/S18</f>
        <v>0.92227380103489898</v>
      </c>
      <c r="BB18">
        <f>(1-AL18*AA18/AQ18/F18)*100</f>
        <v>11.460852004468759</v>
      </c>
      <c r="BC18">
        <f>(S18-E18/(N18/1.35))</f>
        <v>399.22002933389012</v>
      </c>
      <c r="BD18">
        <f>E18*BB18/100/BC18</f>
        <v>-2.658338096617079E-3</v>
      </c>
    </row>
    <row r="19" spans="1:56" x14ac:dyDescent="0.35">
      <c r="A19" s="1" t="s">
        <v>9</v>
      </c>
      <c r="B19" s="1" t="s">
        <v>1251</v>
      </c>
      <c r="K19" s="1">
        <v>2.72</v>
      </c>
    </row>
    <row r="20" spans="1:56" x14ac:dyDescent="0.35">
      <c r="A20" s="1" t="s">
        <v>9</v>
      </c>
      <c r="B20" s="1" t="s">
        <v>1250</v>
      </c>
      <c r="K20" s="1">
        <v>2.72</v>
      </c>
    </row>
    <row r="21" spans="1:56" x14ac:dyDescent="0.35">
      <c r="A21" s="1">
        <v>2</v>
      </c>
      <c r="B21" s="1" t="s">
        <v>1249</v>
      </c>
      <c r="C21" s="1">
        <v>586.00000192224979</v>
      </c>
      <c r="D21" s="1">
        <v>0</v>
      </c>
      <c r="E21">
        <f>(R21-S21*(1000-T21)/(1000-U21))*AK21</f>
        <v>-8.5853300846001428</v>
      </c>
      <c r="F21">
        <f>IF(AV21&lt;&gt;0,1/(1/AV21-1/N21),0)</f>
        <v>0.42116872880161238</v>
      </c>
      <c r="G21">
        <f>((AY21-AL21/2)*S21-E21)/(AY21+AL21/2)</f>
        <v>377.32228250871196</v>
      </c>
      <c r="H21">
        <f>AL21*1000</f>
        <v>33.784640079759939</v>
      </c>
      <c r="I21">
        <f>(AQ21-AW21)</f>
        <v>7.2829986726591933</v>
      </c>
      <c r="J21">
        <f>(P21+AP21*D21)</f>
        <v>45.622913360595703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29.553552627563477</v>
      </c>
      <c r="P21" s="1">
        <v>45.622913360595703</v>
      </c>
      <c r="Q21" s="1">
        <v>29.645872116088867</v>
      </c>
      <c r="R21" s="1">
        <v>400.26950073242188</v>
      </c>
      <c r="S21" s="1">
        <v>395.92041015625</v>
      </c>
      <c r="T21" s="1">
        <v>0.54036140441894531</v>
      </c>
      <c r="U21" s="1">
        <v>30.281965255737305</v>
      </c>
      <c r="V21" s="1">
        <v>1.1471785306930542</v>
      </c>
      <c r="W21" s="1">
        <v>64.288124084472656</v>
      </c>
      <c r="X21" s="1">
        <v>299.61895751953125</v>
      </c>
      <c r="Y21" s="1">
        <v>25.860298156738281</v>
      </c>
      <c r="Z21" s="1">
        <v>0.23312787711620331</v>
      </c>
      <c r="AA21" s="1">
        <v>88.154991149902344</v>
      </c>
      <c r="AB21" s="1">
        <v>40.145950317382813</v>
      </c>
      <c r="AC21" s="1">
        <v>1.9398974180221558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1.1015402849982765</v>
      </c>
      <c r="AL21">
        <f>(U21-T21)/(1000-U21)*AK21</f>
        <v>3.3784640079759939E-2</v>
      </c>
      <c r="AM21">
        <f>(P21+273.15)</f>
        <v>318.77291336059568</v>
      </c>
      <c r="AN21">
        <f>(O21+273.15)</f>
        <v>302.70355262756345</v>
      </c>
      <c r="AO21">
        <f>(Y21*AG21+Z21*AH21)*AI21</f>
        <v>4.1376476125944919</v>
      </c>
      <c r="AP21">
        <f>((AO21+0.00000010773*(AN21^4-AM21^4))-AL21*44100)/(L21*51.4+0.00000043092*AM21^3)</f>
        <v>-13.662667088606936</v>
      </c>
      <c r="AQ21">
        <f>0.61365*EXP(17.502*J21/(240.97+J21))</f>
        <v>9.9525050517803653</v>
      </c>
      <c r="AR21">
        <f>AQ21*1000/AA21</f>
        <v>112.89780558036378</v>
      </c>
      <c r="AS21">
        <f>(AR21-U21)</f>
        <v>82.615840324626475</v>
      </c>
      <c r="AT21">
        <f>IF(D21,P21,(O21+P21)/2)</f>
        <v>37.58823299407959</v>
      </c>
      <c r="AU21">
        <f>0.61365*EXP(17.502*AT21/(240.97+AT21))</f>
        <v>6.5101549739623197</v>
      </c>
      <c r="AV21">
        <f>IF(AS21&lt;&gt;0,(1000-(AR21+U21)/2)/AS21*AL21,0)</f>
        <v>0.37966086702394936</v>
      </c>
      <c r="AW21">
        <f>U21*AA21/1000</f>
        <v>2.6695063791211724</v>
      </c>
      <c r="AX21">
        <f>(AU21-AW21)</f>
        <v>3.8406485948411473</v>
      </c>
      <c r="AY21">
        <f>1/(1.6/F21+1.37/N21)</f>
        <v>0.24069804408442846</v>
      </c>
      <c r="AZ21">
        <f>G21*AA21*0.001</f>
        <v>33.262842475216459</v>
      </c>
      <c r="BA21">
        <f>G21/S21</f>
        <v>0.95302559006695742</v>
      </c>
      <c r="BB21">
        <f>(1-AL21*AA21/AQ21/F21)*100</f>
        <v>28.947775702078772</v>
      </c>
      <c r="BC21">
        <f>(S21-E21/(N21/1.35))</f>
        <v>398.92904287807193</v>
      </c>
      <c r="BD21">
        <f>E21*BB21/100/BC21</f>
        <v>-6.2298349557185053E-3</v>
      </c>
    </row>
    <row r="22" spans="1:56" x14ac:dyDescent="0.35">
      <c r="A22" s="1" t="s">
        <v>9</v>
      </c>
      <c r="B22" s="1" t="s">
        <v>1248</v>
      </c>
      <c r="K22" s="1">
        <v>2.72</v>
      </c>
    </row>
    <row r="23" spans="1:56" x14ac:dyDescent="0.35">
      <c r="A23" s="1" t="s">
        <v>9</v>
      </c>
      <c r="B23" s="1" t="s">
        <v>1247</v>
      </c>
      <c r="K23" s="1">
        <v>2.72</v>
      </c>
    </row>
    <row r="24" spans="1:56" x14ac:dyDescent="0.35">
      <c r="A24" s="1">
        <v>3</v>
      </c>
      <c r="B24" s="1" t="s">
        <v>1246</v>
      </c>
      <c r="C24" s="1">
        <v>789.00000192224979</v>
      </c>
      <c r="D24" s="1">
        <v>0</v>
      </c>
      <c r="E24">
        <f>(R24-S24*(1000-T24)/(1000-U24))*AK24</f>
        <v>-8.0005394808268591</v>
      </c>
      <c r="F24">
        <f>IF(AV24&lt;&gt;0,1/(1/AV24-1/N24),0)</f>
        <v>0.44156547207492564</v>
      </c>
      <c r="G24">
        <f>((AY24-AL24/2)*S24-E24)/(AY24+AL24/2)</f>
        <v>376.28940057570424</v>
      </c>
      <c r="H24">
        <f>AL24*1000</f>
        <v>33.216383920669529</v>
      </c>
      <c r="I24">
        <f>(AQ24-AW24)</f>
        <v>6.8816210787031853</v>
      </c>
      <c r="J24">
        <f>(P24+AP24*D24)</f>
        <v>44.757701873779297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29.493808746337891</v>
      </c>
      <c r="P24" s="1">
        <v>44.757701873779297</v>
      </c>
      <c r="Q24" s="1">
        <v>29.609567642211914</v>
      </c>
      <c r="R24" s="1">
        <v>400.10382080078125</v>
      </c>
      <c r="S24" s="1">
        <v>395.45574951171875</v>
      </c>
      <c r="T24" s="1">
        <v>0.74895024299621582</v>
      </c>
      <c r="U24" s="1">
        <v>29.91571044921875</v>
      </c>
      <c r="V24" s="1">
        <v>1.5954381227493286</v>
      </c>
      <c r="W24" s="1">
        <v>63.727420806884766</v>
      </c>
      <c r="X24" s="1">
        <v>300.4986572265625</v>
      </c>
      <c r="Y24" s="1">
        <v>50.095958709716797</v>
      </c>
      <c r="Z24" s="1">
        <v>7.3341771960258484E-2</v>
      </c>
      <c r="AA24" s="1">
        <v>88.151885986328125</v>
      </c>
      <c r="AB24" s="1">
        <v>40.041351318359375</v>
      </c>
      <c r="AC24" s="1">
        <v>1.9292181730270386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1.1047744750976558</v>
      </c>
      <c r="AL24">
        <f>(U24-T24)/(1000-U24)*AK24</f>
        <v>3.3216383920669529E-2</v>
      </c>
      <c r="AM24">
        <f>(P24+273.15)</f>
        <v>317.90770187377927</v>
      </c>
      <c r="AN24">
        <f>(O24+273.15)</f>
        <v>302.64380874633787</v>
      </c>
      <c r="AO24">
        <f>(Y24*AG24+Z24*AH24)*AI24</f>
        <v>8.0153532143975781</v>
      </c>
      <c r="AP24">
        <f>((AO24+0.00000010773*(AN24^4-AM24^4))-AL24*44100)/(L24*51.4+0.00000043092*AM24^3)</f>
        <v>-13.350166062383023</v>
      </c>
      <c r="AQ24">
        <f>0.61365*EXP(17.502*J24/(240.97+J24))</f>
        <v>9.5187473754227216</v>
      </c>
      <c r="AR24">
        <f>AQ24*1000/AA24</f>
        <v>107.98121071282613</v>
      </c>
      <c r="AS24">
        <f>(AR24-U24)</f>
        <v>78.065500263607376</v>
      </c>
      <c r="AT24">
        <f>IF(D24,P24,(O24+P24)/2)</f>
        <v>37.125755310058594</v>
      </c>
      <c r="AU24">
        <f>0.61365*EXP(17.502*AT24/(240.97+AT24))</f>
        <v>6.3482849535963446</v>
      </c>
      <c r="AV24">
        <f>IF(AS24&lt;&gt;0,(1000-(AR24+U24)/2)/AS24*AL24,0)</f>
        <v>0.39615662845740213</v>
      </c>
      <c r="AW24">
        <f>U24*AA24/1000</f>
        <v>2.6371262967195364</v>
      </c>
      <c r="AX24">
        <f>(AU24-AW24)</f>
        <v>3.7111586568768082</v>
      </c>
      <c r="AY24">
        <f>1/(1.6/F24+1.37/N24)</f>
        <v>0.25131297214523196</v>
      </c>
      <c r="AZ24">
        <f>G24*AA24*0.001</f>
        <v>33.170620337413233</v>
      </c>
      <c r="BA24">
        <f>G24/S24</f>
        <v>0.95153351807457653</v>
      </c>
      <c r="BB24">
        <f>(1-AL24*AA24/AQ24/F24)*100</f>
        <v>30.335896554278929</v>
      </c>
      <c r="BC24">
        <f>(S24-E24/(N24/1.35))</f>
        <v>398.25944891955169</v>
      </c>
      <c r="BD24">
        <f>E24*BB24/100/BC24</f>
        <v>-6.0941062095883651E-3</v>
      </c>
    </row>
    <row r="25" spans="1:56" x14ac:dyDescent="0.35">
      <c r="A25" s="1" t="s">
        <v>9</v>
      </c>
      <c r="B25" s="1" t="s">
        <v>1245</v>
      </c>
      <c r="K25" s="1">
        <v>2.72</v>
      </c>
    </row>
    <row r="26" spans="1:56" x14ac:dyDescent="0.35">
      <c r="A26" s="1" t="s">
        <v>9</v>
      </c>
      <c r="B26" s="1" t="s">
        <v>1244</v>
      </c>
      <c r="K26" s="1">
        <v>2.72</v>
      </c>
    </row>
    <row r="27" spans="1:56" x14ac:dyDescent="0.35">
      <c r="A27" s="1">
        <v>4</v>
      </c>
      <c r="B27" s="1" t="s">
        <v>1243</v>
      </c>
      <c r="C27" s="1">
        <v>992.00000192224979</v>
      </c>
      <c r="D27" s="1">
        <v>0</v>
      </c>
      <c r="E27">
        <f>(R27-S27*(1000-T27)/(1000-U27))*AK27</f>
        <v>-7.7503738364168413</v>
      </c>
      <c r="F27">
        <f>IF(AV27&lt;&gt;0,1/(1/AV27-1/N27),0)</f>
        <v>0.42665871619980494</v>
      </c>
      <c r="G27">
        <f>((AY27-AL27/2)*S27-E27)/(AY27+AL27/2)</f>
        <v>375.03336676022354</v>
      </c>
      <c r="H27">
        <f>AL27*1000</f>
        <v>32.891546660139547</v>
      </c>
      <c r="I27">
        <f>(AQ27-AW27)</f>
        <v>7.0221743979806899</v>
      </c>
      <c r="J27">
        <f>(P27+AP27*D27)</f>
        <v>45.034351348876953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29.449272155761719</v>
      </c>
      <c r="P27" s="1">
        <v>45.034351348876953</v>
      </c>
      <c r="Q27" s="1">
        <v>29.572273254394531</v>
      </c>
      <c r="R27" s="1">
        <v>399.97283935546875</v>
      </c>
      <c r="S27" s="1">
        <v>395.22134399414063</v>
      </c>
      <c r="T27" s="1">
        <v>0.98999780416488647</v>
      </c>
      <c r="U27" s="1">
        <v>29.874208450317383</v>
      </c>
      <c r="V27" s="1">
        <v>2.1143362522125244</v>
      </c>
      <c r="W27" s="1">
        <v>63.802284240722656</v>
      </c>
      <c r="X27" s="1">
        <v>300.48358154296875</v>
      </c>
      <c r="Y27" s="1">
        <v>101.19879913330078</v>
      </c>
      <c r="Z27" s="1">
        <v>5.1078371703624725E-2</v>
      </c>
      <c r="AA27" s="1">
        <v>88.151382446289063</v>
      </c>
      <c r="AB27" s="1">
        <v>40.032073974609375</v>
      </c>
      <c r="AC27" s="1">
        <v>1.9277721643447876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1.1047190497903259</v>
      </c>
      <c r="AL27">
        <f>(U27-T27)/(1000-U27)*AK27</f>
        <v>3.2891546660139548E-2</v>
      </c>
      <c r="AM27">
        <f>(P27+273.15)</f>
        <v>318.18435134887693</v>
      </c>
      <c r="AN27">
        <f>(O27+273.15)</f>
        <v>302.5992721557617</v>
      </c>
      <c r="AO27">
        <f>(Y27*AG27+Z27*AH27)*AI27</f>
        <v>16.191807499413017</v>
      </c>
      <c r="AP27">
        <f>((AO27+0.00000010773*(AN27^4-AM27^4))-AL27*44100)/(L27*51.4+0.00000043092*AM27^3)</f>
        <v>-13.19988648423319</v>
      </c>
      <c r="AQ27">
        <f>0.61365*EXP(17.502*J27/(240.97+J27))</f>
        <v>9.6556271723647775</v>
      </c>
      <c r="AR27">
        <f>AQ27*1000/AA27</f>
        <v>109.53460858368254</v>
      </c>
      <c r="AS27">
        <f>(AR27-U27)</f>
        <v>79.660400133365158</v>
      </c>
      <c r="AT27">
        <f>IF(D27,P27,(O27+P27)/2)</f>
        <v>37.241811752319336</v>
      </c>
      <c r="AU27">
        <f>0.61365*EXP(17.502*AT27/(240.97+AT27))</f>
        <v>6.3885734316479157</v>
      </c>
      <c r="AV27">
        <f>IF(AS27&lt;&gt;0,(1000-(AR27+U27)/2)/AS27*AL27,0)</f>
        <v>0.38411633388430738</v>
      </c>
      <c r="AW27">
        <f>U27*AA27/1000</f>
        <v>2.6334527743840881</v>
      </c>
      <c r="AX27">
        <f>(AU27-AW27)</f>
        <v>3.7551206572638276</v>
      </c>
      <c r="AY27">
        <f>1/(1.6/F27+1.37/N27)</f>
        <v>0.24356380463947239</v>
      </c>
      <c r="AZ27">
        <f>G27*AA27*0.001</f>
        <v>33.059709743399857</v>
      </c>
      <c r="BA27">
        <f>G27/S27</f>
        <v>0.94891982039761402</v>
      </c>
      <c r="BB27">
        <f>(1-AL27*AA27/AQ27/F27)*100</f>
        <v>29.619505663099133</v>
      </c>
      <c r="BC27">
        <f>(S27-E27/(N27/1.35))</f>
        <v>397.93737565522059</v>
      </c>
      <c r="BD27">
        <f>E27*BB27/100/BC27</f>
        <v>-5.7688032284200523E-3</v>
      </c>
    </row>
    <row r="28" spans="1:56" x14ac:dyDescent="0.35">
      <c r="A28" s="1" t="s">
        <v>9</v>
      </c>
      <c r="B28" s="1" t="s">
        <v>1242</v>
      </c>
      <c r="K28" s="1">
        <v>2.72</v>
      </c>
    </row>
    <row r="29" spans="1:56" x14ac:dyDescent="0.35">
      <c r="A29" s="1" t="s">
        <v>9</v>
      </c>
      <c r="B29" s="1" t="s">
        <v>1241</v>
      </c>
      <c r="K29" s="1">
        <v>2.72</v>
      </c>
    </row>
    <row r="30" spans="1:56" x14ac:dyDescent="0.35">
      <c r="A30" s="1">
        <v>5</v>
      </c>
      <c r="B30" s="1" t="s">
        <v>1240</v>
      </c>
      <c r="C30" s="1">
        <v>1195.0000019222498</v>
      </c>
      <c r="D30" s="1">
        <v>0</v>
      </c>
      <c r="E30">
        <f>(R30-S30*(1000-T30)/(1000-U30))*AK30</f>
        <v>-7.2326362694149262</v>
      </c>
      <c r="F30">
        <f>IF(AV30&lt;&gt;0,1/(1/AV30-1/N30),0)</f>
        <v>0.45513324784618558</v>
      </c>
      <c r="G30">
        <f>((AY30-AL30/2)*S30-E30)/(AY30+AL30/2)</f>
        <v>374.13341570523471</v>
      </c>
      <c r="H30">
        <f>AL30*1000</f>
        <v>32.696951906027735</v>
      </c>
      <c r="I30">
        <f>(AQ30-AW30)</f>
        <v>6.6035389132727413</v>
      </c>
      <c r="J30">
        <f>(P30+AP30*D30)</f>
        <v>44.196475982666016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29.427078247070313</v>
      </c>
      <c r="P30" s="1">
        <v>44.196475982666016</v>
      </c>
      <c r="Q30" s="1">
        <v>29.547460556030273</v>
      </c>
      <c r="R30" s="1">
        <v>399.93682861328125</v>
      </c>
      <c r="S30" s="1">
        <v>394.79812622070313</v>
      </c>
      <c r="T30" s="1">
        <v>1.2646197080612183</v>
      </c>
      <c r="U30" s="1">
        <v>29.97871208190918</v>
      </c>
      <c r="V30" s="1">
        <v>2.704312801361084</v>
      </c>
      <c r="W30" s="1">
        <v>64.107666015625</v>
      </c>
      <c r="X30" s="1">
        <v>300.44317626953125</v>
      </c>
      <c r="Y30" s="1">
        <v>150.33204650878906</v>
      </c>
      <c r="Z30" s="1">
        <v>0.15454259514808655</v>
      </c>
      <c r="AA30" s="1">
        <v>88.151618957519531</v>
      </c>
      <c r="AB30" s="1">
        <v>40.024356842041016</v>
      </c>
      <c r="AC30" s="1">
        <v>1.9337203502655029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1.1045705009909235</v>
      </c>
      <c r="AL30">
        <f>(U30-T30)/(1000-U30)*AK30</f>
        <v>3.2696951906027734E-2</v>
      </c>
      <c r="AM30">
        <f>(P30+273.15)</f>
        <v>317.34647598266599</v>
      </c>
      <c r="AN30">
        <f>(O30+273.15)</f>
        <v>302.57707824707029</v>
      </c>
      <c r="AO30">
        <f>(Y30*AG30+Z30*AH30)*AI30</f>
        <v>24.053126903776956</v>
      </c>
      <c r="AP30">
        <f>((AO30+0.00000010773*(AN30^4-AM30^4))-AL30*44100)/(L30*51.4+0.00000043092*AM30^3)</f>
        <v>-12.987251697685664</v>
      </c>
      <c r="AQ30">
        <f>0.61365*EXP(17.502*J30/(240.97+J30))</f>
        <v>9.2462109175543858</v>
      </c>
      <c r="AR30">
        <f>AQ30*1000/AA30</f>
        <v>104.88985939112652</v>
      </c>
      <c r="AS30">
        <f>(AR30-U30)</f>
        <v>74.911147309217341</v>
      </c>
      <c r="AT30">
        <f>IF(D30,P30,(O30+P30)/2)</f>
        <v>36.811777114868164</v>
      </c>
      <c r="AU30">
        <f>0.61365*EXP(17.502*AT30/(240.97+AT30))</f>
        <v>6.2403923914436934</v>
      </c>
      <c r="AV30">
        <f>IF(AS30&lt;&gt;0,(1000-(AR30+U30)/2)/AS30*AL30,0)</f>
        <v>0.40704297562842995</v>
      </c>
      <c r="AW30">
        <f>U30*AA30/1000</f>
        <v>2.6426720042816449</v>
      </c>
      <c r="AX30">
        <f>(AU30-AW30)</f>
        <v>3.5977203871620484</v>
      </c>
      <c r="AY30">
        <f>1/(1.6/F30+1.37/N30)</f>
        <v>0.25832554244005757</v>
      </c>
      <c r="AZ30">
        <f>G30*AA30*0.001</f>
        <v>32.980466300523105</v>
      </c>
      <c r="BA30">
        <f>G30/S30</f>
        <v>0.9476575263583793</v>
      </c>
      <c r="BB30">
        <f>(1-AL30*AA30/AQ30/F30)*100</f>
        <v>31.508732545712725</v>
      </c>
      <c r="BC30">
        <f>(S30-E30/(N30/1.35))</f>
        <v>397.3327225531412</v>
      </c>
      <c r="BD30">
        <f>E30*BB30/100/BC30</f>
        <v>-5.7355256408044035E-3</v>
      </c>
    </row>
    <row r="31" spans="1:56" x14ac:dyDescent="0.35">
      <c r="A31" s="1" t="s">
        <v>9</v>
      </c>
      <c r="B31" s="1" t="s">
        <v>1239</v>
      </c>
      <c r="K31" s="1">
        <v>2.72</v>
      </c>
    </row>
    <row r="32" spans="1:56" x14ac:dyDescent="0.35">
      <c r="A32" s="1" t="s">
        <v>9</v>
      </c>
      <c r="B32" s="1" t="s">
        <v>1238</v>
      </c>
      <c r="K32" s="1">
        <v>2.72</v>
      </c>
    </row>
    <row r="33" spans="1:56" x14ac:dyDescent="0.35">
      <c r="A33" s="1">
        <v>6</v>
      </c>
      <c r="B33" s="1" t="s">
        <v>1237</v>
      </c>
      <c r="C33" s="1">
        <v>1398.0000019222498</v>
      </c>
      <c r="D33" s="1">
        <v>0</v>
      </c>
      <c r="E33">
        <f>(R33-S33*(1000-T33)/(1000-U33))*AK33</f>
        <v>-6.6729154273839271</v>
      </c>
      <c r="F33">
        <f>IF(AV33&lt;&gt;0,1/(1/AV33-1/N33),0)</f>
        <v>0.46216424123854732</v>
      </c>
      <c r="G33">
        <f>((AY33-AL33/2)*S33-E33)/(AY33+AL33/2)</f>
        <v>372.04505966522629</v>
      </c>
      <c r="H33">
        <f>AL33*1000</f>
        <v>32.739628157492561</v>
      </c>
      <c r="I33">
        <f>(AQ33-AW33)</f>
        <v>6.5228887708965733</v>
      </c>
      <c r="J33">
        <f>(P33+AP33*D33)</f>
        <v>44.091472625732422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29.428916931152344</v>
      </c>
      <c r="P33" s="1">
        <v>44.091472625732422</v>
      </c>
      <c r="Q33" s="1">
        <v>29.542184829711914</v>
      </c>
      <c r="R33" s="1">
        <v>400.126953125</v>
      </c>
      <c r="S33" s="1">
        <v>394.47286987304688</v>
      </c>
      <c r="T33" s="1">
        <v>1.5673794746398926</v>
      </c>
      <c r="U33" s="1">
        <v>30.324153900146484</v>
      </c>
      <c r="V33" s="1">
        <v>3.351346492767334</v>
      </c>
      <c r="W33" s="1">
        <v>64.838638305664063</v>
      </c>
      <c r="X33" s="1">
        <v>300.28182983398438</v>
      </c>
      <c r="Y33" s="1">
        <v>300.48126220703125</v>
      </c>
      <c r="Z33" s="1">
        <v>8.7749853730201721E-2</v>
      </c>
      <c r="AA33" s="1">
        <v>88.150459289550781</v>
      </c>
      <c r="AB33" s="1">
        <v>40.125446319580078</v>
      </c>
      <c r="AC33" s="1">
        <v>1.9413255453109741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1.1039773155661188</v>
      </c>
      <c r="AL33">
        <f>(U33-T33)/(1000-U33)*AK33</f>
        <v>3.273962815749256E-2</v>
      </c>
      <c r="AM33">
        <f>(P33+273.15)</f>
        <v>317.2414726257324</v>
      </c>
      <c r="AN33">
        <f>(O33+273.15)</f>
        <v>302.57891693115232</v>
      </c>
      <c r="AO33">
        <f>(Y33*AG33+Z33*AH33)*AI33</f>
        <v>48.077000878520266</v>
      </c>
      <c r="AP33">
        <f>((AO33+0.00000010773*(AN33^4-AM33^4))-AL33*44100)/(L33*51.4+0.00000043092*AM33^3)</f>
        <v>-12.797924924817782</v>
      </c>
      <c r="AQ33">
        <f>0.61365*EXP(17.502*J33/(240.97+J33))</f>
        <v>9.1959768647615086</v>
      </c>
      <c r="AR33">
        <f>AQ33*1000/AA33</f>
        <v>104.32137210488234</v>
      </c>
      <c r="AS33">
        <f>(AR33-U33)</f>
        <v>73.997218204735859</v>
      </c>
      <c r="AT33">
        <f>IF(D33,P33,(O33+P33)/2)</f>
        <v>36.760194778442383</v>
      </c>
      <c r="AU33">
        <f>0.61365*EXP(17.502*AT33/(240.97+AT33))</f>
        <v>6.2228202561788963</v>
      </c>
      <c r="AV33">
        <f>IF(AS33&lt;&gt;0,(1000-(AR33+U33)/2)/AS33*AL33,0)</f>
        <v>0.41265748457961565</v>
      </c>
      <c r="AW33">
        <f>U33*AA33/1000</f>
        <v>2.6730880938649353</v>
      </c>
      <c r="AX33">
        <f>(AU33-AW33)</f>
        <v>3.549732162313961</v>
      </c>
      <c r="AY33">
        <f>1/(1.6/F33+1.37/N33)</f>
        <v>0.26194445702659752</v>
      </c>
      <c r="AZ33">
        <f>G33*AA33*0.001</f>
        <v>32.795942885898022</v>
      </c>
      <c r="BA33">
        <f>G33/S33</f>
        <v>0.94314486008875964</v>
      </c>
      <c r="BB33">
        <f>(1-AL33*AA33/AQ33/F33)*100</f>
        <v>32.094631241262093</v>
      </c>
      <c r="BC33">
        <f>(S33-E33/(N33/1.35))</f>
        <v>396.81131830856941</v>
      </c>
      <c r="BD33">
        <f>E33*BB33/100/BC33</f>
        <v>-5.3971434297515834E-3</v>
      </c>
    </row>
    <row r="34" spans="1:56" x14ac:dyDescent="0.35">
      <c r="A34" s="1" t="s">
        <v>9</v>
      </c>
      <c r="B34" s="1" t="s">
        <v>1236</v>
      </c>
      <c r="K34" s="1">
        <v>2.72</v>
      </c>
    </row>
    <row r="35" spans="1:56" x14ac:dyDescent="0.35">
      <c r="A35" s="1" t="s">
        <v>9</v>
      </c>
      <c r="B35" s="1" t="s">
        <v>1235</v>
      </c>
      <c r="K35" s="1">
        <v>2.72</v>
      </c>
    </row>
    <row r="36" spans="1:56" x14ac:dyDescent="0.35">
      <c r="A36" s="1">
        <v>7</v>
      </c>
      <c r="B36" s="1" t="s">
        <v>1234</v>
      </c>
      <c r="C36" s="1">
        <v>1601.0000019222498</v>
      </c>
      <c r="D36" s="1">
        <v>0</v>
      </c>
      <c r="E36">
        <f>(R36-S36*(1000-T36)/(1000-U36))*AK36</f>
        <v>-6.3653250080222845</v>
      </c>
      <c r="F36">
        <f>IF(AV36&lt;&gt;0,1/(1/AV36-1/N36),0)</f>
        <v>0.40861676687721976</v>
      </c>
      <c r="G36">
        <f>((AY36-AL36/2)*S36-E36)/(AY36+AL36/2)</f>
        <v>367.52871467135151</v>
      </c>
      <c r="H36">
        <f>AL36*1000</f>
        <v>33.024413647714439</v>
      </c>
      <c r="I36">
        <f>(AQ36-AW36)</f>
        <v>7.3105970476333875</v>
      </c>
      <c r="J36">
        <f>(P36+AP36*D36)</f>
        <v>45.765953063964844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29.452919006347656</v>
      </c>
      <c r="P36" s="1">
        <v>45.765953063964844</v>
      </c>
      <c r="Q36" s="1">
        <v>29.553987503051758</v>
      </c>
      <c r="R36" s="1">
        <v>400.05728149414063</v>
      </c>
      <c r="S36" s="1">
        <v>394.0537109375</v>
      </c>
      <c r="T36" s="1">
        <v>1.8977766036987305</v>
      </c>
      <c r="U36" s="1">
        <v>30.802032470703125</v>
      </c>
      <c r="V36" s="1">
        <v>4.0522212982177734</v>
      </c>
      <c r="W36" s="1">
        <v>65.769935607910156</v>
      </c>
      <c r="X36" s="1">
        <v>301.1998291015625</v>
      </c>
      <c r="Y36" s="1">
        <v>500.59100341796875</v>
      </c>
      <c r="Z36" s="1">
        <v>9.5607735216617584E-2</v>
      </c>
      <c r="AA36" s="1">
        <v>88.151290893554688</v>
      </c>
      <c r="AB36" s="1">
        <v>40.270572662353516</v>
      </c>
      <c r="AC36" s="1">
        <v>1.9581912755966187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1.1073523128733913</v>
      </c>
      <c r="AL36">
        <f>(U36-T36)/(1000-U36)*AK36</f>
        <v>3.302441364771444E-2</v>
      </c>
      <c r="AM36">
        <f>(P36+273.15)</f>
        <v>318.91595306396482</v>
      </c>
      <c r="AN36">
        <f>(O36+273.15)</f>
        <v>302.60291900634763</v>
      </c>
      <c r="AO36">
        <f>(Y36*AG36+Z36*AH36)*AI36</f>
        <v>80.094558756622064</v>
      </c>
      <c r="AP36">
        <f>((AO36+0.00000010773*(AN36^4-AM36^4))-AL36*44100)/(L36*51.4+0.00000043092*AM36^3)</f>
        <v>-12.803354439754198</v>
      </c>
      <c r="AQ36">
        <f>0.61365*EXP(17.502*J36/(240.97+J36))</f>
        <v>10.025835972071055</v>
      </c>
      <c r="AR36">
        <f>AQ36*1000/AA36</f>
        <v>113.73442034079288</v>
      </c>
      <c r="AS36">
        <f>(AR36-U36)</f>
        <v>82.932387870089755</v>
      </c>
      <c r="AT36">
        <f>IF(D36,P36,(O36+P36)/2)</f>
        <v>37.60943603515625</v>
      </c>
      <c r="AU36">
        <f>0.61365*EXP(17.502*AT36/(240.97+AT36))</f>
        <v>6.5176612639522995</v>
      </c>
      <c r="AV36">
        <f>IF(AS36&lt;&gt;0,(1000-(AR36+U36)/2)/AS36*AL36,0)</f>
        <v>0.36943103451087428</v>
      </c>
      <c r="AW36">
        <f>U36*AA36/1000</f>
        <v>2.715238924437668</v>
      </c>
      <c r="AX36">
        <f>(AU36-AW36)</f>
        <v>3.8024223395146315</v>
      </c>
      <c r="AY36">
        <f>1/(1.6/F36+1.37/N36)</f>
        <v>0.23412186206304292</v>
      </c>
      <c r="AZ36">
        <f>G36*AA36*0.001</f>
        <v>32.398130638728567</v>
      </c>
      <c r="BA36">
        <f>G36/S36</f>
        <v>0.93268685072640878</v>
      </c>
      <c r="BB36">
        <f>(1-AL36*AA36/AQ36/F36)*100</f>
        <v>28.939703755174694</v>
      </c>
      <c r="BC36">
        <f>(S36-E36/(N36/1.35))</f>
        <v>396.28436775738385</v>
      </c>
      <c r="BD36">
        <f>E36*BB36/100/BC36</f>
        <v>-4.6484452838762664E-3</v>
      </c>
    </row>
    <row r="37" spans="1:56" x14ac:dyDescent="0.35">
      <c r="A37" s="1" t="s">
        <v>9</v>
      </c>
      <c r="B37" s="1" t="s">
        <v>1233</v>
      </c>
      <c r="K37" s="1">
        <v>2.72</v>
      </c>
    </row>
    <row r="38" spans="1:56" x14ac:dyDescent="0.35">
      <c r="A38" s="1" t="s">
        <v>9</v>
      </c>
      <c r="B38" s="1" t="s">
        <v>1232</v>
      </c>
      <c r="K38" s="1">
        <v>2.72</v>
      </c>
    </row>
    <row r="39" spans="1:56" x14ac:dyDescent="0.35">
      <c r="A39" s="1">
        <v>8</v>
      </c>
      <c r="B39" s="1" t="s">
        <v>1231</v>
      </c>
      <c r="C39" s="1">
        <v>1804.0000019222498</v>
      </c>
      <c r="D39" s="1">
        <v>0</v>
      </c>
      <c r="E39">
        <f>(R39-S39*(1000-T39)/(1000-U39))*AK39</f>
        <v>-5.9655709815638627</v>
      </c>
      <c r="F39">
        <f>IF(AV39&lt;&gt;0,1/(1/AV39-1/N39),0)</f>
        <v>0.52839821399023912</v>
      </c>
      <c r="G39">
        <f>((AY39-AL39/2)*S39-E39)/(AY39+AL39/2)</f>
        <v>370.68477802526235</v>
      </c>
      <c r="H39">
        <f>AL39*1000</f>
        <v>33.313538906461098</v>
      </c>
      <c r="I39">
        <f>(AQ39-AW39)</f>
        <v>5.9094529598931143</v>
      </c>
      <c r="J39">
        <f>(P39+AP39*D39)</f>
        <v>42.983455657958984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29.501377105712891</v>
      </c>
      <c r="P39" s="1">
        <v>42.983455657958984</v>
      </c>
      <c r="Q39" s="1">
        <v>29.586736679077148</v>
      </c>
      <c r="R39" s="1">
        <v>400.0343017578125</v>
      </c>
      <c r="S39" s="1">
        <v>393.573486328125</v>
      </c>
      <c r="T39" s="1">
        <v>2.2570409774780273</v>
      </c>
      <c r="U39" s="1">
        <v>31.430686950683594</v>
      </c>
      <c r="V39" s="1">
        <v>4.8059029579162598</v>
      </c>
      <c r="W39" s="1">
        <v>66.9251708984375</v>
      </c>
      <c r="X39" s="1">
        <v>300.83590698242188</v>
      </c>
      <c r="Y39" s="1">
        <v>748.84771728515625</v>
      </c>
      <c r="Z39" s="1">
        <v>5.2388112992048264E-2</v>
      </c>
      <c r="AA39" s="1">
        <v>88.151496887207031</v>
      </c>
      <c r="AB39" s="1">
        <v>40.393157958984375</v>
      </c>
      <c r="AC39" s="1">
        <v>1.9750348329544067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1.1060143639059625</v>
      </c>
      <c r="AL39">
        <f>(U39-T39)/(1000-U39)*AK39</f>
        <v>3.3313538906461097E-2</v>
      </c>
      <c r="AM39">
        <f>(P39+273.15)</f>
        <v>316.13345565795896</v>
      </c>
      <c r="AN39">
        <f>(O39+273.15)</f>
        <v>302.65137710571287</v>
      </c>
      <c r="AO39">
        <f>(Y39*AG39+Z39*AH39)*AI39</f>
        <v>119.81563208753687</v>
      </c>
      <c r="AP39">
        <f>((AO39+0.00000010773*(AN39^4-AM39^4))-AL39*44100)/(L39*51.4+0.00000043092*AM39^3)</f>
        <v>-12.307543546626951</v>
      </c>
      <c r="AQ39">
        <f>0.61365*EXP(17.502*J39/(240.97+J39))</f>
        <v>8.6801150627890777</v>
      </c>
      <c r="AR39">
        <f>AQ39*1000/AA39</f>
        <v>98.468152774485432</v>
      </c>
      <c r="AS39">
        <f>(AR39-U39)</f>
        <v>67.037465823801838</v>
      </c>
      <c r="AT39">
        <f>IF(D39,P39,(O39+P39)/2)</f>
        <v>36.242416381835938</v>
      </c>
      <c r="AU39">
        <f>0.61365*EXP(17.502*AT39/(240.97+AT39))</f>
        <v>6.0487992885722814</v>
      </c>
      <c r="AV39">
        <f>IF(AS39&lt;&gt;0,(1000-(AR39+U39)/2)/AS39*AL39,0)</f>
        <v>0.46466320732931071</v>
      </c>
      <c r="AW39">
        <f>U39*AA39/1000</f>
        <v>2.7706621028959635</v>
      </c>
      <c r="AX39">
        <f>(AU39-AW39)</f>
        <v>3.278137185676318</v>
      </c>
      <c r="AY39">
        <f>1/(1.6/F39+1.37/N39)</f>
        <v>0.29553885876777969</v>
      </c>
      <c r="AZ39">
        <f>G39*AA39*0.001</f>
        <v>32.676418056228947</v>
      </c>
      <c r="BA39">
        <f>G39/S39</f>
        <v>0.94184387643485679</v>
      </c>
      <c r="BB39">
        <f>(1-AL39*AA39/AQ39/F39)*100</f>
        <v>35.972928463906584</v>
      </c>
      <c r="BC39">
        <f>(S39-E39/(N39/1.35))</f>
        <v>395.66405382903901</v>
      </c>
      <c r="BD39">
        <f>E39*BB39/100/BC39</f>
        <v>-5.4237693843898968E-3</v>
      </c>
    </row>
    <row r="40" spans="1:56" x14ac:dyDescent="0.35">
      <c r="A40" s="1" t="s">
        <v>9</v>
      </c>
      <c r="B40" s="1" t="s">
        <v>1230</v>
      </c>
      <c r="K40" s="1">
        <v>2.72</v>
      </c>
    </row>
    <row r="41" spans="1:56" x14ac:dyDescent="0.35">
      <c r="A41" s="1" t="s">
        <v>9</v>
      </c>
      <c r="B41" s="1" t="s">
        <v>1229</v>
      </c>
      <c r="K41" s="1">
        <v>2.72</v>
      </c>
    </row>
    <row r="42" spans="1:56" x14ac:dyDescent="0.35">
      <c r="A42" s="1">
        <v>9</v>
      </c>
      <c r="B42" s="1" t="s">
        <v>1228</v>
      </c>
      <c r="C42" s="1">
        <v>2007.0000019222498</v>
      </c>
      <c r="D42" s="1">
        <v>0</v>
      </c>
      <c r="E42">
        <f>(R42-S42*(1000-T42)/(1000-U42))*AK42</f>
        <v>-5.8687291745479904</v>
      </c>
      <c r="F42">
        <f>IF(AV42&lt;&gt;0,1/(1/AV42-1/N42),0)</f>
        <v>1.0068138670874058</v>
      </c>
      <c r="G42">
        <f>((AY42-AL42/2)*S42-E42)/(AY42+AL42/2)</f>
        <v>379.39341858431504</v>
      </c>
      <c r="H42">
        <f>AL42*1000</f>
        <v>33.712639297287154</v>
      </c>
      <c r="I42">
        <f>(AQ42-AW42)</f>
        <v>3.5285543035452189</v>
      </c>
      <c r="J42">
        <f>(P42+AP42*D42)</f>
        <v>37.176948547363281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29.569862365722656</v>
      </c>
      <c r="P42" s="1">
        <v>37.176948547363281</v>
      </c>
      <c r="Q42" s="1">
        <v>29.635906219482422</v>
      </c>
      <c r="R42" s="1">
        <v>400.0028076171875</v>
      </c>
      <c r="S42" s="1">
        <v>393.31085205078125</v>
      </c>
      <c r="T42" s="1">
        <v>2.6484036445617676</v>
      </c>
      <c r="U42" s="1">
        <v>32.190624237060547</v>
      </c>
      <c r="V42" s="1">
        <v>5.6166634559631348</v>
      </c>
      <c r="W42" s="1">
        <v>68.269012451171875</v>
      </c>
      <c r="X42" s="1">
        <v>300.40582275390625</v>
      </c>
      <c r="Y42" s="1">
        <v>998.56591796875</v>
      </c>
      <c r="Z42" s="1">
        <v>9.0369448065757751E-2</v>
      </c>
      <c r="AA42" s="1">
        <v>88.146003723144531</v>
      </c>
      <c r="AB42" s="1">
        <v>40.530845642089844</v>
      </c>
      <c r="AC42" s="1">
        <v>1.993693470954895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1.104433171889361</v>
      </c>
      <c r="AL42">
        <f>(U42-T42)/(1000-U42)*AK42</f>
        <v>3.3712639297287156E-2</v>
      </c>
      <c r="AM42">
        <f>(P42+273.15)</f>
        <v>310.32694854736326</v>
      </c>
      <c r="AN42">
        <f>(O42+273.15)</f>
        <v>302.71986236572263</v>
      </c>
      <c r="AO42">
        <f>(Y42*AG42+Z42*AH42)*AI42</f>
        <v>159.77054330384999</v>
      </c>
      <c r="AP42">
        <f>((AO42+0.00000010773*(AN42^4-AM42^4))-AL42*44100)/(L42*51.4+0.00000043092*AM42^3)</f>
        <v>-11.566914097252862</v>
      </c>
      <c r="AQ42">
        <f>0.61365*EXP(17.502*J42/(240.97+J42))</f>
        <v>6.3660291873955046</v>
      </c>
      <c r="AR42">
        <f>AQ42*1000/AA42</f>
        <v>72.221415815859316</v>
      </c>
      <c r="AS42">
        <f>(AR42-U42)</f>
        <v>40.03079157879877</v>
      </c>
      <c r="AT42">
        <f>IF(D42,P42,(O42+P42)/2)</f>
        <v>33.373405456542969</v>
      </c>
      <c r="AU42">
        <f>0.61365*EXP(17.502*AT42/(240.97+AT42))</f>
        <v>5.1590774854510695</v>
      </c>
      <c r="AV42">
        <f>IF(AS42&lt;&gt;0,(1000-(AR42+U42)/2)/AS42*AL42,0)</f>
        <v>0.79820146729026997</v>
      </c>
      <c r="AW42">
        <f>U42*AA42/1000</f>
        <v>2.8374748838502857</v>
      </c>
      <c r="AX42">
        <f>(AU42-AW42)</f>
        <v>2.3216026016007838</v>
      </c>
      <c r="AY42">
        <f>1/(1.6/F42+1.37/N42)</f>
        <v>0.51419114180728687</v>
      </c>
      <c r="AZ42">
        <f>G42*AA42*0.001</f>
        <v>33.442013687069561</v>
      </c>
      <c r="BA42">
        <f>G42/S42</f>
        <v>0.96461467209994678</v>
      </c>
      <c r="BB42">
        <f>(1-AL42*AA42/AQ42/F42)*100</f>
        <v>53.636355477910556</v>
      </c>
      <c r="BC42">
        <f>(S42-E42/(N42/1.35))</f>
        <v>395.36748242562589</v>
      </c>
      <c r="BD42">
        <f>E42*BB42/100/BC42</f>
        <v>-7.9616371654655359E-3</v>
      </c>
    </row>
    <row r="43" spans="1:56" x14ac:dyDescent="0.35">
      <c r="A43" s="1" t="s">
        <v>9</v>
      </c>
      <c r="B43" s="1" t="s">
        <v>1227</v>
      </c>
      <c r="K43" s="1">
        <v>2.72</v>
      </c>
    </row>
    <row r="44" spans="1:56" x14ac:dyDescent="0.35">
      <c r="A44" s="1" t="s">
        <v>9</v>
      </c>
      <c r="B44" s="1" t="s">
        <v>1226</v>
      </c>
      <c r="K44" s="1">
        <v>2.72</v>
      </c>
    </row>
    <row r="45" spans="1:56" x14ac:dyDescent="0.35">
      <c r="A45" s="1">
        <v>10</v>
      </c>
      <c r="B45" s="1" t="s">
        <v>1225</v>
      </c>
      <c r="C45" s="1">
        <v>2210.0000019222498</v>
      </c>
      <c r="D45" s="1">
        <v>0</v>
      </c>
      <c r="E45">
        <f>(R45-S45*(1000-T45)/(1000-U45))*AK45</f>
        <v>-5.9233563021852209</v>
      </c>
      <c r="F45">
        <f>IF(AV45&lt;&gt;0,1/(1/AV45-1/N45),0)</f>
        <v>0.61739132798833907</v>
      </c>
      <c r="G45">
        <f>((AY45-AL45/2)*S45-E45)/(AY45+AL45/2)</f>
        <v>372.19535926328376</v>
      </c>
      <c r="H45">
        <f>AL45*1000</f>
        <v>34.051907993569607</v>
      </c>
      <c r="I45">
        <f>(AQ45-AW45)</f>
        <v>5.2860183588420036</v>
      </c>
      <c r="J45">
        <f>(P45+AP45*D45)</f>
        <v>41.868740081787109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29.653532028198242</v>
      </c>
      <c r="P45" s="1">
        <v>41.868740081787109</v>
      </c>
      <c r="Q45" s="1">
        <v>29.699983596801758</v>
      </c>
      <c r="R45" s="1">
        <v>399.90283203125</v>
      </c>
      <c r="S45" s="1">
        <v>393.14166259765625</v>
      </c>
      <c r="T45" s="1">
        <v>3.0756626129150391</v>
      </c>
      <c r="U45" s="1">
        <v>32.906658172607422</v>
      </c>
      <c r="V45" s="1">
        <v>6.4913897514343262</v>
      </c>
      <c r="W45" s="1">
        <v>69.451675415039063</v>
      </c>
      <c r="X45" s="1">
        <v>300.26934814453125</v>
      </c>
      <c r="Y45" s="1">
        <v>1250.2938232421875</v>
      </c>
      <c r="Z45" s="1">
        <v>6.4174413681030273E-2</v>
      </c>
      <c r="AA45" s="1">
        <v>88.145576477050781</v>
      </c>
      <c r="AB45" s="1">
        <v>40.778060913085938</v>
      </c>
      <c r="AC45" s="1">
        <v>2.0160856246948242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1.1039314270019529</v>
      </c>
      <c r="AL45">
        <f>(U45-T45)/(1000-U45)*AK45</f>
        <v>3.4051907993569608E-2</v>
      </c>
      <c r="AM45">
        <f>(P45+273.15)</f>
        <v>315.01874008178709</v>
      </c>
      <c r="AN45">
        <f>(O45+273.15)</f>
        <v>302.80353202819822</v>
      </c>
      <c r="AO45">
        <f>(Y45*AG45+Z45*AH45)*AI45</f>
        <v>200.04700724735085</v>
      </c>
      <c r="AP45">
        <f>((AO45+0.00000010773*(AN45^4-AM45^4))-AL45*44100)/(L45*51.4+0.00000043092*AM45^3)</f>
        <v>-11.798793673840629</v>
      </c>
      <c r="AQ45">
        <f>0.61365*EXP(17.502*J45/(240.97+J45))</f>
        <v>8.1865947133997388</v>
      </c>
      <c r="AR45">
        <f>AQ45*1000/AA45</f>
        <v>92.875842902124162</v>
      </c>
      <c r="AS45">
        <f>(AR45-U45)</f>
        <v>59.969184729516741</v>
      </c>
      <c r="AT45">
        <f>IF(D45,P45,(O45+P45)/2)</f>
        <v>35.761136054992676</v>
      </c>
      <c r="AU45">
        <f>0.61365*EXP(17.502*AT45/(240.97+AT45))</f>
        <v>5.8908512109351268</v>
      </c>
      <c r="AV45">
        <f>IF(AS45&lt;&gt;0,(1000-(AR45+U45)/2)/AS45*AL45,0)</f>
        <v>0.53211230168624379</v>
      </c>
      <c r="AW45">
        <f>U45*AA45/1000</f>
        <v>2.9005763545577357</v>
      </c>
      <c r="AX45">
        <f>(AU45-AW45)</f>
        <v>2.9902748563773911</v>
      </c>
      <c r="AY45">
        <f>1/(1.6/F45+1.37/N45)</f>
        <v>0.33930744296978665</v>
      </c>
      <c r="AZ45">
        <f>G45*AA45*0.001</f>
        <v>32.807374504345169</v>
      </c>
      <c r="BA45">
        <f>G45/S45</f>
        <v>0.94672072352756698</v>
      </c>
      <c r="BB45">
        <f>(1-AL45*AA45/AQ45/F45)*100</f>
        <v>40.614808945498893</v>
      </c>
      <c r="BC45">
        <f>(S45-E45/(N45/1.35))</f>
        <v>395.21743643723539</v>
      </c>
      <c r="BD45">
        <f>E45*BB45/100/BC45</f>
        <v>-6.0871804315641709E-3</v>
      </c>
    </row>
    <row r="46" spans="1:56" x14ac:dyDescent="0.35">
      <c r="A46" s="1" t="s">
        <v>9</v>
      </c>
      <c r="B46" s="1" t="s">
        <v>1224</v>
      </c>
      <c r="K46" s="1">
        <v>2.72</v>
      </c>
    </row>
    <row r="47" spans="1:56" x14ac:dyDescent="0.35">
      <c r="A47" s="1" t="s">
        <v>9</v>
      </c>
      <c r="B47" s="1" t="s">
        <v>1223</v>
      </c>
      <c r="K47" s="1">
        <v>2.72</v>
      </c>
    </row>
    <row r="48" spans="1:56" x14ac:dyDescent="0.35">
      <c r="A48" s="1">
        <v>11</v>
      </c>
      <c r="B48" s="1" t="s">
        <v>1222</v>
      </c>
      <c r="C48" s="1">
        <v>2413.0000019222498</v>
      </c>
      <c r="D48" s="1">
        <v>0</v>
      </c>
      <c r="E48">
        <f>(R48-S48*(1000-T48)/(1000-U48))*AK48</f>
        <v>-5.7982036461818973</v>
      </c>
      <c r="F48">
        <f>IF(AV48&lt;&gt;0,1/(1/AV48-1/N48),0)</f>
        <v>12.284385794450925</v>
      </c>
      <c r="G48">
        <f>((AY48-AL48/2)*S48-E48)/(AY48+AL48/2)</f>
        <v>389.15487170106104</v>
      </c>
      <c r="H48">
        <f>AL48*1000</f>
        <v>34.509935619260744</v>
      </c>
      <c r="I48">
        <f>(AQ48-AW48)</f>
        <v>0.9963808461053123</v>
      </c>
      <c r="J48">
        <f>(P48+AP48*D48)</f>
        <v>28.78797721862793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29.736639022827148</v>
      </c>
      <c r="P48" s="1">
        <v>28.78797721862793</v>
      </c>
      <c r="Q48" s="1">
        <v>29.752779006958008</v>
      </c>
      <c r="R48" s="1">
        <v>399.93072509765625</v>
      </c>
      <c r="S48" s="1">
        <v>392.89419555664063</v>
      </c>
      <c r="T48" s="1">
        <v>3.5315902233123779</v>
      </c>
      <c r="U48" s="1">
        <v>33.765392303466797</v>
      </c>
      <c r="V48" s="1">
        <v>7.4181857109069824</v>
      </c>
      <c r="W48" s="1">
        <v>70.924972534179688</v>
      </c>
      <c r="X48" s="1">
        <v>299.9873046875</v>
      </c>
      <c r="Y48" s="1">
        <v>1599.6842041015625</v>
      </c>
      <c r="Z48" s="1">
        <v>0.17287778854370117</v>
      </c>
      <c r="AA48" s="1">
        <v>88.146842956542969</v>
      </c>
      <c r="AB48" s="1">
        <v>40.886566162109375</v>
      </c>
      <c r="AC48" s="1">
        <v>2.0396437644958496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1.1028945025275734</v>
      </c>
      <c r="AL48">
        <f>(U48-T48)/(1000-U48)*AK48</f>
        <v>3.4509935619260745E-2</v>
      </c>
      <c r="AM48">
        <f>(P48+273.15)</f>
        <v>301.93797721862791</v>
      </c>
      <c r="AN48">
        <f>(O48+273.15)</f>
        <v>302.88663902282713</v>
      </c>
      <c r="AO48">
        <f>(Y48*AG48+Z48*AH48)*AI48</f>
        <v>255.94946693533348</v>
      </c>
      <c r="AP48">
        <f>((AO48+0.00000010773*(AN48^4-AM48^4))-AL48*44100)/(L48*51.4+0.00000043092*AM48^3)</f>
        <v>-10.295121469688226</v>
      </c>
      <c r="AQ48">
        <f>0.61365*EXP(17.502*J48/(240.97+J48))</f>
        <v>3.9726935788450648</v>
      </c>
      <c r="AR48">
        <f>AQ48*1000/AA48</f>
        <v>45.069039861173827</v>
      </c>
      <c r="AS48">
        <f>(AR48-U48)</f>
        <v>11.303647557707031</v>
      </c>
      <c r="AT48">
        <f>IF(D48,P48,(O48+P48)/2)</f>
        <v>29.262308120727539</v>
      </c>
      <c r="AU48">
        <f>0.61365*EXP(17.502*AT48/(240.97+AT48))</f>
        <v>4.0832230838194086</v>
      </c>
      <c r="AV48">
        <f>IF(AS48&lt;&gt;0,(1000-(AR48+U48)/2)/AS48*AL48,0)</f>
        <v>2.932650709493092</v>
      </c>
      <c r="AW48">
        <f>U48*AA48/1000</f>
        <v>2.9763127327397525</v>
      </c>
      <c r="AX48">
        <f>(AU48-AW48)</f>
        <v>1.1069103510796561</v>
      </c>
      <c r="AY48">
        <f>1/(1.6/F48+1.37/N48)</f>
        <v>2.0581335375425587</v>
      </c>
      <c r="AZ48">
        <f>G48*AA48*0.001</f>
        <v>34.302773361607052</v>
      </c>
      <c r="BA48">
        <f>G48/S48</f>
        <v>0.99048261873586141</v>
      </c>
      <c r="BB48">
        <f>(1-AL48*AA48/AQ48/F48)*100</f>
        <v>93.766780855307687</v>
      </c>
      <c r="BC48">
        <f>(S48-E48/(N48/1.35))</f>
        <v>394.92611105037116</v>
      </c>
      <c r="BD48">
        <f>E48*BB48/100/BC48</f>
        <v>-1.3766597736472279E-2</v>
      </c>
    </row>
    <row r="49" spans="1:56" x14ac:dyDescent="0.35">
      <c r="A49" s="1" t="s">
        <v>9</v>
      </c>
      <c r="B49" s="1" t="s">
        <v>1221</v>
      </c>
      <c r="K49" s="1">
        <v>2.72</v>
      </c>
    </row>
    <row r="50" spans="1:56" x14ac:dyDescent="0.35">
      <c r="A50" s="1" t="s">
        <v>9</v>
      </c>
      <c r="B50" s="1" t="s">
        <v>1220</v>
      </c>
      <c r="K50" s="1">
        <v>2.72</v>
      </c>
    </row>
    <row r="51" spans="1:56" x14ac:dyDescent="0.35">
      <c r="A51" s="1">
        <v>12</v>
      </c>
      <c r="B51" s="1" t="s">
        <v>1219</v>
      </c>
      <c r="C51" s="1">
        <v>2616.5000019110739</v>
      </c>
      <c r="D51" s="1">
        <v>0</v>
      </c>
      <c r="E51">
        <f>(R51-S51*(1000-T51)/(1000-U51))*AK51</f>
        <v>-6.1137606287345161</v>
      </c>
      <c r="F51">
        <f>IF(AV51&lt;&gt;0,1/(1/AV51-1/N51),0)</f>
        <v>0.94231430582936537</v>
      </c>
      <c r="G51">
        <f>((AY51-AL51/2)*S51-E51)/(AY51+AL51/2)</f>
        <v>377.73781779111181</v>
      </c>
      <c r="H51">
        <f>AL51*1000</f>
        <v>35.438643135838191</v>
      </c>
      <c r="I51">
        <f>(AQ51-AW51)</f>
        <v>3.8904914485047097</v>
      </c>
      <c r="J51">
        <f>(P51+AP51*D51)</f>
        <v>38.860691070556641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29.898771286010742</v>
      </c>
      <c r="P51" s="1">
        <v>38.860691070556641</v>
      </c>
      <c r="Q51" s="1">
        <v>29.884016036987305</v>
      </c>
      <c r="R51" s="1">
        <v>400.32098388671875</v>
      </c>
      <c r="S51" s="1">
        <v>393.23696899414063</v>
      </c>
      <c r="T51" s="1">
        <v>4.0113224983215332</v>
      </c>
      <c r="U51" s="1">
        <v>34.983528137207031</v>
      </c>
      <c r="V51" s="1">
        <v>8.3475761413574219</v>
      </c>
      <c r="W51" s="1">
        <v>72.80084228515625</v>
      </c>
      <c r="X51" s="1">
        <v>300.33682250976563</v>
      </c>
      <c r="Y51" s="1">
        <v>1999.9464111328125</v>
      </c>
      <c r="Z51" s="1">
        <v>0.2134796679019928</v>
      </c>
      <c r="AA51" s="1">
        <v>88.145904541015625</v>
      </c>
      <c r="AB51" s="1">
        <v>41.146629333496094</v>
      </c>
      <c r="AC51" s="1">
        <v>2.0771493911743164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1.1041794945211969</v>
      </c>
      <c r="AL51">
        <f>(U51-T51)/(1000-U51)*AK51</f>
        <v>3.5438643135838194E-2</v>
      </c>
      <c r="AM51">
        <f>(P51+273.15)</f>
        <v>312.01069107055662</v>
      </c>
      <c r="AN51">
        <f>(O51+273.15)</f>
        <v>303.04877128601072</v>
      </c>
      <c r="AO51">
        <f>(Y51*AG51+Z51*AH51)*AI51</f>
        <v>319.99141862888428</v>
      </c>
      <c r="AP51">
        <f>((AO51+0.00000010773*(AN51^4-AM51^4))-AL51*44100)/(L51*51.4+0.00000043092*AM51^3)</f>
        <v>-11.009457536293459</v>
      </c>
      <c r="AQ51">
        <f>0.61365*EXP(17.502*J51/(240.97+J51))</f>
        <v>6.9741461801948947</v>
      </c>
      <c r="AR51">
        <f>AQ51*1000/AA51</f>
        <v>79.12047889814005</v>
      </c>
      <c r="AS51">
        <f>(AR51-U51)</f>
        <v>44.136950760933019</v>
      </c>
      <c r="AT51">
        <f>IF(D51,P51,(O51+P51)/2)</f>
        <v>34.379731178283691</v>
      </c>
      <c r="AU51">
        <f>0.61365*EXP(17.502*AT51/(240.97+AT51))</f>
        <v>5.4572305967576762</v>
      </c>
      <c r="AV51">
        <f>IF(AS51&lt;&gt;0,(1000-(AR51+U51)/2)/AS51*AL51,0)</f>
        <v>0.75711613436986724</v>
      </c>
      <c r="AW51">
        <f>U51*AA51/1000</f>
        <v>3.083654731690185</v>
      </c>
      <c r="AX51">
        <f>(AU51-AW51)</f>
        <v>2.3735758650674912</v>
      </c>
      <c r="AY51">
        <f>1/(1.6/F51+1.37/N51)</f>
        <v>0.48695502354969883</v>
      </c>
      <c r="AZ51">
        <f>G51*AA51*0.001</f>
        <v>33.296041628546895</v>
      </c>
      <c r="BA51">
        <f>G51/S51</f>
        <v>0.96058572203250869</v>
      </c>
      <c r="BB51">
        <f>(1-AL51*AA51/AQ51/F51)*100</f>
        <v>52.4673099116334</v>
      </c>
      <c r="BC51">
        <f>(S51-E51/(N51/1.35))</f>
        <v>395.37946789630763</v>
      </c>
      <c r="BD51">
        <f>E51*BB51/100/BC51</f>
        <v>-8.1130306371266208E-3</v>
      </c>
    </row>
    <row r="52" spans="1:56" x14ac:dyDescent="0.35">
      <c r="A52" s="1" t="s">
        <v>9</v>
      </c>
      <c r="B52" s="1" t="s">
        <v>1218</v>
      </c>
    </row>
    <row r="53" spans="1:56" x14ac:dyDescent="0.35">
      <c r="A53" s="1" t="s">
        <v>9</v>
      </c>
      <c r="B53" s="1" t="s">
        <v>1217</v>
      </c>
    </row>
    <row r="54" spans="1:56" x14ac:dyDescent="0.35">
      <c r="A54" s="1" t="s">
        <v>9</v>
      </c>
      <c r="B54" s="1" t="s">
        <v>1216</v>
      </c>
    </row>
    <row r="55" spans="1:56" x14ac:dyDescent="0.35">
      <c r="A55" s="1" t="s">
        <v>9</v>
      </c>
      <c r="B55" s="1" t="s">
        <v>1215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D55"/>
  <sheetViews>
    <sheetView topLeftCell="A7" zoomScale="5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1305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1304</v>
      </c>
    </row>
    <row r="12" spans="1:56" x14ac:dyDescent="0.35">
      <c r="A12" s="1" t="s">
        <v>9</v>
      </c>
      <c r="B12" s="1" t="s">
        <v>1303</v>
      </c>
    </row>
    <row r="13" spans="1:56" x14ac:dyDescent="0.35">
      <c r="A13" s="1" t="s">
        <v>9</v>
      </c>
      <c r="B13" s="1" t="s">
        <v>1302</v>
      </c>
    </row>
    <row r="14" spans="1:56" x14ac:dyDescent="0.35">
      <c r="A14" s="1" t="s">
        <v>9</v>
      </c>
      <c r="B14" s="1" t="s">
        <v>1301</v>
      </c>
    </row>
    <row r="15" spans="1:56" x14ac:dyDescent="0.35">
      <c r="A15" s="1" t="s">
        <v>9</v>
      </c>
      <c r="B15" s="1" t="s">
        <v>1300</v>
      </c>
    </row>
    <row r="16" spans="1:56" x14ac:dyDescent="0.35">
      <c r="A16" s="1" t="s">
        <v>9</v>
      </c>
      <c r="B16" s="1" t="s">
        <v>1299</v>
      </c>
    </row>
    <row r="17" spans="1:56" x14ac:dyDescent="0.35">
      <c r="A17" s="1" t="s">
        <v>9</v>
      </c>
      <c r="B17" s="1" t="s">
        <v>1298</v>
      </c>
    </row>
    <row r="18" spans="1:56" x14ac:dyDescent="0.35">
      <c r="A18" s="1">
        <v>1</v>
      </c>
      <c r="B18" s="1" t="s">
        <v>1297</v>
      </c>
      <c r="C18" s="1">
        <v>373.50000204518437</v>
      </c>
      <c r="D18" s="1">
        <v>0</v>
      </c>
      <c r="E18">
        <f>(R18-S18*(1000-T18)/(1000-U18))*AK18</f>
        <v>-11.222285071738366</v>
      </c>
      <c r="F18">
        <f>IF(AV18&lt;&gt;0,1/(1/AV18-1/N18),0)</f>
        <v>2.9910735031811688</v>
      </c>
      <c r="G18">
        <f>((AY18-AL18/2)*S18-E18)/(AY18+AL18/2)</f>
        <v>398.57464733961797</v>
      </c>
      <c r="H18">
        <f>AL18*1000</f>
        <v>29.926203027214068</v>
      </c>
      <c r="I18">
        <f>(AQ18-AW18)</f>
        <v>1.5038813968928908</v>
      </c>
      <c r="J18">
        <f>(P18+AP18*D18)</f>
        <v>30.101020812988281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30.037834167480469</v>
      </c>
      <c r="P18" s="1">
        <v>30.101020812988281</v>
      </c>
      <c r="Q18" s="1">
        <v>30.074892044067383</v>
      </c>
      <c r="R18" s="1">
        <v>399.86749267578125</v>
      </c>
      <c r="S18" s="1">
        <v>399.21145629882813</v>
      </c>
      <c r="T18" s="1">
        <v>5.3140044212341309</v>
      </c>
      <c r="U18" s="1">
        <v>31.55364990234375</v>
      </c>
      <c r="V18" s="1">
        <v>10.970571517944336</v>
      </c>
      <c r="W18" s="1">
        <v>65.141372680664063</v>
      </c>
      <c r="X18" s="1">
        <v>300.42642211914063</v>
      </c>
      <c r="Y18" s="1">
        <v>7.2658747434616089E-2</v>
      </c>
      <c r="Z18" s="1">
        <v>7.9891115427017212E-2</v>
      </c>
      <c r="AA18" s="1">
        <v>88.146774291992188</v>
      </c>
      <c r="AB18" s="1">
        <v>41.12310791015625</v>
      </c>
      <c r="AC18" s="1">
        <v>2.0123820304870605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1.1045089048497814</v>
      </c>
      <c r="AL18">
        <f>(U18-T18)/(1000-U18)*AK18</f>
        <v>2.992620302721407E-2</v>
      </c>
      <c r="AM18">
        <f>(P18+273.15)</f>
        <v>303.25102081298826</v>
      </c>
      <c r="AN18">
        <f>(O18+273.15)</f>
        <v>303.18783416748045</v>
      </c>
      <c r="AO18">
        <f>(Y18*AG18+Z18*AH18)*AI18</f>
        <v>1.1625399329690644E-2</v>
      </c>
      <c r="AP18">
        <f>((AO18+0.00000010773*(AN18^4-AM18^4))-AL18*44100)/(L18*51.4+0.00000043092*AM18^3)</f>
        <v>-10.821748570296629</v>
      </c>
      <c r="AQ18">
        <f>0.61365*EXP(17.502*J18/(240.97+J18))</f>
        <v>4.2852338529233265</v>
      </c>
      <c r="AR18">
        <f>AQ18*1000/AA18</f>
        <v>48.614755189205198</v>
      </c>
      <c r="AS18">
        <f>(AR18-U18)</f>
        <v>17.061105286861448</v>
      </c>
      <c r="AT18">
        <f>IF(D18,P18,(O18+P18)/2)</f>
        <v>30.069427490234375</v>
      </c>
      <c r="AU18">
        <f>0.61365*EXP(17.502*AT18/(240.97+AT18))</f>
        <v>4.2774693943474027</v>
      </c>
      <c r="AV18">
        <f>IF(AS18&lt;&gt;0,(1000-(AR18+U18)/2)/AS18*AL18,0)</f>
        <v>1.6837499423772555</v>
      </c>
      <c r="AW18">
        <f>U18*AA18/1000</f>
        <v>2.7813524560304357</v>
      </c>
      <c r="AX18">
        <f>(AU18-AW18)</f>
        <v>1.496116938316967</v>
      </c>
      <c r="AY18">
        <f>1/(1.6/F18+1.37/N18)</f>
        <v>1.122894665357234</v>
      </c>
      <c r="AZ18">
        <f>G18*AA18*0.001</f>
        <v>35.133069477555694</v>
      </c>
      <c r="BA18">
        <f>G18/S18</f>
        <v>0.99840483295465976</v>
      </c>
      <c r="BB18">
        <f>(1-AL18*AA18/AQ18/F18)*100</f>
        <v>79.419475945150069</v>
      </c>
      <c r="BC18">
        <f>(S18-E18/(N18/1.35))</f>
        <v>403.14418034644615</v>
      </c>
      <c r="BD18">
        <f>E18*BB18/100/BC18</f>
        <v>-2.2107921749946174E-2</v>
      </c>
    </row>
    <row r="19" spans="1:56" x14ac:dyDescent="0.35">
      <c r="A19" s="1" t="s">
        <v>9</v>
      </c>
      <c r="B19" s="1" t="s">
        <v>1296</v>
      </c>
      <c r="K19" s="1">
        <v>2.72</v>
      </c>
    </row>
    <row r="20" spans="1:56" x14ac:dyDescent="0.35">
      <c r="A20" s="1" t="s">
        <v>9</v>
      </c>
      <c r="B20" s="1" t="s">
        <v>1295</v>
      </c>
      <c r="K20" s="1">
        <v>2.72</v>
      </c>
    </row>
    <row r="21" spans="1:56" x14ac:dyDescent="0.35">
      <c r="A21" s="1">
        <v>2</v>
      </c>
      <c r="B21" s="1" t="s">
        <v>1294</v>
      </c>
      <c r="C21" s="1">
        <v>576.50000204518437</v>
      </c>
      <c r="D21" s="1">
        <v>0</v>
      </c>
      <c r="E21">
        <f>(R21-S21*(1000-T21)/(1000-U21))*AK21</f>
        <v>-12.262010802662198</v>
      </c>
      <c r="F21">
        <f>IF(AV21&lt;&gt;0,1/(1/AV21-1/N21),0)</f>
        <v>2.5493113708751132</v>
      </c>
      <c r="G21">
        <f>((AY21-AL21/2)*S21-E21)/(AY21+AL21/2)</f>
        <v>401.49844314714244</v>
      </c>
      <c r="H21">
        <f>AL21*1000</f>
        <v>28.607534092071013</v>
      </c>
      <c r="I21">
        <f>(AQ21-AW21)</f>
        <v>1.5779466851667352</v>
      </c>
      <c r="J21">
        <f>(P21+AP21*D21)</f>
        <v>30.196004867553711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30.002233505249023</v>
      </c>
      <c r="P21" s="1">
        <v>30.196004867553711</v>
      </c>
      <c r="Q21" s="1">
        <v>30.085065841674805</v>
      </c>
      <c r="R21" s="1">
        <v>400.00180053710938</v>
      </c>
      <c r="S21" s="1">
        <v>400.72442626953125</v>
      </c>
      <c r="T21" s="1">
        <v>5.8877816200256348</v>
      </c>
      <c r="U21" s="1">
        <v>30.982028961181641</v>
      </c>
      <c r="V21" s="1">
        <v>12.178825378417969</v>
      </c>
      <c r="W21" s="1">
        <v>64.0860595703125</v>
      </c>
      <c r="X21" s="1">
        <v>300.47406005859375</v>
      </c>
      <c r="Y21" s="1">
        <v>24.917240142822266</v>
      </c>
      <c r="Z21" s="1">
        <v>8.1200398504734039E-2</v>
      </c>
      <c r="AA21" s="1">
        <v>88.138343811035156</v>
      </c>
      <c r="AB21" s="1">
        <v>41.011260986328125</v>
      </c>
      <c r="AC21" s="1">
        <v>2.0006227493286133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1.104684044333065</v>
      </c>
      <c r="AL21">
        <f>(U21-T21)/(1000-U21)*AK21</f>
        <v>2.8607534092071014E-2</v>
      </c>
      <c r="AM21">
        <f>(P21+273.15)</f>
        <v>303.34600486755369</v>
      </c>
      <c r="AN21">
        <f>(O21+273.15)</f>
        <v>303.152233505249</v>
      </c>
      <c r="AO21">
        <f>(Y21*AG21+Z21*AH21)*AI21</f>
        <v>3.9867583337405677</v>
      </c>
      <c r="AP21">
        <f>((AO21+0.00000010773*(AN21^4-AM21^4))-AL21*44100)/(L21*51.4+0.00000043092*AM21^3)</f>
        <v>-10.324497884575797</v>
      </c>
      <c r="AQ21">
        <f>0.61365*EXP(17.502*J21/(240.97+J21))</f>
        <v>4.308651405710811</v>
      </c>
      <c r="AR21">
        <f>AQ21*1000/AA21</f>
        <v>48.885096082000082</v>
      </c>
      <c r="AS21">
        <f>(AR21-U21)</f>
        <v>17.903067120818442</v>
      </c>
      <c r="AT21">
        <f>IF(D21,P21,(O21+P21)/2)</f>
        <v>30.099119186401367</v>
      </c>
      <c r="AU21">
        <f>0.61365*EXP(17.502*AT21/(240.97+AT21))</f>
        <v>4.2847661569957474</v>
      </c>
      <c r="AV21">
        <f>IF(AS21&lt;&gt;0,(1000-(AR21+U21)/2)/AS21*AL21,0)</f>
        <v>1.534102126494244</v>
      </c>
      <c r="AW21">
        <f>U21*AA21/1000</f>
        <v>2.7307047205440758</v>
      </c>
      <c r="AX21">
        <f>(AU21-AW21)</f>
        <v>1.5540614364516716</v>
      </c>
      <c r="AY21">
        <f>1/(1.6/F21+1.37/N21)</f>
        <v>1.0170343597072615</v>
      </c>
      <c r="AZ21">
        <f>G21*AA21*0.001</f>
        <v>35.387407821698197</v>
      </c>
      <c r="BA21">
        <f>G21/S21</f>
        <v>1.001931544040918</v>
      </c>
      <c r="BB21">
        <f>(1-AL21*AA21/AQ21/F21)*100</f>
        <v>77.044800687175453</v>
      </c>
      <c r="BC21">
        <f>(S21-E21/(N21/1.35))</f>
        <v>405.0215105484919</v>
      </c>
      <c r="BD21">
        <f>E21*BB21/100/BC21</f>
        <v>-2.3325284058017766E-2</v>
      </c>
    </row>
    <row r="22" spans="1:56" x14ac:dyDescent="0.35">
      <c r="A22" s="1" t="s">
        <v>9</v>
      </c>
      <c r="B22" s="1" t="s">
        <v>1293</v>
      </c>
      <c r="K22" s="1">
        <v>2.72</v>
      </c>
    </row>
    <row r="23" spans="1:56" x14ac:dyDescent="0.35">
      <c r="A23" s="1" t="s">
        <v>9</v>
      </c>
      <c r="B23" s="1" t="s">
        <v>1292</v>
      </c>
      <c r="K23" s="1">
        <v>2.72</v>
      </c>
    </row>
    <row r="24" spans="1:56" x14ac:dyDescent="0.35">
      <c r="A24" s="1">
        <v>3</v>
      </c>
      <c r="B24" s="1" t="s">
        <v>1291</v>
      </c>
      <c r="C24" s="1">
        <v>779.50000204518437</v>
      </c>
      <c r="D24" s="1">
        <v>0</v>
      </c>
      <c r="E24">
        <f>(R24-S24*(1000-T24)/(1000-U24))*AK24</f>
        <v>-12.908612566481331</v>
      </c>
      <c r="F24">
        <f>IF(AV24&lt;&gt;0,1/(1/AV24-1/N24),0)</f>
        <v>2.3239930330771745</v>
      </c>
      <c r="G24">
        <f>((AY24-AL24/2)*S24-E24)/(AY24+AL24/2)</f>
        <v>403.52453031257619</v>
      </c>
      <c r="H24">
        <f>AL24*1000</f>
        <v>27.472122556566916</v>
      </c>
      <c r="I24">
        <f>(AQ24-AW24)</f>
        <v>1.6042074807657909</v>
      </c>
      <c r="J24">
        <f>(P24+AP24*D24)</f>
        <v>30.158744812011719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29.927463531494141</v>
      </c>
      <c r="P24" s="1">
        <v>30.158744812011719</v>
      </c>
      <c r="Q24" s="1">
        <v>30.033735275268555</v>
      </c>
      <c r="R24" s="1">
        <v>399.89495849609375</v>
      </c>
      <c r="S24" s="1">
        <v>401.593505859375</v>
      </c>
      <c r="T24" s="1">
        <v>6.4655981063842773</v>
      </c>
      <c r="U24" s="1">
        <v>30.578680038452148</v>
      </c>
      <c r="V24" s="1">
        <v>13.432060241699219</v>
      </c>
      <c r="W24" s="1">
        <v>63.526168823242188</v>
      </c>
      <c r="X24" s="1">
        <v>300.41455078125</v>
      </c>
      <c r="Y24" s="1">
        <v>49.959300994873047</v>
      </c>
      <c r="Z24" s="1">
        <v>0.32349056005477905</v>
      </c>
      <c r="AA24" s="1">
        <v>88.14129638671875</v>
      </c>
      <c r="AB24" s="1">
        <v>40.930458068847656</v>
      </c>
      <c r="AC24" s="1">
        <v>1.9910255670547485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1.1044652602251834</v>
      </c>
      <c r="AL24">
        <f>(U24-T24)/(1000-U24)*AK24</f>
        <v>2.7472122556566916E-2</v>
      </c>
      <c r="AM24">
        <f>(P24+273.15)</f>
        <v>303.3087448120117</v>
      </c>
      <c r="AN24">
        <f>(O24+273.15)</f>
        <v>303.07746353149412</v>
      </c>
      <c r="AO24">
        <f>(Y24*AG24+Z24*AH24)*AI24</f>
        <v>7.9934879805113042</v>
      </c>
      <c r="AP24">
        <f>((AO24+0.00000010773*(AN24^4-AM24^4))-AL24*44100)/(L24*51.4+0.00000043092*AM24^3)</f>
        <v>-9.8853940654998471</v>
      </c>
      <c r="AQ24">
        <f>0.61365*EXP(17.502*J24/(240.97+J24))</f>
        <v>4.2994519811496419</v>
      </c>
      <c r="AR24">
        <f>AQ24*1000/AA24</f>
        <v>48.779087186168155</v>
      </c>
      <c r="AS24">
        <f>(AR24-U24)</f>
        <v>18.200407147716007</v>
      </c>
      <c r="AT24">
        <f>IF(D24,P24,(O24+P24)/2)</f>
        <v>30.04310417175293</v>
      </c>
      <c r="AU24">
        <f>0.61365*EXP(17.502*AT24/(240.97+AT24))</f>
        <v>4.2710094719998404</v>
      </c>
      <c r="AV24">
        <f>IF(AS24&lt;&gt;0,(1000-(AR24+U24)/2)/AS24*AL24,0)</f>
        <v>1.4495312763578752</v>
      </c>
      <c r="AW24">
        <f>U24*AA24/1000</f>
        <v>2.695244500383851</v>
      </c>
      <c r="AX24">
        <f>(AU24-AW24)</f>
        <v>1.5757649716159894</v>
      </c>
      <c r="AY24">
        <f>1/(1.6/F24+1.37/N24)</f>
        <v>0.95776202228108731</v>
      </c>
      <c r="AZ24">
        <f>G24*AA24*0.001</f>
        <v>35.567175225592258</v>
      </c>
      <c r="BA24">
        <f>G24/S24</f>
        <v>1.0048084055768505</v>
      </c>
      <c r="BB24">
        <f>(1-AL24*AA24/AQ24/F24)*100</f>
        <v>75.766076953568998</v>
      </c>
      <c r="BC24">
        <f>(S24-E24/(N24/1.35))</f>
        <v>406.11718448071321</v>
      </c>
      <c r="BD24">
        <f>E24*BB24/100/BC24</f>
        <v>-2.4082579374876956E-2</v>
      </c>
    </row>
    <row r="25" spans="1:56" x14ac:dyDescent="0.35">
      <c r="A25" s="1" t="s">
        <v>9</v>
      </c>
      <c r="B25" s="1" t="s">
        <v>1290</v>
      </c>
      <c r="K25" s="1">
        <v>2.72</v>
      </c>
    </row>
    <row r="26" spans="1:56" x14ac:dyDescent="0.35">
      <c r="A26" s="1" t="s">
        <v>9</v>
      </c>
      <c r="B26" s="1" t="s">
        <v>1289</v>
      </c>
      <c r="K26" s="1">
        <v>2.72</v>
      </c>
    </row>
    <row r="27" spans="1:56" x14ac:dyDescent="0.35">
      <c r="A27" s="1">
        <v>4</v>
      </c>
      <c r="B27" s="1" t="s">
        <v>1288</v>
      </c>
      <c r="C27" s="1">
        <v>982.50000204518437</v>
      </c>
      <c r="D27" s="1">
        <v>0</v>
      </c>
      <c r="E27">
        <f>(R27-S27*(1000-T27)/(1000-U27))*AK27</f>
        <v>-12.674019706419461</v>
      </c>
      <c r="F27">
        <f>IF(AV27&lt;&gt;0,1/(1/AV27-1/N27),0)</f>
        <v>2.178170597809002</v>
      </c>
      <c r="G27">
        <f>((AY27-AL27/2)*S27-E27)/(AY27+AL27/2)</f>
        <v>403.93555559085394</v>
      </c>
      <c r="H27">
        <f>AL27*1000</f>
        <v>26.459964706239376</v>
      </c>
      <c r="I27">
        <f>(AQ27-AW27)</f>
        <v>1.6098985941460864</v>
      </c>
      <c r="J27">
        <f>(P27+AP27*D27)</f>
        <v>30.087888717651367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29.878286361694336</v>
      </c>
      <c r="P27" s="1">
        <v>30.087888717651367</v>
      </c>
      <c r="Q27" s="1">
        <v>29.991094589233398</v>
      </c>
      <c r="R27" s="1">
        <v>399.88555908203125</v>
      </c>
      <c r="S27" s="1">
        <v>401.73886108398438</v>
      </c>
      <c r="T27" s="1">
        <v>7.0544404983520508</v>
      </c>
      <c r="U27" s="1">
        <v>30.318141937255859</v>
      </c>
      <c r="V27" s="1">
        <v>14.695888519287109</v>
      </c>
      <c r="W27" s="1">
        <v>63.159088134765625</v>
      </c>
      <c r="X27" s="1">
        <v>299.99127197265625</v>
      </c>
      <c r="Y27" s="1">
        <v>99.048332214355469</v>
      </c>
      <c r="Z27" s="1">
        <v>0.15585325658321381</v>
      </c>
      <c r="AA27" s="1">
        <v>88.13555908203125</v>
      </c>
      <c r="AB27" s="1">
        <v>40.883750915527344</v>
      </c>
      <c r="AC27" s="1">
        <v>1.9882622957229614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1.1029090881347654</v>
      </c>
      <c r="AL27">
        <f>(U27-T27)/(1000-U27)*AK27</f>
        <v>2.6459964706239375E-2</v>
      </c>
      <c r="AM27">
        <f>(P27+273.15)</f>
        <v>303.23788871765134</v>
      </c>
      <c r="AN27">
        <f>(O27+273.15)</f>
        <v>303.02828636169431</v>
      </c>
      <c r="AO27">
        <f>(Y27*AG27+Z27*AH27)*AI27</f>
        <v>15.847732800072436</v>
      </c>
      <c r="AP27">
        <f>((AO27+0.00000010773*(AN27^4-AM27^4))-AL27*44100)/(L27*51.4+0.00000043092*AM27^3)</f>
        <v>-9.4537538869180899</v>
      </c>
      <c r="AQ27">
        <f>0.61365*EXP(17.502*J27/(240.97+J27))</f>
        <v>4.2820049841145096</v>
      </c>
      <c r="AR27">
        <f>AQ27*1000/AA27</f>
        <v>48.584306138332629</v>
      </c>
      <c r="AS27">
        <f>(AR27-U27)</f>
        <v>18.266164201076769</v>
      </c>
      <c r="AT27">
        <f>IF(D27,P27,(O27+P27)/2)</f>
        <v>29.983087539672852</v>
      </c>
      <c r="AU27">
        <f>0.61365*EXP(17.502*AT27/(240.97+AT27))</f>
        <v>4.256312761752155</v>
      </c>
      <c r="AV27">
        <f>IF(AS27&lt;&gt;0,(1000-(AR27+U27)/2)/AS27*AL27,0)</f>
        <v>1.3914298826396814</v>
      </c>
      <c r="AW27">
        <f>U27*AA27/1000</f>
        <v>2.6721063899684232</v>
      </c>
      <c r="AX27">
        <f>(AU27-AW27)</f>
        <v>1.5842063717837318</v>
      </c>
      <c r="AY27">
        <f>1/(1.6/F27+1.37/N27)</f>
        <v>0.91726973648366872</v>
      </c>
      <c r="AZ27">
        <f>G27*AA27*0.001</f>
        <v>35.601086025110824</v>
      </c>
      <c r="BA27">
        <f>G27/S27</f>
        <v>1.0054679661831627</v>
      </c>
      <c r="BB27">
        <f>(1-AL27*AA27/AQ27/F27)*100</f>
        <v>74.996467825984155</v>
      </c>
      <c r="BC27">
        <f>(S27-E27/(N27/1.35))</f>
        <v>406.18032926633737</v>
      </c>
      <c r="BD27">
        <f>E27*BB27/100/BC27</f>
        <v>-2.3401101497338078E-2</v>
      </c>
    </row>
    <row r="28" spans="1:56" x14ac:dyDescent="0.35">
      <c r="A28" s="1" t="s">
        <v>9</v>
      </c>
      <c r="B28" s="1" t="s">
        <v>1287</v>
      </c>
      <c r="K28" s="1">
        <v>2.72</v>
      </c>
    </row>
    <row r="29" spans="1:56" x14ac:dyDescent="0.35">
      <c r="A29" s="1" t="s">
        <v>9</v>
      </c>
      <c r="B29" s="1" t="s">
        <v>1286</v>
      </c>
      <c r="K29" s="1">
        <v>2.72</v>
      </c>
    </row>
    <row r="30" spans="1:56" x14ac:dyDescent="0.35">
      <c r="A30" s="1">
        <v>5</v>
      </c>
      <c r="B30" s="1" t="s">
        <v>1285</v>
      </c>
      <c r="C30" s="1">
        <v>1185.5000020451844</v>
      </c>
      <c r="D30" s="1">
        <v>0</v>
      </c>
      <c r="E30">
        <f>(R30-S30*(1000-T30)/(1000-U30))*AK30</f>
        <v>-12.314377115891654</v>
      </c>
      <c r="F30">
        <f>IF(AV30&lt;&gt;0,1/(1/AV30-1/N30),0)</f>
        <v>2.0217536696236249</v>
      </c>
      <c r="G30">
        <f>((AY30-AL30/2)*S30-E30)/(AY30+AL30/2)</f>
        <v>404.20644246351696</v>
      </c>
      <c r="H30">
        <f>AL30*1000</f>
        <v>25.486244745147559</v>
      </c>
      <c r="I30">
        <f>(AQ30-AW30)</f>
        <v>1.6276118429032134</v>
      </c>
      <c r="J30">
        <f>(P30+AP30*D30)</f>
        <v>30.052595138549805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29.850379943847656</v>
      </c>
      <c r="P30" s="1">
        <v>30.052595138549805</v>
      </c>
      <c r="Q30" s="1">
        <v>29.962846755981445</v>
      </c>
      <c r="R30" s="1">
        <v>399.98745727539063</v>
      </c>
      <c r="S30" s="1">
        <v>401.86361694335938</v>
      </c>
      <c r="T30" s="1">
        <v>7.638671875</v>
      </c>
      <c r="U30" s="1">
        <v>30.019124984741211</v>
      </c>
      <c r="V30" s="1">
        <v>15.938361167907715</v>
      </c>
      <c r="W30" s="1">
        <v>62.635974884033203</v>
      </c>
      <c r="X30" s="1">
        <v>300.44781494140625</v>
      </c>
      <c r="Y30" s="1">
        <v>149.82118225097656</v>
      </c>
      <c r="Z30" s="1">
        <v>2.3574657738208771E-2</v>
      </c>
      <c r="AA30" s="1">
        <v>88.134674072265625</v>
      </c>
      <c r="AB30" s="1">
        <v>40.936668395996094</v>
      </c>
      <c r="AC30" s="1">
        <v>1.9870337247848511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1.1045875549316404</v>
      </c>
      <c r="AL30">
        <f>(U30-T30)/(1000-U30)*AK30</f>
        <v>2.548624474514756E-2</v>
      </c>
      <c r="AM30">
        <f>(P30+273.15)</f>
        <v>303.20259513854978</v>
      </c>
      <c r="AN30">
        <f>(O30+273.15)</f>
        <v>303.00037994384763</v>
      </c>
      <c r="AO30">
        <f>(Y30*AG30+Z30*AH30)*AI30</f>
        <v>23.971388624353949</v>
      </c>
      <c r="AP30">
        <f>((AO30+0.00000010773*(AN30^4-AM30^4))-AL30*44100)/(L30*51.4+0.00000043092*AM30^3)</f>
        <v>-9.0348390586651739</v>
      </c>
      <c r="AQ30">
        <f>0.61365*EXP(17.502*J30/(240.97+J30))</f>
        <v>4.2733376393679858</v>
      </c>
      <c r="AR30">
        <f>AQ30*1000/AA30</f>
        <v>48.486451948118422</v>
      </c>
      <c r="AS30">
        <f>(AR30-U30)</f>
        <v>18.467326963377211</v>
      </c>
      <c r="AT30">
        <f>IF(D30,P30,(O30+P30)/2)</f>
        <v>29.95148754119873</v>
      </c>
      <c r="AU30">
        <f>0.61365*EXP(17.502*AT30/(240.97+AT30))</f>
        <v>4.2485923667379355</v>
      </c>
      <c r="AV30">
        <f>IF(AS30&lt;&gt;0,(1000-(AR30+U30)/2)/AS30*AL30,0)</f>
        <v>1.3259005279930767</v>
      </c>
      <c r="AW30">
        <f>U30*AA30/1000</f>
        <v>2.6457257964647725</v>
      </c>
      <c r="AX30">
        <f>(AU30-AW30)</f>
        <v>1.602866570273163</v>
      </c>
      <c r="AY30">
        <f>1/(1.6/F30+1.37/N30)</f>
        <v>0.87182237449103916</v>
      </c>
      <c r="AZ30">
        <f>G30*AA30*0.001</f>
        <v>35.624603064432058</v>
      </c>
      <c r="BA30">
        <f>G30/S30</f>
        <v>1.0058299020398451</v>
      </c>
      <c r="BB30">
        <f>(1-AL30*AA30/AQ30/F30)*100</f>
        <v>74.000966476857144</v>
      </c>
      <c r="BC30">
        <f>(S30-E30/(N30/1.35))</f>
        <v>406.17905240997976</v>
      </c>
      <c r="BD30">
        <f>E30*BB30/100/BC30</f>
        <v>-2.243532261768813E-2</v>
      </c>
    </row>
    <row r="31" spans="1:56" x14ac:dyDescent="0.35">
      <c r="A31" s="1" t="s">
        <v>9</v>
      </c>
      <c r="B31" s="1" t="s">
        <v>1284</v>
      </c>
      <c r="K31" s="1">
        <v>2.72</v>
      </c>
    </row>
    <row r="32" spans="1:56" x14ac:dyDescent="0.35">
      <c r="A32" s="1" t="s">
        <v>9</v>
      </c>
      <c r="B32" s="1" t="s">
        <v>1283</v>
      </c>
      <c r="K32" s="1">
        <v>2.72</v>
      </c>
    </row>
    <row r="33" spans="1:56" x14ac:dyDescent="0.35">
      <c r="A33" s="1">
        <v>6</v>
      </c>
      <c r="B33" s="1" t="s">
        <v>1282</v>
      </c>
      <c r="C33" s="1">
        <v>1388.5000020451844</v>
      </c>
      <c r="D33" s="1">
        <v>0</v>
      </c>
      <c r="E33">
        <f>(R33-S33*(1000-T33)/(1000-U33))*AK33</f>
        <v>-11.064419476475315</v>
      </c>
      <c r="F33">
        <f>IF(AV33&lt;&gt;0,1/(1/AV33-1/N33),0)</f>
        <v>1.9268825447526869</v>
      </c>
      <c r="G33">
        <f>((AY33-AL33/2)*S33-E33)/(AY33+AL33/2)</f>
        <v>402.25963801513643</v>
      </c>
      <c r="H33">
        <f>AL33*1000</f>
        <v>24.769103977779455</v>
      </c>
      <c r="I33">
        <f>(AQ33-AW33)</f>
        <v>1.633150718047697</v>
      </c>
      <c r="J33">
        <f>(P33+AP33*D33)</f>
        <v>30.057498931884766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29.852821350097656</v>
      </c>
      <c r="P33" s="1">
        <v>30.057498931884766</v>
      </c>
      <c r="Q33" s="1">
        <v>29.952781677246094</v>
      </c>
      <c r="R33" s="1">
        <v>399.9085693359375</v>
      </c>
      <c r="S33" s="1">
        <v>400.93463134765625</v>
      </c>
      <c r="T33" s="1">
        <v>8.2188081741333008</v>
      </c>
      <c r="U33" s="1">
        <v>29.965860366821289</v>
      </c>
      <c r="V33" s="1">
        <v>17.148757934570313</v>
      </c>
      <c r="W33" s="1">
        <v>62.524543762207031</v>
      </c>
      <c r="X33" s="1">
        <v>300.5147705078125</v>
      </c>
      <c r="Y33" s="1">
        <v>299.5941162109375</v>
      </c>
      <c r="Z33" s="1">
        <v>1.8335698172450066E-2</v>
      </c>
      <c r="AA33" s="1">
        <v>88.146652221679688</v>
      </c>
      <c r="AB33" s="1">
        <v>40.862701416015625</v>
      </c>
      <c r="AC33" s="1">
        <v>1.990153431892395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1.1048337151022516</v>
      </c>
      <c r="AL33">
        <f>(U33-T33)/(1000-U33)*AK33</f>
        <v>2.4769103977779455E-2</v>
      </c>
      <c r="AM33">
        <f>(P33+273.15)</f>
        <v>303.20749893188474</v>
      </c>
      <c r="AN33">
        <f>(O33+273.15)</f>
        <v>303.00282135009763</v>
      </c>
      <c r="AO33">
        <f>(Y33*AG33+Z33*AH33)*AI33</f>
        <v>47.935057522317948</v>
      </c>
      <c r="AP33">
        <f>((AO33+0.00000010773*(AN33^4-AM33^4))-AL33*44100)/(L33*51.4+0.00000043092*AM33^3)</f>
        <v>-8.5794499181750723</v>
      </c>
      <c r="AQ33">
        <f>0.61365*EXP(17.502*J33/(240.97+J33))</f>
        <v>4.274540990325308</v>
      </c>
      <c r="AR33">
        <f>AQ33*1000/AA33</f>
        <v>48.493514870823233</v>
      </c>
      <c r="AS33">
        <f>(AR33-U33)</f>
        <v>18.527654504001944</v>
      </c>
      <c r="AT33">
        <f>IF(D33,P33,(O33+P33)/2)</f>
        <v>29.955160140991211</v>
      </c>
      <c r="AU33">
        <f>0.61365*EXP(17.502*AT33/(240.97+AT33))</f>
        <v>4.249489015515616</v>
      </c>
      <c r="AV33">
        <f>IF(AS33&lt;&gt;0,(1000-(AR33+U33)/2)/AS33*AL33,0)</f>
        <v>1.2844270040221677</v>
      </c>
      <c r="AW33">
        <f>U33*AA33/1000</f>
        <v>2.641390272277611</v>
      </c>
      <c r="AX33">
        <f>(AU33-AW33)</f>
        <v>1.6080987432380049</v>
      </c>
      <c r="AY33">
        <f>1/(1.6/F33+1.37/N33)</f>
        <v>0.84317937244661323</v>
      </c>
      <c r="AZ33">
        <f>G33*AA33*0.001</f>
        <v>35.457840414938993</v>
      </c>
      <c r="BA33">
        <f>G33/S33</f>
        <v>1.0033047947567573</v>
      </c>
      <c r="BB33">
        <f>(1-AL33*AA33/AQ33/F33)*100</f>
        <v>73.492340075994875</v>
      </c>
      <c r="BC33">
        <f>(S33-E33/(N33/1.35))</f>
        <v>404.81203316643996</v>
      </c>
      <c r="BD33">
        <f>E33*BB33/100/BC33</f>
        <v>-2.0087102464522229E-2</v>
      </c>
    </row>
    <row r="34" spans="1:56" x14ac:dyDescent="0.35">
      <c r="A34" s="1" t="s">
        <v>9</v>
      </c>
      <c r="B34" s="1" t="s">
        <v>1281</v>
      </c>
      <c r="K34" s="1">
        <v>2.72</v>
      </c>
    </row>
    <row r="35" spans="1:56" x14ac:dyDescent="0.35">
      <c r="A35" s="1" t="s">
        <v>9</v>
      </c>
      <c r="B35" s="1" t="s">
        <v>1280</v>
      </c>
      <c r="K35" s="1">
        <v>2.72</v>
      </c>
    </row>
    <row r="36" spans="1:56" x14ac:dyDescent="0.35">
      <c r="A36" s="1">
        <v>7</v>
      </c>
      <c r="B36" s="1" t="s">
        <v>1279</v>
      </c>
      <c r="C36" s="1">
        <v>1591.5000020451844</v>
      </c>
      <c r="D36" s="1">
        <v>0</v>
      </c>
      <c r="E36">
        <f>(R36-S36*(1000-T36)/(1000-U36))*AK36</f>
        <v>-9.9254239629570833</v>
      </c>
      <c r="F36">
        <f>IF(AV36&lt;&gt;0,1/(1/AV36-1/N36),0)</f>
        <v>1.9203619004398376</v>
      </c>
      <c r="G36">
        <f>((AY36-AL36/2)*S36-E36)/(AY36+AL36/2)</f>
        <v>400.39945103610273</v>
      </c>
      <c r="H36">
        <f>AL36*1000</f>
        <v>24.381572615610455</v>
      </c>
      <c r="I36">
        <f>(AQ36-AW36)</f>
        <v>1.6110141541126746</v>
      </c>
      <c r="J36">
        <f>(P36+AP36*D36)</f>
        <v>30.056529998779297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29.87835693359375</v>
      </c>
      <c r="P36" s="1">
        <v>30.056529998779297</v>
      </c>
      <c r="Q36" s="1">
        <v>29.966981887817383</v>
      </c>
      <c r="R36" s="1">
        <v>400.05084228515625</v>
      </c>
      <c r="S36" s="1">
        <v>400.2027587890625</v>
      </c>
      <c r="T36" s="1">
        <v>8.8144235610961914</v>
      </c>
      <c r="U36" s="1">
        <v>30.214607238769531</v>
      </c>
      <c r="V36" s="1">
        <v>18.364353179931641</v>
      </c>
      <c r="W36" s="1">
        <v>62.950428009033203</v>
      </c>
      <c r="X36" s="1">
        <v>300.5306396484375</v>
      </c>
      <c r="Y36" s="1">
        <v>500.58489990234375</v>
      </c>
      <c r="Z36" s="1">
        <v>0.18336008489131927</v>
      </c>
      <c r="AA36" s="1">
        <v>88.145744323730469</v>
      </c>
      <c r="AB36" s="1">
        <v>40.990753173828125</v>
      </c>
      <c r="AC36" s="1">
        <v>1.9957326650619507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1.1048920575310199</v>
      </c>
      <c r="AL36">
        <f>(U36-T36)/(1000-U36)*AK36</f>
        <v>2.4381572615610456E-2</v>
      </c>
      <c r="AM36">
        <f>(P36+273.15)</f>
        <v>303.20652999877927</v>
      </c>
      <c r="AN36">
        <f>(O36+273.15)</f>
        <v>303.02835693359373</v>
      </c>
      <c r="AO36">
        <f>(Y36*AG36+Z36*AH36)*AI36</f>
        <v>80.093582194143892</v>
      </c>
      <c r="AP36">
        <f>((AO36+0.00000010773*(AN36^4-AM36^4))-AL36*44100)/(L36*51.4+0.00000043092*AM36^3)</f>
        <v>-8.1732317900137534</v>
      </c>
      <c r="AQ36">
        <f>0.61365*EXP(17.502*J36/(240.97+J36))</f>
        <v>4.2743031986231896</v>
      </c>
      <c r="AR36">
        <f>AQ36*1000/AA36</f>
        <v>48.491316641732283</v>
      </c>
      <c r="AS36">
        <f>(AR36-U36)</f>
        <v>18.276709402962751</v>
      </c>
      <c r="AT36">
        <f>IF(D36,P36,(O36+P36)/2)</f>
        <v>29.967443466186523</v>
      </c>
      <c r="AU36">
        <f>0.61365*EXP(17.502*AT36/(240.97+AT36))</f>
        <v>4.2524891326431673</v>
      </c>
      <c r="AV36">
        <f>IF(AS36&lt;&gt;0,(1000-(AR36+U36)/2)/AS36*AL36,0)</f>
        <v>1.2815263951522931</v>
      </c>
      <c r="AW36">
        <f>U36*AA36/1000</f>
        <v>2.6632890445105151</v>
      </c>
      <c r="AX36">
        <f>(AU36-AW36)</f>
        <v>1.5892000881326522</v>
      </c>
      <c r="AY36">
        <f>1/(1.6/F36+1.37/N36)</f>
        <v>0.84117959864499647</v>
      </c>
      <c r="AZ36">
        <f>G36*AA36*0.001</f>
        <v>35.293507638390352</v>
      </c>
      <c r="BA36">
        <f>G36/S36</f>
        <v>1.0004914814871226</v>
      </c>
      <c r="BB36">
        <f>(1-AL36*AA36/AQ36/F36)*100</f>
        <v>73.817286299183948</v>
      </c>
      <c r="BC36">
        <f>(S36-E36/(N36/1.35))</f>
        <v>403.68101239360038</v>
      </c>
      <c r="BD36">
        <f>E36*BB36/100/BC36</f>
        <v>-1.8149673623985368E-2</v>
      </c>
    </row>
    <row r="37" spans="1:56" x14ac:dyDescent="0.35">
      <c r="A37" s="1" t="s">
        <v>9</v>
      </c>
      <c r="B37" s="1" t="s">
        <v>1278</v>
      </c>
      <c r="K37" s="1">
        <v>2.72</v>
      </c>
    </row>
    <row r="38" spans="1:56" x14ac:dyDescent="0.35">
      <c r="A38" s="1" t="s">
        <v>9</v>
      </c>
      <c r="B38" s="1" t="s">
        <v>1277</v>
      </c>
      <c r="K38" s="1">
        <v>2.72</v>
      </c>
    </row>
    <row r="39" spans="1:56" x14ac:dyDescent="0.35">
      <c r="A39" s="1">
        <v>8</v>
      </c>
      <c r="B39" s="1" t="s">
        <v>1276</v>
      </c>
      <c r="C39" s="1">
        <v>1794.5000020451844</v>
      </c>
      <c r="D39" s="1">
        <v>0</v>
      </c>
      <c r="E39">
        <f>(R39-S39*(1000-T39)/(1000-U39))*AK39</f>
        <v>-9.0044393912498339</v>
      </c>
      <c r="F39">
        <f>IF(AV39&lt;&gt;0,1/(1/AV39-1/N39),0)</f>
        <v>2.0034193119957449</v>
      </c>
      <c r="G39">
        <f>((AY39-AL39/2)*S39-E39)/(AY39+AL39/2)</f>
        <v>398.61774492700454</v>
      </c>
      <c r="H39">
        <f>AL39*1000</f>
        <v>24.303113105802083</v>
      </c>
      <c r="I39">
        <f>(AQ39-AW39)</f>
        <v>1.5609647032547085</v>
      </c>
      <c r="J39">
        <f>(P39+AP39*D39)</f>
        <v>30.046623229980469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29.943071365356445</v>
      </c>
      <c r="P39" s="1">
        <v>30.046623229980469</v>
      </c>
      <c r="Q39" s="1">
        <v>30.012746810913086</v>
      </c>
      <c r="R39" s="1">
        <v>400.0535888671875</v>
      </c>
      <c r="S39" s="1">
        <v>399.41757202148438</v>
      </c>
      <c r="T39" s="1">
        <v>9.4334163665771484</v>
      </c>
      <c r="U39" s="1">
        <v>30.755237579345703</v>
      </c>
      <c r="V39" s="1">
        <v>19.580764770507813</v>
      </c>
      <c r="W39" s="1">
        <v>63.838069915771484</v>
      </c>
      <c r="X39" s="1">
        <v>300.49688720703125</v>
      </c>
      <c r="Y39" s="1">
        <v>749.8367919921875</v>
      </c>
      <c r="Z39" s="1">
        <v>0.1322769820690155</v>
      </c>
      <c r="AA39" s="1">
        <v>88.14459228515625</v>
      </c>
      <c r="AB39" s="1">
        <v>41.028030395507813</v>
      </c>
      <c r="AC39" s="1">
        <v>2.0150189399719238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1.1047679676729087</v>
      </c>
      <c r="AL39">
        <f>(U39-T39)/(1000-U39)*AK39</f>
        <v>2.4303113105802084E-2</v>
      </c>
      <c r="AM39">
        <f>(P39+273.15)</f>
        <v>303.19662322998045</v>
      </c>
      <c r="AN39">
        <f>(O39+273.15)</f>
        <v>303.09307136535642</v>
      </c>
      <c r="AO39">
        <f>(Y39*AG39+Z39*AH39)*AI39</f>
        <v>119.97388403712466</v>
      </c>
      <c r="AP39">
        <f>((AO39+0.00000010773*(AN39^4-AM39^4))-AL39*44100)/(L39*51.4+0.00000043092*AM39^3)</f>
        <v>-7.8107705148940481</v>
      </c>
      <c r="AQ39">
        <f>0.61365*EXP(17.502*J39/(240.97+J39))</f>
        <v>4.2718725803192514</v>
      </c>
      <c r="AR39">
        <f>AQ39*1000/AA39</f>
        <v>48.464375063410941</v>
      </c>
      <c r="AS39">
        <f>(AR39-U39)</f>
        <v>17.709137484065238</v>
      </c>
      <c r="AT39">
        <f>IF(D39,P39,(O39+P39)/2)</f>
        <v>29.994847297668457</v>
      </c>
      <c r="AU39">
        <f>0.61365*EXP(17.502*AT39/(240.97+AT39))</f>
        <v>4.2591889824993254</v>
      </c>
      <c r="AV39">
        <f>IF(AS39&lt;&gt;0,(1000-(AR39+U39)/2)/AS39*AL39,0)</f>
        <v>1.3179903043655612</v>
      </c>
      <c r="AW39">
        <f>U39*AA39/1000</f>
        <v>2.7109078770645429</v>
      </c>
      <c r="AX39">
        <f>(AU39-AW39)</f>
        <v>1.5482811054347825</v>
      </c>
      <c r="AY39">
        <f>1/(1.6/F39+1.37/N39)</f>
        <v>0.86635211365608178</v>
      </c>
      <c r="AZ39">
        <f>G39*AA39*0.001</f>
        <v>35.135998604219225</v>
      </c>
      <c r="BA39">
        <f>G39/S39</f>
        <v>0.99799751650776947</v>
      </c>
      <c r="BB39">
        <f>(1-AL39*AA39/AQ39/F39)*100</f>
        <v>74.969620441950099</v>
      </c>
      <c r="BC39">
        <f>(S39-E39/(N39/1.35))</f>
        <v>402.5730769033259</v>
      </c>
      <c r="BD39">
        <f>E39*BB39/100/BC39</f>
        <v>-1.6768617728916167E-2</v>
      </c>
    </row>
    <row r="40" spans="1:56" x14ac:dyDescent="0.35">
      <c r="A40" s="1" t="s">
        <v>9</v>
      </c>
      <c r="B40" s="1" t="s">
        <v>1275</v>
      </c>
      <c r="K40" s="1">
        <v>2.72</v>
      </c>
    </row>
    <row r="41" spans="1:56" x14ac:dyDescent="0.35">
      <c r="A41" s="1" t="s">
        <v>9</v>
      </c>
      <c r="B41" s="1" t="s">
        <v>1274</v>
      </c>
      <c r="K41" s="1">
        <v>2.72</v>
      </c>
    </row>
    <row r="42" spans="1:56" x14ac:dyDescent="0.35">
      <c r="A42" s="1">
        <v>9</v>
      </c>
      <c r="B42" s="1" t="s">
        <v>1273</v>
      </c>
      <c r="C42" s="1">
        <v>1997.5000020451844</v>
      </c>
      <c r="D42" s="1">
        <v>0</v>
      </c>
      <c r="E42">
        <f>(R42-S42*(1000-T42)/(1000-U42))*AK42</f>
        <v>-8.3149326159047661</v>
      </c>
      <c r="F42">
        <f>IF(AV42&lt;&gt;0,1/(1/AV42-1/N42),0)</f>
        <v>2.0589721567377164</v>
      </c>
      <c r="G42">
        <f>((AY42-AL42/2)*S42-E42)/(AY42+AL42/2)</f>
        <v>397.18491332737193</v>
      </c>
      <c r="H42">
        <f>AL42*1000</f>
        <v>24.278817828890414</v>
      </c>
      <c r="I42">
        <f>(AQ42-AW42)</f>
        <v>1.5309091835858375</v>
      </c>
      <c r="J42">
        <f>(P42+AP42*D42)</f>
        <v>30.147506713867188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30.025653839111328</v>
      </c>
      <c r="P42" s="1">
        <v>30.147506713867188</v>
      </c>
      <c r="Q42" s="1">
        <v>30.079652786254883</v>
      </c>
      <c r="R42" s="1">
        <v>399.9461669921875</v>
      </c>
      <c r="S42" s="1">
        <v>398.71041870117188</v>
      </c>
      <c r="T42" s="1">
        <v>10.093836784362793</v>
      </c>
      <c r="U42" s="1">
        <v>31.379533767700195</v>
      </c>
      <c r="V42" s="1">
        <v>20.851184844970703</v>
      </c>
      <c r="W42" s="1">
        <v>64.82177734375</v>
      </c>
      <c r="X42" s="1">
        <v>300.51226806640625</v>
      </c>
      <c r="Y42" s="1">
        <v>1001.3018798828125</v>
      </c>
      <c r="Z42" s="1">
        <v>1.702616922557354E-2</v>
      </c>
      <c r="AA42" s="1">
        <v>88.13934326171875</v>
      </c>
      <c r="AB42" s="1">
        <v>41.096588134765625</v>
      </c>
      <c r="AC42" s="1">
        <v>2.0418052673339844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1.1048245149500227</v>
      </c>
      <c r="AL42">
        <f>(U42-T42)/(1000-U42)*AK42</f>
        <v>2.4278817828890416E-2</v>
      </c>
      <c r="AM42">
        <f>(P42+273.15)</f>
        <v>303.29750671386716</v>
      </c>
      <c r="AN42">
        <f>(O42+273.15)</f>
        <v>303.17565383911131</v>
      </c>
      <c r="AO42">
        <f>(Y42*AG42+Z42*AH42)*AI42</f>
        <v>160.20829720031543</v>
      </c>
      <c r="AP42">
        <f>((AO42+0.00000010773*(AN42^4-AM42^4))-AL42*44100)/(L42*51.4+0.00000043092*AM42^3)</f>
        <v>-7.4733184961591741</v>
      </c>
      <c r="AQ42">
        <f>0.61365*EXP(17.502*J42/(240.97+J42))</f>
        <v>4.2966806817298595</v>
      </c>
      <c r="AR42">
        <f>AQ42*1000/AA42</f>
        <v>48.748725855278998</v>
      </c>
      <c r="AS42">
        <f>(AR42-U42)</f>
        <v>17.369192087578803</v>
      </c>
      <c r="AT42">
        <f>IF(D42,P42,(O42+P42)/2)</f>
        <v>30.086580276489258</v>
      </c>
      <c r="AU42">
        <f>0.61365*EXP(17.502*AT42/(240.97+AT42))</f>
        <v>4.2816833858411867</v>
      </c>
      <c r="AV42">
        <f>IF(AS42&lt;&gt;0,(1000-(AR42+U42)/2)/AS42*AL42,0)</f>
        <v>1.3418072643914793</v>
      </c>
      <c r="AW42">
        <f>U42*AA42/1000</f>
        <v>2.765771498144022</v>
      </c>
      <c r="AX42">
        <f>(AU42-AW42)</f>
        <v>1.5159118876971647</v>
      </c>
      <c r="AY42">
        <f>1/(1.6/F42+1.37/N42)</f>
        <v>0.88283286038723929</v>
      </c>
      <c r="AZ42">
        <f>G42*AA42*0.001</f>
        <v>35.00761741413725</v>
      </c>
      <c r="BA42">
        <f>G42/S42</f>
        <v>0.99617390140250317</v>
      </c>
      <c r="BB42">
        <f>(1-AL42*AA42/AQ42/F42)*100</f>
        <v>75.811229516492176</v>
      </c>
      <c r="BC42">
        <f>(S42-E42/(N42/1.35))</f>
        <v>401.62429366013572</v>
      </c>
      <c r="BD42">
        <f>E42*BB42/100/BC42</f>
        <v>-1.5695396790213926E-2</v>
      </c>
    </row>
    <row r="43" spans="1:56" x14ac:dyDescent="0.35">
      <c r="A43" s="1" t="s">
        <v>9</v>
      </c>
      <c r="B43" s="1" t="s">
        <v>1272</v>
      </c>
      <c r="K43" s="1">
        <v>2.72</v>
      </c>
    </row>
    <row r="44" spans="1:56" x14ac:dyDescent="0.35">
      <c r="A44" s="1" t="s">
        <v>9</v>
      </c>
      <c r="B44" s="1" t="s">
        <v>1271</v>
      </c>
      <c r="K44" s="1">
        <v>2.72</v>
      </c>
    </row>
    <row r="45" spans="1:56" x14ac:dyDescent="0.35">
      <c r="A45" s="1">
        <v>10</v>
      </c>
      <c r="B45" s="1" t="s">
        <v>1270</v>
      </c>
      <c r="C45" s="1">
        <v>2200.5000020451844</v>
      </c>
      <c r="D45" s="1">
        <v>0</v>
      </c>
      <c r="E45">
        <f>(R45-S45*(1000-T45)/(1000-U45))*AK45</f>
        <v>-7.349675735952359</v>
      </c>
      <c r="F45">
        <f>IF(AV45&lt;&gt;0,1/(1/AV45-1/N45),0)</f>
        <v>2.1680166354981636</v>
      </c>
      <c r="G45">
        <f>((AY45-AL45/2)*S45-E45)/(AY45+AL45/2)</f>
        <v>395.44560007533732</v>
      </c>
      <c r="H45">
        <f>AL45*1000</f>
        <v>24.277711006851295</v>
      </c>
      <c r="I45">
        <f>(AQ45-AW45)</f>
        <v>1.4799656257716571</v>
      </c>
      <c r="J45">
        <f>(P45+AP45*D45)</f>
        <v>30.18779182434082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30.114507675170898</v>
      </c>
      <c r="P45" s="1">
        <v>30.18779182434082</v>
      </c>
      <c r="Q45" s="1">
        <v>30.150056838989258</v>
      </c>
      <c r="R45" s="1">
        <v>400.033203125</v>
      </c>
      <c r="S45" s="1">
        <v>397.9403076171875</v>
      </c>
      <c r="T45" s="1">
        <v>10.794309616088867</v>
      </c>
      <c r="U45" s="1">
        <v>32.071903228759766</v>
      </c>
      <c r="V45" s="1">
        <v>22.183624267578125</v>
      </c>
      <c r="W45" s="1">
        <v>65.911674499511719</v>
      </c>
      <c r="X45" s="1">
        <v>300.39813232421875</v>
      </c>
      <c r="Y45" s="1">
        <v>1249.9547119140625</v>
      </c>
      <c r="Z45" s="1">
        <v>3.6671385169029236E-2</v>
      </c>
      <c r="AA45" s="1">
        <v>88.134979248046875</v>
      </c>
      <c r="AB45" s="1">
        <v>41.118545532226563</v>
      </c>
      <c r="AC45" s="1">
        <v>2.0610430240631104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1.1044048982508041</v>
      </c>
      <c r="AL45">
        <f>(U45-T45)/(1000-U45)*AK45</f>
        <v>2.4277711006851294E-2</v>
      </c>
      <c r="AM45">
        <f>(P45+273.15)</f>
        <v>303.3377918243408</v>
      </c>
      <c r="AN45">
        <f>(O45+273.15)</f>
        <v>303.26450767517088</v>
      </c>
      <c r="AO45">
        <f>(Y45*AG45+Z45*AH45)*AI45</f>
        <v>199.9927494360636</v>
      </c>
      <c r="AP45">
        <f>((AO45+0.00000010773*(AN45^4-AM45^4))-AL45*44100)/(L45*51.4+0.00000043092*AM45^3)</f>
        <v>-7.1418322490716051</v>
      </c>
      <c r="AQ45">
        <f>0.61365*EXP(17.502*J45/(240.97+J45))</f>
        <v>4.3066221512837668</v>
      </c>
      <c r="AR45">
        <f>AQ45*1000/AA45</f>
        <v>48.863937882860554</v>
      </c>
      <c r="AS45">
        <f>(AR45-U45)</f>
        <v>16.792034654100789</v>
      </c>
      <c r="AT45">
        <f>IF(D45,P45,(O45+P45)/2)</f>
        <v>30.151149749755859</v>
      </c>
      <c r="AU45">
        <f>0.61365*EXP(17.502*AT45/(240.97+AT45))</f>
        <v>4.2975788787625877</v>
      </c>
      <c r="AV45">
        <f>IF(AS45&lt;&gt;0,(1000-(AR45+U45)/2)/AS45*AL45,0)</f>
        <v>1.3872793265621435</v>
      </c>
      <c r="AW45">
        <f>U45*AA45/1000</f>
        <v>2.8266565255121097</v>
      </c>
      <c r="AX45">
        <f>(AU45-AW45)</f>
        <v>1.470922353250478</v>
      </c>
      <c r="AY45">
        <f>1/(1.6/F45+1.37/N45)</f>
        <v>0.91438419843377994</v>
      </c>
      <c r="AZ45">
        <f>G45*AA45*0.001</f>
        <v>34.852589756371302</v>
      </c>
      <c r="BA45">
        <f>G45/S45</f>
        <v>0.99373095036090175</v>
      </c>
      <c r="BB45">
        <f>(1-AL45*AA45/AQ45/F45)*100</f>
        <v>77.08305809204839</v>
      </c>
      <c r="BC45">
        <f>(S45-E45/(N45/1.35))</f>
        <v>400.51591911914136</v>
      </c>
      <c r="BD45">
        <f>E45*BB45/100/BC45</f>
        <v>-1.4145142668938638E-2</v>
      </c>
    </row>
    <row r="46" spans="1:56" x14ac:dyDescent="0.35">
      <c r="A46" s="1" t="s">
        <v>9</v>
      </c>
      <c r="B46" s="1" t="s">
        <v>1269</v>
      </c>
      <c r="K46" s="1">
        <v>2.72</v>
      </c>
    </row>
    <row r="47" spans="1:56" x14ac:dyDescent="0.35">
      <c r="A47" s="1" t="s">
        <v>9</v>
      </c>
      <c r="B47" s="1" t="s">
        <v>1268</v>
      </c>
      <c r="K47" s="1">
        <v>2.72</v>
      </c>
    </row>
    <row r="48" spans="1:56" x14ac:dyDescent="0.35">
      <c r="A48" s="1">
        <v>11</v>
      </c>
      <c r="B48" s="1" t="s">
        <v>1267</v>
      </c>
      <c r="C48" s="1">
        <v>2403.5000020451844</v>
      </c>
      <c r="D48" s="1">
        <v>0</v>
      </c>
      <c r="E48">
        <f>(R48-S48*(1000-T48)/(1000-U48))*AK48</f>
        <v>-6.7210056799221363</v>
      </c>
      <c r="F48">
        <f>IF(AV48&lt;&gt;0,1/(1/AV48-1/N48),0)</f>
        <v>2.3735375107416052</v>
      </c>
      <c r="G48">
        <f>((AY48-AL48/2)*S48-E48)/(AY48+AL48/2)</f>
        <v>394.19925101170958</v>
      </c>
      <c r="H48">
        <f>AL48*1000</f>
        <v>24.585206656222617</v>
      </c>
      <c r="I48">
        <f>(AQ48-AW48)</f>
        <v>1.41470409800977</v>
      </c>
      <c r="J48">
        <f>(P48+AP48*D48)</f>
        <v>30.27739143371582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30.233732223510742</v>
      </c>
      <c r="P48" s="1">
        <v>30.27739143371582</v>
      </c>
      <c r="Q48" s="1">
        <v>30.246641159057617</v>
      </c>
      <c r="R48" s="1">
        <v>400.05548095703125</v>
      </c>
      <c r="S48" s="1">
        <v>397.2972412109375</v>
      </c>
      <c r="T48" s="1">
        <v>11.543158531188965</v>
      </c>
      <c r="U48" s="1">
        <v>33.065200805664063</v>
      </c>
      <c r="V48" s="1">
        <v>23.560098648071289</v>
      </c>
      <c r="W48" s="1">
        <v>67.487541198730469</v>
      </c>
      <c r="X48" s="1">
        <v>300.43911743164063</v>
      </c>
      <c r="Y48" s="1">
        <v>1600.2130126953125</v>
      </c>
      <c r="Z48" s="1">
        <v>9.2988081276416779E-2</v>
      </c>
      <c r="AA48" s="1">
        <v>88.131965637207031</v>
      </c>
      <c r="AB48" s="1">
        <v>41.318092346191406</v>
      </c>
      <c r="AC48" s="1">
        <v>2.0873258113861084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1.1045555787927961</v>
      </c>
      <c r="AL48">
        <f>(U48-T48)/(1000-U48)*AK48</f>
        <v>2.4585206656222616E-2</v>
      </c>
      <c r="AM48">
        <f>(P48+273.15)</f>
        <v>303.4273914337158</v>
      </c>
      <c r="AN48">
        <f>(O48+273.15)</f>
        <v>303.38373222351072</v>
      </c>
      <c r="AO48">
        <f>(Y48*AG48+Z48*AH48)*AI48</f>
        <v>256.03407630844231</v>
      </c>
      <c r="AP48">
        <f>((AO48+0.00000010773*(AN48^4-AM48^4))-AL48*44100)/(L48*51.4+0.00000043092*AM48^3)</f>
        <v>-6.7902143191000546</v>
      </c>
      <c r="AQ48">
        <f>0.61365*EXP(17.502*J48/(240.97+J48))</f>
        <v>4.3288052392019054</v>
      </c>
      <c r="AR48">
        <f>AQ48*1000/AA48</f>
        <v>49.117311839172189</v>
      </c>
      <c r="AS48">
        <f>(AR48-U48)</f>
        <v>16.052111033508126</v>
      </c>
      <c r="AT48">
        <f>IF(D48,P48,(O48+P48)/2)</f>
        <v>30.255561828613281</v>
      </c>
      <c r="AU48">
        <f>0.61365*EXP(17.502*AT48/(240.97+AT48))</f>
        <v>4.3233915080718042</v>
      </c>
      <c r="AV48">
        <f>IF(AS48&lt;&gt;0,(1000-(AR48+U48)/2)/AS48*AL48,0)</f>
        <v>1.4686522899424486</v>
      </c>
      <c r="AW48">
        <f>U48*AA48/1000</f>
        <v>2.9141011411921354</v>
      </c>
      <c r="AX48">
        <f>(AU48-AW48)</f>
        <v>1.4092903668796688</v>
      </c>
      <c r="AY48">
        <f>1/(1.6/F48+1.37/N48)</f>
        <v>0.97112855144351407</v>
      </c>
      <c r="AZ48">
        <f>G48*AA48*0.001</f>
        <v>34.741554844376743</v>
      </c>
      <c r="BA48">
        <f>G48/S48</f>
        <v>0.99220233649298584</v>
      </c>
      <c r="BB48">
        <f>(1-AL48*AA48/AQ48/F48)*100</f>
        <v>78.911622194992489</v>
      </c>
      <c r="BC48">
        <f>(S48-E48/(N48/1.35))</f>
        <v>399.65254233656759</v>
      </c>
      <c r="BD48">
        <f>E48*BB48/100/BC48</f>
        <v>-1.3270664009382597E-2</v>
      </c>
    </row>
    <row r="49" spans="1:56" x14ac:dyDescent="0.35">
      <c r="A49" s="1" t="s">
        <v>9</v>
      </c>
      <c r="B49" s="1" t="s">
        <v>1266</v>
      </c>
      <c r="K49" s="1">
        <v>2.72</v>
      </c>
    </row>
    <row r="50" spans="1:56" x14ac:dyDescent="0.35">
      <c r="A50" s="1" t="s">
        <v>9</v>
      </c>
      <c r="B50" s="1" t="s">
        <v>1261</v>
      </c>
      <c r="K50" s="1">
        <v>2.72</v>
      </c>
    </row>
    <row r="51" spans="1:56" x14ac:dyDescent="0.35">
      <c r="A51" s="1">
        <v>12</v>
      </c>
      <c r="B51" s="1" t="s">
        <v>1265</v>
      </c>
      <c r="C51" s="1">
        <v>2606.5000020451844</v>
      </c>
      <c r="D51" s="1">
        <v>0</v>
      </c>
      <c r="E51">
        <f>(R51-S51*(1000-T51)/(1000-U51))*AK51</f>
        <v>-6.2035798745576543</v>
      </c>
      <c r="F51">
        <f>IF(AV51&lt;&gt;0,1/(1/AV51-1/N51),0)</f>
        <v>2.6501545687814709</v>
      </c>
      <c r="G51">
        <f>((AY51-AL51/2)*S51-E51)/(AY51+AL51/2)</f>
        <v>393.1840074689797</v>
      </c>
      <c r="H51">
        <f>AL51*1000</f>
        <v>24.891461206681701</v>
      </c>
      <c r="I51">
        <f>(AQ51-AW51)</f>
        <v>1.3389394784895927</v>
      </c>
      <c r="J51">
        <f>(P51+AP51*D51)</f>
        <v>30.340126037597656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30.354028701782227</v>
      </c>
      <c r="P51" s="1">
        <v>30.340126037597656</v>
      </c>
      <c r="Q51" s="1">
        <v>30.342567443847656</v>
      </c>
      <c r="R51" s="1">
        <v>399.98580932617188</v>
      </c>
      <c r="S51" s="1">
        <v>396.66329956054688</v>
      </c>
      <c r="T51" s="1">
        <v>12.336134910583496</v>
      </c>
      <c r="U51" s="1">
        <v>34.102584838867188</v>
      </c>
      <c r="V51" s="1">
        <v>25.005006790161133</v>
      </c>
      <c r="W51" s="1">
        <v>69.125</v>
      </c>
      <c r="X51" s="1">
        <v>300.44342041015625</v>
      </c>
      <c r="Y51" s="1">
        <v>2001.518798828125</v>
      </c>
      <c r="Z51" s="1">
        <v>6.9413185119628906E-2</v>
      </c>
      <c r="AA51" s="1">
        <v>88.1298828125</v>
      </c>
      <c r="AB51" s="1">
        <v>41.539482116699219</v>
      </c>
      <c r="AC51" s="1">
        <v>2.1107866764068604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1.1045713985667507</v>
      </c>
      <c r="AL51">
        <f>(U51-T51)/(1000-U51)*AK51</f>
        <v>2.48914612066817E-2</v>
      </c>
      <c r="AM51">
        <f>(P51+273.15)</f>
        <v>303.49012603759763</v>
      </c>
      <c r="AN51">
        <f>(O51+273.15)</f>
        <v>303.5040287017822</v>
      </c>
      <c r="AO51">
        <f>(Y51*AG51+Z51*AH51)*AI51</f>
        <v>320.24300065451098</v>
      </c>
      <c r="AP51">
        <f>((AO51+0.00000010773*(AN51^4-AM51^4))-AL51*44100)/(L51*51.4+0.00000043092*AM51^3)</f>
        <v>-6.3686944422157277</v>
      </c>
      <c r="AQ51">
        <f>0.61365*EXP(17.502*J51/(240.97+J51))</f>
        <v>4.3443962839422969</v>
      </c>
      <c r="AR51">
        <f>AQ51*1000/AA51</f>
        <v>49.295382511573067</v>
      </c>
      <c r="AS51">
        <f>(AR51-U51)</f>
        <v>15.192797672705879</v>
      </c>
      <c r="AT51">
        <f>IF(D51,P51,(O51+P51)/2)</f>
        <v>30.347077369689941</v>
      </c>
      <c r="AU51">
        <f>0.61365*EXP(17.502*AT51/(240.97+AT51))</f>
        <v>4.3461268631440859</v>
      </c>
      <c r="AV51">
        <f>IF(AS51&lt;&gt;0,(1000-(AR51+U51)/2)/AS51*AL51,0)</f>
        <v>1.5700539878198436</v>
      </c>
      <c r="AW51">
        <f>U51*AA51/1000</f>
        <v>3.0054568054527042</v>
      </c>
      <c r="AX51">
        <f>(AU51-AW51)</f>
        <v>1.3406700576913817</v>
      </c>
      <c r="AY51">
        <f>1/(1.6/F51+1.37/N51)</f>
        <v>1.0423519586918224</v>
      </c>
      <c r="AZ51">
        <f>G51*AA51*0.001</f>
        <v>34.651260501990308</v>
      </c>
      <c r="BA51">
        <f>G51/S51</f>
        <v>0.99122860094336485</v>
      </c>
      <c r="BB51">
        <f>(1-AL51*AA51/AQ51/F51)*100</f>
        <v>80.946579763289847</v>
      </c>
      <c r="BC51">
        <f>(S51-E51/(N51/1.35))</f>
        <v>398.83727461090734</v>
      </c>
      <c r="BD51">
        <f>E51*BB51/100/BC51</f>
        <v>-1.2590562745764179E-2</v>
      </c>
    </row>
    <row r="52" spans="1:56" x14ac:dyDescent="0.35">
      <c r="A52" s="1" t="s">
        <v>9</v>
      </c>
      <c r="B52" s="1" t="s">
        <v>1264</v>
      </c>
      <c r="K52" s="1">
        <v>1.7707200000000001</v>
      </c>
    </row>
    <row r="53" spans="1:56" x14ac:dyDescent="0.35">
      <c r="A53" s="1" t="s">
        <v>9</v>
      </c>
      <c r="B53" s="1" t="s">
        <v>1263</v>
      </c>
    </row>
    <row r="54" spans="1:56" x14ac:dyDescent="0.35">
      <c r="A54" s="1" t="s">
        <v>9</v>
      </c>
      <c r="B54" s="1" t="s">
        <v>1262</v>
      </c>
    </row>
    <row r="55" spans="1:56" x14ac:dyDescent="0.35">
      <c r="A55" s="1" t="s">
        <v>9</v>
      </c>
      <c r="B55" s="1" t="s">
        <v>1261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D55"/>
  <sheetViews>
    <sheetView zoomScale="4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1350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1349</v>
      </c>
    </row>
    <row r="12" spans="1:56" x14ac:dyDescent="0.35">
      <c r="A12" s="1" t="s">
        <v>9</v>
      </c>
      <c r="B12" s="1" t="s">
        <v>1348</v>
      </c>
    </row>
    <row r="13" spans="1:56" x14ac:dyDescent="0.35">
      <c r="A13" s="1" t="s">
        <v>9</v>
      </c>
      <c r="B13" s="1" t="s">
        <v>1347</v>
      </c>
    </row>
    <row r="14" spans="1:56" x14ac:dyDescent="0.35">
      <c r="A14" s="1" t="s">
        <v>9</v>
      </c>
      <c r="B14" s="1" t="s">
        <v>1346</v>
      </c>
    </row>
    <row r="15" spans="1:56" x14ac:dyDescent="0.35">
      <c r="A15" s="1" t="s">
        <v>9</v>
      </c>
      <c r="B15" s="1" t="s">
        <v>1345</v>
      </c>
    </row>
    <row r="16" spans="1:56" x14ac:dyDescent="0.35">
      <c r="A16" s="1" t="s">
        <v>9</v>
      </c>
      <c r="B16" s="1" t="s">
        <v>1344</v>
      </c>
    </row>
    <row r="17" spans="1:56" x14ac:dyDescent="0.35">
      <c r="A17" s="1" t="s">
        <v>9</v>
      </c>
      <c r="B17" s="1" t="s">
        <v>1343</v>
      </c>
    </row>
    <row r="18" spans="1:56" x14ac:dyDescent="0.35">
      <c r="A18" s="1">
        <v>1</v>
      </c>
      <c r="B18" s="1" t="s">
        <v>1342</v>
      </c>
      <c r="C18" s="1">
        <v>368.50000269338489</v>
      </c>
      <c r="D18" s="1">
        <v>0</v>
      </c>
      <c r="E18">
        <f>(R18-S18*(1000-T18)/(1000-U18))*AK18</f>
        <v>-8.4306859424993128</v>
      </c>
      <c r="F18">
        <f>IF(AV18&lt;&gt;0,1/(1/AV18-1/N18),0)</f>
        <v>0.24002636770286598</v>
      </c>
      <c r="G18">
        <f>((AY18-AL18/2)*S18-E18)/(AY18+AL18/2)</f>
        <v>390.22328464333265</v>
      </c>
      <c r="H18">
        <f>AL18*1000</f>
        <v>24.455065115937121</v>
      </c>
      <c r="I18">
        <f>(AQ18-AW18)</f>
        <v>8.7251666951783786</v>
      </c>
      <c r="J18">
        <f>(P18+AP18*D18)</f>
        <v>49.104198455810547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30.405508041381836</v>
      </c>
      <c r="P18" s="1">
        <v>49.104198455810547</v>
      </c>
      <c r="Q18" s="1">
        <v>30.442934036254883</v>
      </c>
      <c r="R18" s="1">
        <v>399.96246337890625</v>
      </c>
      <c r="S18" s="1">
        <v>398.76651000976563</v>
      </c>
      <c r="T18" s="1">
        <v>14.395871162414551</v>
      </c>
      <c r="U18" s="1">
        <v>35.741847991943359</v>
      </c>
      <c r="V18" s="1">
        <v>29.093175888061523</v>
      </c>
      <c r="W18" s="1">
        <v>72.232086181640625</v>
      </c>
      <c r="X18" s="1">
        <v>300.4796142578125</v>
      </c>
      <c r="Y18" s="1">
        <v>7.8550003468990326E-2</v>
      </c>
      <c r="Z18" s="1">
        <v>5.7626388967037201E-2</v>
      </c>
      <c r="AA18" s="1">
        <v>88.127021789550781</v>
      </c>
      <c r="AB18" s="1">
        <v>41.9930419921875</v>
      </c>
      <c r="AC18" s="1">
        <v>2.1435544490814209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1.1047044641831341</v>
      </c>
      <c r="AL18">
        <f>(U18-T18)/(1000-U18)*AK18</f>
        <v>2.4455065115937119E-2</v>
      </c>
      <c r="AM18">
        <f>(P18+273.15)</f>
        <v>322.25419845581052</v>
      </c>
      <c r="AN18">
        <f>(O18+273.15)</f>
        <v>303.55550804138181</v>
      </c>
      <c r="AO18">
        <f>(Y18*AG18+Z18*AH18)*AI18</f>
        <v>1.2568000274121749E-2</v>
      </c>
      <c r="AP18">
        <f>((AO18+0.00000010773*(AN18^4-AM18^4))-AL18*44100)/(L18*51.4+0.00000043092*AM18^3)</f>
        <v>-10.653194935525025</v>
      </c>
      <c r="AQ18">
        <f>0.61365*EXP(17.502*J18/(240.97+J18))</f>
        <v>11.874989311963184</v>
      </c>
      <c r="AR18">
        <f>AQ18*1000/AA18</f>
        <v>134.74856032603611</v>
      </c>
      <c r="AS18">
        <f>(AR18-U18)</f>
        <v>99.006712334092754</v>
      </c>
      <c r="AT18">
        <f>IF(D18,P18,(O18+P18)/2)</f>
        <v>39.754853248596191</v>
      </c>
      <c r="AU18">
        <f>0.61365*EXP(17.502*AT18/(240.97+AT18))</f>
        <v>7.317109557602322</v>
      </c>
      <c r="AV18">
        <f>IF(AS18&lt;&gt;0,(1000-(AR18+U18)/2)/AS18*AL18,0)</f>
        <v>0.22594819654166493</v>
      </c>
      <c r="AW18">
        <f>U18*AA18/1000</f>
        <v>3.1498226167848045</v>
      </c>
      <c r="AX18">
        <f>(AU18-AW18)</f>
        <v>4.167286940817517</v>
      </c>
      <c r="AY18">
        <f>1/(1.6/F18+1.37/N18)</f>
        <v>0.14241839672250192</v>
      </c>
      <c r="AZ18">
        <f>G18*AA18*0.001</f>
        <v>34.389215908553055</v>
      </c>
      <c r="BA18">
        <f>G18/S18</f>
        <v>0.9785758704605767</v>
      </c>
      <c r="BB18">
        <f>(1-AL18*AA18/AQ18/F18)*100</f>
        <v>24.388868590654745</v>
      </c>
      <c r="BC18">
        <f>(S18-E18/(N18/1.35))</f>
        <v>401.72094942491464</v>
      </c>
      <c r="BD18">
        <f>E18*BB18/100/BC18</f>
        <v>-5.1183512305007957E-3</v>
      </c>
    </row>
    <row r="19" spans="1:56" x14ac:dyDescent="0.35">
      <c r="A19" s="1" t="s">
        <v>9</v>
      </c>
      <c r="B19" s="1" t="s">
        <v>1341</v>
      </c>
      <c r="K19" s="1">
        <v>2.72</v>
      </c>
    </row>
    <row r="20" spans="1:56" x14ac:dyDescent="0.35">
      <c r="A20" s="1" t="s">
        <v>9</v>
      </c>
      <c r="B20" s="1" t="s">
        <v>1340</v>
      </c>
      <c r="K20" s="1">
        <v>2.72</v>
      </c>
    </row>
    <row r="21" spans="1:56" x14ac:dyDescent="0.35">
      <c r="A21" s="1">
        <v>2</v>
      </c>
      <c r="B21" s="1" t="s">
        <v>1339</v>
      </c>
      <c r="C21" s="1">
        <v>571.50000269338489</v>
      </c>
      <c r="D21" s="1">
        <v>0</v>
      </c>
      <c r="E21">
        <f>(R21-S21*(1000-T21)/(1000-U21))*AK21</f>
        <v>-7.9006141649046944</v>
      </c>
      <c r="F21">
        <f>IF(AV21&lt;&gt;0,1/(1/AV21-1/N21),0)</f>
        <v>3.9875664060892548</v>
      </c>
      <c r="G21">
        <f>((AY21-AL21/2)*S21-E21)/(AY21+AL21/2)</f>
        <v>398.8091457746184</v>
      </c>
      <c r="H21">
        <f>AL21*1000</f>
        <v>23.222169433099964</v>
      </c>
      <c r="I21">
        <f>(AQ21-AW21)</f>
        <v>1.0014347512559882</v>
      </c>
      <c r="J21">
        <f>(P21+AP21*D21)</f>
        <v>29.431472778320313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30.378612518310547</v>
      </c>
      <c r="P21" s="1">
        <v>29.431472778320313</v>
      </c>
      <c r="Q21" s="1">
        <v>30.456148147583008</v>
      </c>
      <c r="R21" s="1">
        <v>401.10134887695313</v>
      </c>
      <c r="S21" s="1">
        <v>399.84808349609375</v>
      </c>
      <c r="T21" s="1">
        <v>15.154595375061035</v>
      </c>
      <c r="U21" s="1">
        <v>35.427543640136719</v>
      </c>
      <c r="V21" s="1">
        <v>30.671037673950195</v>
      </c>
      <c r="W21" s="1">
        <v>71.700996398925781</v>
      </c>
      <c r="X21" s="1">
        <v>300.53125</v>
      </c>
      <c r="Y21" s="1">
        <v>25.877809524536133</v>
      </c>
      <c r="Z21" s="1">
        <v>7.7272236347198486E-2</v>
      </c>
      <c r="AA21" s="1">
        <v>88.119316101074219</v>
      </c>
      <c r="AB21" s="1">
        <v>41.90802001953125</v>
      </c>
      <c r="AC21" s="1">
        <v>2.1504194736480713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1.1048943014705879</v>
      </c>
      <c r="AL21">
        <f>(U21-T21)/(1000-U21)*AK21</f>
        <v>2.3222169433099963E-2</v>
      </c>
      <c r="AM21">
        <f>(P21+273.15)</f>
        <v>302.58147277832029</v>
      </c>
      <c r="AN21">
        <f>(O21+273.15)</f>
        <v>303.52861251831052</v>
      </c>
      <c r="AO21">
        <f>(Y21*AG21+Z21*AH21)*AI21</f>
        <v>4.1404494313795226</v>
      </c>
      <c r="AP21">
        <f>((AO21+0.00000010773*(AN21^4-AM21^4))-AL21*44100)/(L21*51.4+0.00000043092*AM21^3)</f>
        <v>-8.2710736873818931</v>
      </c>
      <c r="AQ21">
        <f>0.61365*EXP(17.502*J21/(240.97+J21))</f>
        <v>4.1232856679657974</v>
      </c>
      <c r="AR21">
        <f>AQ21*1000/AA21</f>
        <v>46.792075227142305</v>
      </c>
      <c r="AS21">
        <f>(AR21-U21)</f>
        <v>11.364531587005587</v>
      </c>
      <c r="AT21">
        <f>IF(D21,P21,(O21+P21)/2)</f>
        <v>29.90504264831543</v>
      </c>
      <c r="AU21">
        <f>0.61365*EXP(17.502*AT21/(240.97+AT21))</f>
        <v>4.2372672739448065</v>
      </c>
      <c r="AV21">
        <f>IF(AS21&lt;&gt;0,(1000-(AR21+U21)/2)/AS21*AL21,0)</f>
        <v>1.9593865618298441</v>
      </c>
      <c r="AW21">
        <f>U21*AA21/1000</f>
        <v>3.1218509167098092</v>
      </c>
      <c r="AX21">
        <f>(AU21-AW21)</f>
        <v>1.1154163572349973</v>
      </c>
      <c r="AY21">
        <f>1/(1.6/F21+1.37/N21)</f>
        <v>1.321217388943563</v>
      </c>
      <c r="AZ21">
        <f>G21*AA21*0.001</f>
        <v>35.142789180512985</v>
      </c>
      <c r="BA21">
        <f>G21/S21</f>
        <v>0.99740166887285953</v>
      </c>
      <c r="BB21">
        <f>(1-AL21*AA21/AQ21/F21)*100</f>
        <v>87.554207549228309</v>
      </c>
      <c r="BC21">
        <f>(S21-E21/(N21/1.35))</f>
        <v>402.6167651967146</v>
      </c>
      <c r="BD21">
        <f>E21*BB21/100/BC21</f>
        <v>-1.7180904327778433E-2</v>
      </c>
    </row>
    <row r="22" spans="1:56" x14ac:dyDescent="0.35">
      <c r="A22" s="1" t="s">
        <v>9</v>
      </c>
      <c r="B22" s="1" t="s">
        <v>1338</v>
      </c>
      <c r="K22" s="1">
        <v>2.72</v>
      </c>
    </row>
    <row r="23" spans="1:56" x14ac:dyDescent="0.35">
      <c r="A23" s="1" t="s">
        <v>9</v>
      </c>
      <c r="B23" s="1" t="s">
        <v>1337</v>
      </c>
      <c r="K23" s="1">
        <v>2.72</v>
      </c>
    </row>
    <row r="24" spans="1:56" x14ac:dyDescent="0.35">
      <c r="A24" s="1">
        <v>3</v>
      </c>
      <c r="B24" s="1" t="s">
        <v>1336</v>
      </c>
      <c r="C24" s="1">
        <v>774.50000269338489</v>
      </c>
      <c r="D24" s="1">
        <v>0</v>
      </c>
      <c r="E24">
        <f>(R24-S24*(1000-T24)/(1000-U24))*AK24</f>
        <v>-8.8752716672942391</v>
      </c>
      <c r="F24">
        <f>IF(AV24&lt;&gt;0,1/(1/AV24-1/N24),0)</f>
        <v>3.3686166898702514</v>
      </c>
      <c r="G24">
        <f>((AY24-AL24/2)*S24-E24)/(AY24+AL24/2)</f>
        <v>400.13039411195075</v>
      </c>
      <c r="H24">
        <f>AL24*1000</f>
        <v>22.145216011711213</v>
      </c>
      <c r="I24">
        <f>(AQ24-AW24)</f>
        <v>1.0411737772647727</v>
      </c>
      <c r="J24">
        <f>(P24+AP24*D24)</f>
        <v>29.501043319702148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30.323219299316406</v>
      </c>
      <c r="P24" s="1">
        <v>29.501043319702148</v>
      </c>
      <c r="Q24" s="1">
        <v>30.418096542358398</v>
      </c>
      <c r="R24" s="1">
        <v>400.105224609375</v>
      </c>
      <c r="S24" s="1">
        <v>400.118408203125</v>
      </c>
      <c r="T24" s="1">
        <v>15.824795722961426</v>
      </c>
      <c r="U24" s="1">
        <v>35.167282104492188</v>
      </c>
      <c r="V24" s="1">
        <v>32.126861572265625</v>
      </c>
      <c r="W24" s="1">
        <v>71.395195007324219</v>
      </c>
      <c r="X24" s="1">
        <v>300.4613037109375</v>
      </c>
      <c r="Y24" s="1">
        <v>50.236923217773438</v>
      </c>
      <c r="Z24" s="1">
        <v>0.23836494982242584</v>
      </c>
      <c r="AA24" s="1">
        <v>88.112785339355469</v>
      </c>
      <c r="AB24" s="1">
        <v>41.829147338867188</v>
      </c>
      <c r="AC24" s="1">
        <v>2.1493728160858154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1.1046371459960935</v>
      </c>
      <c r="AL24">
        <f>(U24-T24)/(1000-U24)*AK24</f>
        <v>2.2145216011711214E-2</v>
      </c>
      <c r="AM24">
        <f>(P24+273.15)</f>
        <v>302.65104331970213</v>
      </c>
      <c r="AN24">
        <f>(O24+273.15)</f>
        <v>303.47321929931638</v>
      </c>
      <c r="AO24">
        <f>(Y24*AG24+Z24*AH24)*AI24</f>
        <v>8.0379075351825122</v>
      </c>
      <c r="AP24">
        <f>((AO24+0.00000010773*(AN24^4-AM24^4))-AL24*44100)/(L24*51.4+0.00000043092*AM24^3)</f>
        <v>-7.8613917776901747</v>
      </c>
      <c r="AQ24">
        <f>0.61365*EXP(17.502*J24/(240.97+J24))</f>
        <v>4.1398609563064497</v>
      </c>
      <c r="AR24">
        <f>AQ24*1000/AA24</f>
        <v>46.983657824029599</v>
      </c>
      <c r="AS24">
        <f>(AR24-U24)</f>
        <v>11.816375719537412</v>
      </c>
      <c r="AT24">
        <f>IF(D24,P24,(O24+P24)/2)</f>
        <v>29.912131309509277</v>
      </c>
      <c r="AU24">
        <f>0.61365*EXP(17.502*AT24/(240.97+AT24))</f>
        <v>4.238994065288332</v>
      </c>
      <c r="AV24">
        <f>IF(AS24&lt;&gt;0,(1000-(AR24+U24)/2)/AS24*AL24,0)</f>
        <v>1.7971323323325599</v>
      </c>
      <c r="AW24">
        <f>U24*AA24/1000</f>
        <v>3.098687179041677</v>
      </c>
      <c r="AX24">
        <f>(AU24-AW24)</f>
        <v>1.140306886246655</v>
      </c>
      <c r="AY24">
        <f>1/(1.6/F24+1.37/N24)</f>
        <v>1.2039447582735185</v>
      </c>
      <c r="AZ24">
        <f>G24*AA24*0.001</f>
        <v>35.256603524138022</v>
      </c>
      <c r="BA24">
        <f>G24/S24</f>
        <v>1.0000299559045023</v>
      </c>
      <c r="BB24">
        <f>(1-AL24*AA24/AQ24/F24)*100</f>
        <v>86.007945118560571</v>
      </c>
      <c r="BC24">
        <f>(S24-E24/(N24/1.35))</f>
        <v>403.22864770354647</v>
      </c>
      <c r="BD24">
        <f>E24*BB24/100/BC24</f>
        <v>-1.8930794793979237E-2</v>
      </c>
    </row>
    <row r="25" spans="1:56" x14ac:dyDescent="0.35">
      <c r="A25" s="1" t="s">
        <v>9</v>
      </c>
      <c r="B25" s="1" t="s">
        <v>1335</v>
      </c>
      <c r="K25" s="1">
        <v>2.72</v>
      </c>
    </row>
    <row r="26" spans="1:56" x14ac:dyDescent="0.35">
      <c r="A26" s="1" t="s">
        <v>9</v>
      </c>
      <c r="B26" s="1" t="s">
        <v>1334</v>
      </c>
      <c r="K26" s="1">
        <v>2.72</v>
      </c>
    </row>
    <row r="27" spans="1:56" x14ac:dyDescent="0.35">
      <c r="A27" s="1">
        <v>4</v>
      </c>
      <c r="B27" s="1" t="s">
        <v>1333</v>
      </c>
      <c r="C27" s="1">
        <v>977.50000269338489</v>
      </c>
      <c r="D27" s="1">
        <v>0</v>
      </c>
      <c r="E27">
        <f>(R27-S27*(1000-T27)/(1000-U27))*AK27</f>
        <v>-9.3597029742111104</v>
      </c>
      <c r="F27">
        <f>IF(AV27&lt;&gt;0,1/(1/AV27-1/N27),0)</f>
        <v>0.21369541882540677</v>
      </c>
      <c r="G27">
        <f>((AY27-AL27/2)*S27-E27)/(AY27+AL27/2)</f>
        <v>406.07701730664576</v>
      </c>
      <c r="H27">
        <f>AL27*1000</f>
        <v>21.475843716904951</v>
      </c>
      <c r="I27">
        <f>(AQ27-AW27)</f>
        <v>8.5627329773421472</v>
      </c>
      <c r="J27">
        <f>(P27+AP27*D27)</f>
        <v>48.749969482421875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30.269655227661133</v>
      </c>
      <c r="P27" s="1">
        <v>48.749969482421875</v>
      </c>
      <c r="Q27" s="1">
        <v>30.370660781860352</v>
      </c>
      <c r="R27" s="1">
        <v>399.921142578125</v>
      </c>
      <c r="S27" s="1">
        <v>400.60574340820313</v>
      </c>
      <c r="T27" s="1">
        <v>16.463830947875977</v>
      </c>
      <c r="U27" s="1">
        <v>35.217678070068359</v>
      </c>
      <c r="V27" s="1">
        <v>33.525867462158203</v>
      </c>
      <c r="W27" s="1">
        <v>71.714973449707031</v>
      </c>
      <c r="X27" s="1">
        <v>300.50942993164063</v>
      </c>
      <c r="Y27" s="1">
        <v>99.712593078613281</v>
      </c>
      <c r="Z27" s="1">
        <v>7.2032444179058075E-2</v>
      </c>
      <c r="AA27" s="1">
        <v>88.109878540039063</v>
      </c>
      <c r="AB27" s="1">
        <v>41.863101959228516</v>
      </c>
      <c r="AC27" s="1">
        <v>2.1582787036895752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1.1048140806310314</v>
      </c>
      <c r="AL27">
        <f>(U27-T27)/(1000-U27)*AK27</f>
        <v>2.147584371690495E-2</v>
      </c>
      <c r="AM27">
        <f>(P27+273.15)</f>
        <v>321.89996948242185</v>
      </c>
      <c r="AN27">
        <f>(O27+273.15)</f>
        <v>303.41965522766111</v>
      </c>
      <c r="AO27">
        <f>(Y27*AG27+Z27*AH27)*AI27</f>
        <v>15.954014535978104</v>
      </c>
      <c r="AP27">
        <f>((AO27+0.00000010773*(AN27^4-AM27^4))-AL27*44100)/(L27*51.4+0.00000043092*AM27^3)</f>
        <v>-9.4449255734293569</v>
      </c>
      <c r="AQ27">
        <f>0.61365*EXP(17.502*J27/(240.97+J27))</f>
        <v>11.665758314558067</v>
      </c>
      <c r="AR27">
        <f>AQ27*1000/AA27</f>
        <v>132.40011798741602</v>
      </c>
      <c r="AS27">
        <f>(AR27-U27)</f>
        <v>97.182439917347665</v>
      </c>
      <c r="AT27">
        <f>IF(D27,P27,(O27+P27)/2)</f>
        <v>39.509812355041504</v>
      </c>
      <c r="AU27">
        <f>0.61365*EXP(17.502*AT27/(240.97+AT27))</f>
        <v>7.2216983656059108</v>
      </c>
      <c r="AV27">
        <f>IF(AS27&lt;&gt;0,(1000-(AR27+U27)/2)/AS27*AL27,0)</f>
        <v>0.20246432315846163</v>
      </c>
      <c r="AW27">
        <f>U27*AA27/1000</f>
        <v>3.1030253372159207</v>
      </c>
      <c r="AX27">
        <f>(AU27-AW27)</f>
        <v>4.1186730283899902</v>
      </c>
      <c r="AY27">
        <f>1/(1.6/F27+1.37/N27)</f>
        <v>0.1275034915164667</v>
      </c>
      <c r="AZ27">
        <f>G27*AA27*0.001</f>
        <v>35.779396672789893</v>
      </c>
      <c r="BA27">
        <f>G27/S27</f>
        <v>1.0136575023909919</v>
      </c>
      <c r="BB27">
        <f>(1-AL27*AA27/AQ27/F27)*100</f>
        <v>24.095652576476901</v>
      </c>
      <c r="BC27">
        <f>(S27-E27/(N27/1.35))</f>
        <v>403.88574643164623</v>
      </c>
      <c r="BD27">
        <f>E27*BB27/100/BC27</f>
        <v>-5.5839591537498569E-3</v>
      </c>
    </row>
    <row r="28" spans="1:56" x14ac:dyDescent="0.35">
      <c r="A28" s="1" t="s">
        <v>9</v>
      </c>
      <c r="B28" s="1" t="s">
        <v>1332</v>
      </c>
      <c r="K28" s="1">
        <v>2.72</v>
      </c>
    </row>
    <row r="29" spans="1:56" x14ac:dyDescent="0.35">
      <c r="A29" s="1" t="s">
        <v>9</v>
      </c>
      <c r="B29" s="1" t="s">
        <v>1331</v>
      </c>
      <c r="K29" s="1">
        <v>2.72</v>
      </c>
    </row>
    <row r="30" spans="1:56" x14ac:dyDescent="0.35">
      <c r="A30" s="1">
        <v>5</v>
      </c>
      <c r="B30" s="1" t="s">
        <v>1330</v>
      </c>
      <c r="C30" s="1">
        <v>1180.5000026933849</v>
      </c>
      <c r="D30" s="1">
        <v>0</v>
      </c>
      <c r="E30">
        <f>(R30-S30*(1000-T30)/(1000-U30))*AK30</f>
        <v>-9.579175140188017</v>
      </c>
      <c r="F30">
        <f>IF(AV30&lt;&gt;0,1/(1/AV30-1/N30),0)</f>
        <v>0.21679050453601298</v>
      </c>
      <c r="G30">
        <f>((AY30-AL30/2)*S30-E30)/(AY30+AL30/2)</f>
        <v>409.83991073139953</v>
      </c>
      <c r="H30">
        <f>AL30*1000</f>
        <v>20.815655363256194</v>
      </c>
      <c r="I30">
        <f>(AQ30-AW30)</f>
        <v>8.204837741970687</v>
      </c>
      <c r="J30">
        <f>(P30+AP30*D30)</f>
        <v>48.133029937744141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30.203811645507813</v>
      </c>
      <c r="P30" s="1">
        <v>48.133029937744141</v>
      </c>
      <c r="Q30" s="1">
        <v>30.308547973632813</v>
      </c>
      <c r="R30" s="1">
        <v>399.90695190429688</v>
      </c>
      <c r="S30" s="1">
        <v>401.02188110351563</v>
      </c>
      <c r="T30" s="1">
        <v>17.052404403686523</v>
      </c>
      <c r="U30" s="1">
        <v>35.231655120849609</v>
      </c>
      <c r="V30" s="1">
        <v>34.854011535644531</v>
      </c>
      <c r="W30" s="1">
        <v>72.011222839355469</v>
      </c>
      <c r="X30" s="1">
        <v>300.47341918945313</v>
      </c>
      <c r="Y30" s="1">
        <v>150.94783020019531</v>
      </c>
      <c r="Z30" s="1">
        <v>0.11394623667001724</v>
      </c>
      <c r="AA30" s="1">
        <v>88.105491638183594</v>
      </c>
      <c r="AB30" s="1">
        <v>41.781494140625</v>
      </c>
      <c r="AC30" s="1">
        <v>2.1531684398651123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1.1046816881965185</v>
      </c>
      <c r="AL30">
        <f>(U30-T30)/(1000-U30)*AK30</f>
        <v>2.0815655363256195E-2</v>
      </c>
      <c r="AM30">
        <f>(P30+273.15)</f>
        <v>321.28302993774412</v>
      </c>
      <c r="AN30">
        <f>(O30+273.15)</f>
        <v>303.35381164550779</v>
      </c>
      <c r="AO30">
        <f>(Y30*AG30+Z30*AH30)*AI30</f>
        <v>24.151652292199742</v>
      </c>
      <c r="AP30">
        <f>((AO30+0.00000010773*(AN30^4-AM30^4))-AL30*44100)/(L30*51.4+0.00000043092*AM30^3)</f>
        <v>-9.0862440501337609</v>
      </c>
      <c r="AQ30">
        <f>0.61365*EXP(17.502*J30/(240.97+J30))</f>
        <v>11.30894003762007</v>
      </c>
      <c r="AR30">
        <f>AQ30*1000/AA30</f>
        <v>128.35681212768972</v>
      </c>
      <c r="AS30">
        <f>(AR30-U30)</f>
        <v>93.125157006840112</v>
      </c>
      <c r="AT30">
        <f>IF(D30,P30,(O30+P30)/2)</f>
        <v>39.168420791625977</v>
      </c>
      <c r="AU30">
        <f>0.61365*EXP(17.502*AT30/(240.97+AT30))</f>
        <v>7.090570349352511</v>
      </c>
      <c r="AV30">
        <f>IF(AS30&lt;&gt;0,(1000-(AR30+U30)/2)/AS30*AL30,0)</f>
        <v>0.20524051072502214</v>
      </c>
      <c r="AW30">
        <f>U30*AA30/1000</f>
        <v>3.1041022956493833</v>
      </c>
      <c r="AX30">
        <f>(AU30-AW30)</f>
        <v>3.9864680537031276</v>
      </c>
      <c r="AY30">
        <f>1/(1.6/F30+1.37/N30)</f>
        <v>0.12926531042145806</v>
      </c>
      <c r="AZ30">
        <f>G30*AA30*0.001</f>
        <v>36.109146827939227</v>
      </c>
      <c r="BA30">
        <f>G30/S30</f>
        <v>1.0219888989688513</v>
      </c>
      <c r="BB30">
        <f>(1-AL30*AA30/AQ30/F30)*100</f>
        <v>25.194951247511998</v>
      </c>
      <c r="BC30">
        <f>(S30-E30/(N30/1.35))</f>
        <v>404.37879568814282</v>
      </c>
      <c r="BD30">
        <f>E30*BB30/100/BC30</f>
        <v>-5.968335956827539E-3</v>
      </c>
    </row>
    <row r="31" spans="1:56" x14ac:dyDescent="0.35">
      <c r="A31" s="1" t="s">
        <v>9</v>
      </c>
      <c r="B31" s="1" t="s">
        <v>1329</v>
      </c>
      <c r="K31" s="1">
        <v>2.72</v>
      </c>
    </row>
    <row r="32" spans="1:56" x14ac:dyDescent="0.35">
      <c r="A32" s="1" t="s">
        <v>9</v>
      </c>
      <c r="B32" s="1" t="s">
        <v>1328</v>
      </c>
      <c r="K32" s="1">
        <v>2.72</v>
      </c>
    </row>
    <row r="33" spans="1:56" x14ac:dyDescent="0.35">
      <c r="A33" s="1">
        <v>6</v>
      </c>
      <c r="B33" s="1" t="s">
        <v>1327</v>
      </c>
      <c r="C33" s="1">
        <v>1383.5000026933849</v>
      </c>
      <c r="D33" s="1">
        <v>0</v>
      </c>
      <c r="E33">
        <f>(R33-S33*(1000-T33)/(1000-U33))*AK33</f>
        <v>-9.6836626484419259</v>
      </c>
      <c r="F33">
        <f>IF(AV33&lt;&gt;0,1/(1/AV33-1/N33),0)</f>
        <v>0.22643934310541161</v>
      </c>
      <c r="G33">
        <f>((AY33-AL33/2)*S33-E33)/(AY33+AL33/2)</f>
        <v>411.11153003363165</v>
      </c>
      <c r="H33">
        <f>AL33*1000</f>
        <v>20.550464175939446</v>
      </c>
      <c r="I33">
        <f>(AQ33-AW33)</f>
        <v>7.7906407486334981</v>
      </c>
      <c r="J33">
        <f>(P33+AP33*D33)</f>
        <v>47.4381103515625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30.169944763183594</v>
      </c>
      <c r="P33" s="1">
        <v>47.4381103515625</v>
      </c>
      <c r="Q33" s="1">
        <v>30.268701553344727</v>
      </c>
      <c r="R33" s="1">
        <v>399.88494873046875</v>
      </c>
      <c r="S33" s="1">
        <v>401.188232421875</v>
      </c>
      <c r="T33" s="1">
        <v>17.550848007202148</v>
      </c>
      <c r="U33" s="1">
        <v>35.501644134521484</v>
      </c>
      <c r="V33" s="1">
        <v>35.940319061279297</v>
      </c>
      <c r="W33" s="1">
        <v>72.699638366699219</v>
      </c>
      <c r="X33" s="1">
        <v>300.33663940429688</v>
      </c>
      <c r="Y33" s="1">
        <v>299.92803955078125</v>
      </c>
      <c r="Z33" s="1">
        <v>2.3573959246277809E-2</v>
      </c>
      <c r="AA33" s="1">
        <v>88.100013732910156</v>
      </c>
      <c r="AB33" s="1">
        <v>41.930164337158203</v>
      </c>
      <c r="AC33" s="1">
        <v>2.1650393009185791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1.1041788213393264</v>
      </c>
      <c r="AL33">
        <f>(U33-T33)/(1000-U33)*AK33</f>
        <v>2.0550464175939444E-2</v>
      </c>
      <c r="AM33">
        <f>(P33+273.15)</f>
        <v>320.58811035156248</v>
      </c>
      <c r="AN33">
        <f>(O33+273.15)</f>
        <v>303.31994476318357</v>
      </c>
      <c r="AO33">
        <f>(Y33*AG33+Z33*AH33)*AI33</f>
        <v>47.988485255498745</v>
      </c>
      <c r="AP33">
        <f>((AO33+0.00000010773*(AN33^4-AM33^4))-AL33*44100)/(L33*51.4+0.00000043092*AM33^3)</f>
        <v>-8.7305165907062623</v>
      </c>
      <c r="AQ33">
        <f>0.61365*EXP(17.502*J33/(240.97+J33))</f>
        <v>10.91833608442573</v>
      </c>
      <c r="AR33">
        <f>AQ33*1000/AA33</f>
        <v>123.93115076606551</v>
      </c>
      <c r="AS33">
        <f>(AR33-U33)</f>
        <v>88.429506631544029</v>
      </c>
      <c r="AT33">
        <f>IF(D33,P33,(O33+P33)/2)</f>
        <v>38.804027557373047</v>
      </c>
      <c r="AU33">
        <f>0.61365*EXP(17.502*AT33/(240.97+AT33))</f>
        <v>6.9528902657130631</v>
      </c>
      <c r="AV33">
        <f>IF(AS33&lt;&gt;0,(1000-(AR33+U33)/2)/AS33*AL33,0)</f>
        <v>0.21386815245620713</v>
      </c>
      <c r="AW33">
        <f>U33*AA33/1000</f>
        <v>3.1276953357922319</v>
      </c>
      <c r="AX33">
        <f>(AU33-AW33)</f>
        <v>3.8251949299208312</v>
      </c>
      <c r="AY33">
        <f>1/(1.6/F33+1.37/N33)</f>
        <v>0.13474291677242484</v>
      </c>
      <c r="AZ33">
        <f>G33*AA33*0.001</f>
        <v>36.218931441720656</v>
      </c>
      <c r="BA33">
        <f>G33/S33</f>
        <v>1.0247347673979672</v>
      </c>
      <c r="BB33">
        <f>(1-AL33*AA33/AQ33/F33)*100</f>
        <v>26.769960721220333</v>
      </c>
      <c r="BC33">
        <f>(S33-E33/(N33/1.35))</f>
        <v>404.58176348289351</v>
      </c>
      <c r="BD33">
        <f>E33*BB33/100/BC33</f>
        <v>-6.4073888675731071E-3</v>
      </c>
    </row>
    <row r="34" spans="1:56" x14ac:dyDescent="0.35">
      <c r="A34" s="1" t="s">
        <v>9</v>
      </c>
      <c r="B34" s="1" t="s">
        <v>1326</v>
      </c>
      <c r="K34" s="1">
        <v>2.72</v>
      </c>
    </row>
    <row r="35" spans="1:56" x14ac:dyDescent="0.35">
      <c r="A35" s="1" t="s">
        <v>9</v>
      </c>
      <c r="B35" s="1" t="s">
        <v>1325</v>
      </c>
      <c r="K35" s="1">
        <v>2.72</v>
      </c>
    </row>
    <row r="36" spans="1:56" x14ac:dyDescent="0.35">
      <c r="A36" s="1">
        <v>7</v>
      </c>
      <c r="B36" s="1" t="s">
        <v>1324</v>
      </c>
      <c r="C36" s="1">
        <v>1586.5000026933849</v>
      </c>
      <c r="D36" s="1">
        <v>0</v>
      </c>
      <c r="E36">
        <f>(R36-S36*(1000-T36)/(1000-U36))*AK36</f>
        <v>-9.7998047032153988</v>
      </c>
      <c r="F36">
        <f>IF(AV36&lt;&gt;0,1/(1/AV36-1/N36),0)</f>
        <v>0.23142313195301939</v>
      </c>
      <c r="G36">
        <f>((AY36-AL36/2)*S36-E36)/(AY36+AL36/2)</f>
        <v>411.67532483354415</v>
      </c>
      <c r="H36">
        <f>AL36*1000</f>
        <v>20.639670097664897</v>
      </c>
      <c r="I36">
        <f>(AQ36-AW36)</f>
        <v>7.6669704941225305</v>
      </c>
      <c r="J36">
        <f>(P36+AP36*D36)</f>
        <v>47.291206359863281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30.155261993408203</v>
      </c>
      <c r="P36" s="1">
        <v>47.291206359863281</v>
      </c>
      <c r="Q36" s="1">
        <v>30.244407653808594</v>
      </c>
      <c r="R36" s="1">
        <v>400.06475830078125</v>
      </c>
      <c r="S36" s="1">
        <v>401.4354248046875</v>
      </c>
      <c r="T36" s="1">
        <v>17.976373672485352</v>
      </c>
      <c r="U36" s="1">
        <v>35.985935211181641</v>
      </c>
      <c r="V36" s="1">
        <v>36.842021942138672</v>
      </c>
      <c r="W36" s="1">
        <v>73.752067565917969</v>
      </c>
      <c r="X36" s="1">
        <v>300.505126953125</v>
      </c>
      <c r="Y36" s="1">
        <v>499.5845947265625</v>
      </c>
      <c r="Z36" s="1">
        <v>0.14930865168571472</v>
      </c>
      <c r="AA36" s="1">
        <v>88.098342895507813</v>
      </c>
      <c r="AB36" s="1">
        <v>42.053939819335938</v>
      </c>
      <c r="AC36" s="1">
        <v>2.1824345588684082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1.104798260857077</v>
      </c>
      <c r="AL36">
        <f>(U36-T36)/(1000-U36)*AK36</f>
        <v>2.0639670097664896E-2</v>
      </c>
      <c r="AM36">
        <f>(P36+273.15)</f>
        <v>320.44120635986326</v>
      </c>
      <c r="AN36">
        <f>(O36+273.15)</f>
        <v>303.30526199340818</v>
      </c>
      <c r="AO36">
        <f>(Y36*AG36+Z36*AH36)*AI36</f>
        <v>79.933533369596262</v>
      </c>
      <c r="AP36">
        <f>((AO36+0.00000010773*(AN36^4-AM36^4))-AL36*44100)/(L36*51.4+0.00000043092*AM36^3)</f>
        <v>-8.4909640339346293</v>
      </c>
      <c r="AQ36">
        <f>0.61365*EXP(17.502*J36/(240.97+J36))</f>
        <v>10.83727175377274</v>
      </c>
      <c r="AR36">
        <f>AQ36*1000/AA36</f>
        <v>123.01334392437634</v>
      </c>
      <c r="AS36">
        <f>(AR36-U36)</f>
        <v>87.027408713194703</v>
      </c>
      <c r="AT36">
        <f>IF(D36,P36,(O36+P36)/2)</f>
        <v>38.723234176635742</v>
      </c>
      <c r="AU36">
        <f>0.61365*EXP(17.502*AT36/(240.97+AT36))</f>
        <v>6.9226798128214275</v>
      </c>
      <c r="AV36">
        <f>IF(AS36&lt;&gt;0,(1000-(AR36+U36)/2)/AS36*AL36,0)</f>
        <v>0.21830850814729769</v>
      </c>
      <c r="AW36">
        <f>U36*AA36/1000</f>
        <v>3.1703012596502087</v>
      </c>
      <c r="AX36">
        <f>(AU36-AW36)</f>
        <v>3.7523785531712188</v>
      </c>
      <c r="AY36">
        <f>1/(1.6/F36+1.37/N36)</f>
        <v>0.13756344168856555</v>
      </c>
      <c r="AZ36">
        <f>G36*AA36*0.001</f>
        <v>36.267913928805136</v>
      </c>
      <c r="BA36">
        <f>G36/S36</f>
        <v>1.0255082122706005</v>
      </c>
      <c r="BB36">
        <f>(1-AL36*AA36/AQ36/F36)*100</f>
        <v>27.499039492713496</v>
      </c>
      <c r="BC36">
        <f>(S36-E36/(N36/1.35))</f>
        <v>404.86965654732541</v>
      </c>
      <c r="BD36">
        <f>E36*BB36/100/BC36</f>
        <v>-6.6560981342176596E-3</v>
      </c>
    </row>
    <row r="37" spans="1:56" x14ac:dyDescent="0.35">
      <c r="A37" s="1" t="s">
        <v>9</v>
      </c>
      <c r="B37" s="1" t="s">
        <v>1323</v>
      </c>
      <c r="K37" s="1">
        <v>2.72</v>
      </c>
    </row>
    <row r="38" spans="1:56" x14ac:dyDescent="0.35">
      <c r="A38" s="1" t="s">
        <v>9</v>
      </c>
      <c r="B38" s="1" t="s">
        <v>1322</v>
      </c>
      <c r="K38" s="1">
        <v>2.72</v>
      </c>
    </row>
    <row r="39" spans="1:56" x14ac:dyDescent="0.35">
      <c r="A39" s="1">
        <v>8</v>
      </c>
      <c r="B39" s="1" t="s">
        <v>1321</v>
      </c>
      <c r="C39" s="1">
        <v>1790.000002682209</v>
      </c>
      <c r="D39" s="1">
        <v>0</v>
      </c>
      <c r="E39">
        <f>(R39-S39*(1000-T39)/(1000-U39))*AK39</f>
        <v>-10.340969442560837</v>
      </c>
      <c r="F39">
        <f>IF(AV39&lt;&gt;0,1/(1/AV39-1/N39),0)</f>
        <v>0.24977654977595493</v>
      </c>
      <c r="G39">
        <f>((AY39-AL39/2)*S39-E39)/(AY39+AL39/2)</f>
        <v>413.69367216763357</v>
      </c>
      <c r="H39">
        <f>AL39*1000</f>
        <v>21.01373300887926</v>
      </c>
      <c r="I39">
        <f>(AQ39-AW39)</f>
        <v>7.2770482069576747</v>
      </c>
      <c r="J39">
        <f>(P39+AP39*D39)</f>
        <v>46.682186126708984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30.172798156738281</v>
      </c>
      <c r="P39" s="1">
        <v>46.682186126708984</v>
      </c>
      <c r="Q39" s="1">
        <v>30.247713088989258</v>
      </c>
      <c r="R39" s="1">
        <v>399.9815673828125</v>
      </c>
      <c r="S39" s="1">
        <v>401.70086669921875</v>
      </c>
      <c r="T39" s="1">
        <v>18.338945388793945</v>
      </c>
      <c r="U39" s="1">
        <v>36.659622192382813</v>
      </c>
      <c r="V39" s="1">
        <v>37.547542572021484</v>
      </c>
      <c r="W39" s="1">
        <v>75.05767822265625</v>
      </c>
      <c r="X39" s="1">
        <v>300.54559326171875</v>
      </c>
      <c r="Y39" s="1">
        <v>749.33697509765625</v>
      </c>
      <c r="Z39" s="1">
        <v>3.5361621528863907E-2</v>
      </c>
      <c r="AA39" s="1">
        <v>88.098884582519531</v>
      </c>
      <c r="AB39" s="1">
        <v>42.270362854003906</v>
      </c>
      <c r="AC39" s="1">
        <v>2.2016799449920654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1.1049470340504361</v>
      </c>
      <c r="AL39">
        <f>(U39-T39)/(1000-U39)*AK39</f>
        <v>2.1013733008879262E-2</v>
      </c>
      <c r="AM39">
        <f>(P39+273.15)</f>
        <v>319.83218612670896</v>
      </c>
      <c r="AN39">
        <f>(O39+273.15)</f>
        <v>303.32279815673826</v>
      </c>
      <c r="AO39">
        <f>(Y39*AG39+Z39*AH39)*AI39</f>
        <v>119.89391333578715</v>
      </c>
      <c r="AP39">
        <f>((AO39+0.00000010773*(AN39^4-AM39^4))-AL39*44100)/(L39*51.4+0.00000043092*AM39^3)</f>
        <v>-8.236332501945574</v>
      </c>
      <c r="AQ39">
        <f>0.61365*EXP(17.502*J39/(240.97+J39))</f>
        <v>10.50672003132318</v>
      </c>
      <c r="AR39">
        <f>AQ39*1000/AA39</f>
        <v>119.26053412721539</v>
      </c>
      <c r="AS39">
        <f>(AR39-U39)</f>
        <v>82.600911934832581</v>
      </c>
      <c r="AT39">
        <f>IF(D39,P39,(O39+P39)/2)</f>
        <v>38.427492141723633</v>
      </c>
      <c r="AU39">
        <f>0.61365*EXP(17.502*AT39/(240.97+AT39))</f>
        <v>6.8130642484581641</v>
      </c>
      <c r="AV39">
        <f>IF(AS39&lt;&gt;0,(1000-(AR39+U39)/2)/AS39*AL39,0)</f>
        <v>0.23456763717528992</v>
      </c>
      <c r="AW39">
        <f>U39*AA39/1000</f>
        <v>3.2296718243655049</v>
      </c>
      <c r="AX39">
        <f>(AU39-AW39)</f>
        <v>3.5833924240926591</v>
      </c>
      <c r="AY39">
        <f>1/(1.6/F39+1.37/N39)</f>
        <v>0.14789932838560069</v>
      </c>
      <c r="AZ39">
        <f>G39*AA39*0.001</f>
        <v>36.445951076815021</v>
      </c>
      <c r="BA39">
        <f>G39/S39</f>
        <v>1.0298550649565679</v>
      </c>
      <c r="BB39">
        <f>(1-AL39*AA39/AQ39/F39)*100</f>
        <v>29.456858268606346</v>
      </c>
      <c r="BC39">
        <f>(S39-E39/(N39/1.35))</f>
        <v>405.32474356052387</v>
      </c>
      <c r="BD39">
        <f>E39*BB39/100/BC39</f>
        <v>-7.5152695725820753E-3</v>
      </c>
    </row>
    <row r="40" spans="1:56" x14ac:dyDescent="0.35">
      <c r="A40" s="1" t="s">
        <v>9</v>
      </c>
      <c r="B40" s="1" t="s">
        <v>1320</v>
      </c>
      <c r="K40" s="1">
        <v>2.72</v>
      </c>
    </row>
    <row r="41" spans="1:56" x14ac:dyDescent="0.35">
      <c r="A41" s="1" t="s">
        <v>9</v>
      </c>
      <c r="B41" s="1" t="s">
        <v>1319</v>
      </c>
      <c r="K41" s="1">
        <v>2.72</v>
      </c>
    </row>
    <row r="42" spans="1:56" x14ac:dyDescent="0.35">
      <c r="A42" s="1">
        <v>9</v>
      </c>
      <c r="B42" s="1" t="s">
        <v>1318</v>
      </c>
      <c r="C42" s="1">
        <v>1994.000002682209</v>
      </c>
      <c r="D42" s="1">
        <v>0</v>
      </c>
      <c r="E42">
        <f>(R42-S42*(1000-T42)/(1000-U42))*AK42</f>
        <v>-10.403837665519662</v>
      </c>
      <c r="F42">
        <f>IF(AV42&lt;&gt;0,1/(1/AV42-1/N42),0)</f>
        <v>0.27795569337034765</v>
      </c>
      <c r="G42">
        <f>((AY42-AL42/2)*S42-E42)/(AY42+AL42/2)</f>
        <v>411.66501637706267</v>
      </c>
      <c r="H42">
        <f>AL42*1000</f>
        <v>21.51671552868147</v>
      </c>
      <c r="I42">
        <f>(AQ42-AW42)</f>
        <v>6.7574756388103658</v>
      </c>
      <c r="J42">
        <f>(P42+AP42*D42)</f>
        <v>45.819332122802734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30.217199325561523</v>
      </c>
      <c r="P42" s="1">
        <v>45.819332122802734</v>
      </c>
      <c r="Q42" s="1">
        <v>30.277050018310547</v>
      </c>
      <c r="R42" s="1">
        <v>399.95370483398438</v>
      </c>
      <c r="S42" s="1">
        <v>401.54986572265625</v>
      </c>
      <c r="T42" s="1">
        <v>18.66972541809082</v>
      </c>
      <c r="U42" s="1">
        <v>37.412872314453125</v>
      </c>
      <c r="V42" s="1">
        <v>38.125400543212891</v>
      </c>
      <c r="W42" s="1">
        <v>76.400733947753906</v>
      </c>
      <c r="X42" s="1">
        <v>300.56777954101563</v>
      </c>
      <c r="Y42" s="1">
        <v>1000.5084228515625</v>
      </c>
      <c r="Z42" s="1">
        <v>3.1432285904884338E-2</v>
      </c>
      <c r="AA42" s="1">
        <v>88.093879699707031</v>
      </c>
      <c r="AB42" s="1">
        <v>42.468135833740234</v>
      </c>
      <c r="AC42" s="1">
        <v>2.2199208736419678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1.1050286012537338</v>
      </c>
      <c r="AL42">
        <f>(U42-T42)/(1000-U42)*AK42</f>
        <v>2.1516715528681469E-2</v>
      </c>
      <c r="AM42">
        <f>(P42+273.15)</f>
        <v>318.96933212280271</v>
      </c>
      <c r="AN42">
        <f>(O42+273.15)</f>
        <v>303.3671993255615</v>
      </c>
      <c r="AO42">
        <f>(Y42*AG42+Z42*AH42)*AI42</f>
        <v>160.08134407815305</v>
      </c>
      <c r="AP42">
        <f>((AO42+0.00000010773*(AN42^4-AM42^4))-AL42*44100)/(L42*51.4+0.00000043092*AM42^3)</f>
        <v>-7.9966485881536684</v>
      </c>
      <c r="AQ42">
        <f>0.61365*EXP(17.502*J42/(240.97+J42))</f>
        <v>10.0533207117003</v>
      </c>
      <c r="AR42">
        <f>AQ42*1000/AA42</f>
        <v>114.12053534218148</v>
      </c>
      <c r="AS42">
        <f>(AR42-U42)</f>
        <v>76.707663027728358</v>
      </c>
      <c r="AT42">
        <f>IF(D42,P42,(O42+P42)/2)</f>
        <v>38.018265724182129</v>
      </c>
      <c r="AU42">
        <f>0.61365*EXP(17.502*AT42/(240.97+AT42))</f>
        <v>6.6638709619219005</v>
      </c>
      <c r="AV42">
        <f>IF(AS42&lt;&gt;0,(1000-(AR42+U42)/2)/AS42*AL42,0)</f>
        <v>0.25925004270659535</v>
      </c>
      <c r="AW42">
        <f>U42*AA42/1000</f>
        <v>3.2958450728899336</v>
      </c>
      <c r="AX42">
        <f>(AU42-AW42)</f>
        <v>3.368025889031967</v>
      </c>
      <c r="AY42">
        <f>1/(1.6/F42+1.37/N42)</f>
        <v>0.16361407567209879</v>
      </c>
      <c r="AZ42">
        <f>G42*AA42*0.001</f>
        <v>36.265168429298889</v>
      </c>
      <c r="BA42">
        <f>G42/S42</f>
        <v>1.0251902727851807</v>
      </c>
      <c r="BB42">
        <f>(1-AL42*AA42/AQ42/F42)*100</f>
        <v>32.167690517263203</v>
      </c>
      <c r="BC42">
        <f>(S42-E42/(N42/1.35))</f>
        <v>405.19577404820245</v>
      </c>
      <c r="BD42">
        <f>E42*BB42/100/BC42</f>
        <v>-8.2594008045224643E-3</v>
      </c>
    </row>
    <row r="43" spans="1:56" x14ac:dyDescent="0.35">
      <c r="A43" s="1" t="s">
        <v>9</v>
      </c>
      <c r="B43" s="1" t="s">
        <v>1317</v>
      </c>
      <c r="K43" s="1">
        <v>2.72</v>
      </c>
    </row>
    <row r="44" spans="1:56" x14ac:dyDescent="0.35">
      <c r="A44" s="1" t="s">
        <v>9</v>
      </c>
      <c r="B44" s="1" t="s">
        <v>1316</v>
      </c>
      <c r="K44" s="1">
        <v>2.72</v>
      </c>
    </row>
    <row r="45" spans="1:56" x14ac:dyDescent="0.35">
      <c r="A45" s="1">
        <v>10</v>
      </c>
      <c r="B45" s="1" t="s">
        <v>1315</v>
      </c>
      <c r="C45" s="1">
        <v>2198.000002682209</v>
      </c>
      <c r="D45" s="1">
        <v>0</v>
      </c>
      <c r="E45">
        <f>(R45-S45*(1000-T45)/(1000-U45))*AK45</f>
        <v>-10.699871287525234</v>
      </c>
      <c r="F45">
        <f>IF(AV45&lt;&gt;0,1/(1/AV45-1/N45),0)</f>
        <v>3.9958750703942982</v>
      </c>
      <c r="G45">
        <f>((AY45-AL45/2)*S45-E45)/(AY45+AL45/2)</f>
        <v>403.23729537824812</v>
      </c>
      <c r="H45">
        <f>AL45*1000</f>
        <v>21.833452571039249</v>
      </c>
      <c r="I45">
        <f>(AQ45-AW45)</f>
        <v>0.93809022633939199</v>
      </c>
      <c r="J45">
        <f>(P45+AP45*D45)</f>
        <v>30.093057632446289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30.213869094848633</v>
      </c>
      <c r="P45" s="1">
        <v>30.093057632446289</v>
      </c>
      <c r="Q45" s="1">
        <v>30.256471633911133</v>
      </c>
      <c r="R45" s="1">
        <v>400.04776000976563</v>
      </c>
      <c r="S45" s="1">
        <v>401.79205322265625</v>
      </c>
      <c r="T45" s="1">
        <v>18.966794967651367</v>
      </c>
      <c r="U45" s="1">
        <v>37.976009368896484</v>
      </c>
      <c r="V45" s="1">
        <v>38.736335754394531</v>
      </c>
      <c r="W45" s="1">
        <v>77.559303283691406</v>
      </c>
      <c r="X45" s="1">
        <v>300.54745483398438</v>
      </c>
      <c r="Y45" s="1">
        <v>1250.9622802734375</v>
      </c>
      <c r="Z45" s="1">
        <v>0.16764020919799805</v>
      </c>
      <c r="AA45" s="1">
        <v>88.086807250976563</v>
      </c>
      <c r="AB45" s="1">
        <v>42.615947723388672</v>
      </c>
      <c r="AC45" s="1">
        <v>2.2432196140289307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1.1049538780661188</v>
      </c>
      <c r="AL45">
        <f>(U45-T45)/(1000-U45)*AK45</f>
        <v>2.183345257103925E-2</v>
      </c>
      <c r="AM45">
        <f>(P45+273.15)</f>
        <v>303.24305763244627</v>
      </c>
      <c r="AN45">
        <f>(O45+273.15)</f>
        <v>303.36386909484861</v>
      </c>
      <c r="AO45">
        <f>(Y45*AG45+Z45*AH45)*AI45</f>
        <v>200.15396036996026</v>
      </c>
      <c r="AP45">
        <f>((AO45+0.00000010773*(AN45^4-AM45^4))-AL45*44100)/(L45*51.4+0.00000043092*AM45^3)</f>
        <v>-6.2386594566097155</v>
      </c>
      <c r="AQ45">
        <f>0.61365*EXP(17.502*J45/(240.97+J45))</f>
        <v>4.2832756437786568</v>
      </c>
      <c r="AR45">
        <f>AQ45*1000/AA45</f>
        <v>48.625620310823223</v>
      </c>
      <c r="AS45">
        <f>(AR45-U45)</f>
        <v>10.649610941926738</v>
      </c>
      <c r="AT45">
        <f>IF(D45,P45,(O45+P45)/2)</f>
        <v>30.153463363647461</v>
      </c>
      <c r="AU45">
        <f>0.61365*EXP(17.502*AT45/(240.97+AT45))</f>
        <v>4.2981493893664462</v>
      </c>
      <c r="AV45">
        <f>IF(AS45&lt;&gt;0,(1000-(AR45+U45)/2)/AS45*AL45,0)</f>
        <v>1.9613905519976425</v>
      </c>
      <c r="AW45">
        <f>U45*AA45/1000</f>
        <v>3.3451854174392648</v>
      </c>
      <c r="AX45">
        <f>(AU45-AW45)</f>
        <v>0.95296397192718141</v>
      </c>
      <c r="AY45">
        <f>1/(1.6/F45+1.37/N45)</f>
        <v>1.3226753936305364</v>
      </c>
      <c r="AZ45">
        <f>G45*AA45*0.001</f>
        <v>35.519885914388851</v>
      </c>
      <c r="BA45">
        <f>G45/S45</f>
        <v>1.0035969903934137</v>
      </c>
      <c r="BB45">
        <f>(1-AL45*AA45/AQ45/F45)*100</f>
        <v>88.763129890374998</v>
      </c>
      <c r="BC45">
        <f>(S45-E45/(N45/1.35))</f>
        <v>405.54170321371197</v>
      </c>
      <c r="BD45">
        <f>E45*BB45/100/BC45</f>
        <v>-2.3419393304771812E-2</v>
      </c>
    </row>
    <row r="46" spans="1:56" x14ac:dyDescent="0.35">
      <c r="A46" s="1" t="s">
        <v>9</v>
      </c>
      <c r="B46" s="1" t="s">
        <v>1314</v>
      </c>
      <c r="K46" s="1">
        <v>2.72</v>
      </c>
    </row>
    <row r="47" spans="1:56" x14ac:dyDescent="0.35">
      <c r="A47" s="1" t="s">
        <v>9</v>
      </c>
      <c r="B47" s="1" t="s">
        <v>1313</v>
      </c>
      <c r="K47" s="1">
        <v>2.72</v>
      </c>
    </row>
    <row r="48" spans="1:56" x14ac:dyDescent="0.35">
      <c r="A48" s="1">
        <v>11</v>
      </c>
      <c r="B48" s="1" t="s">
        <v>1312</v>
      </c>
      <c r="C48" s="1">
        <v>2402.000002682209</v>
      </c>
      <c r="D48" s="1">
        <v>0</v>
      </c>
      <c r="E48">
        <f>(R48-S48*(1000-T48)/(1000-U48))*AK48</f>
        <v>-11.178893875466953</v>
      </c>
      <c r="F48">
        <f>IF(AV48&lt;&gt;0,1/(1/AV48-1/N48),0)</f>
        <v>7.917391444051705</v>
      </c>
      <c r="G48">
        <f>((AY48-AL48/2)*S48-E48)/(AY48+AL48/2)</f>
        <v>403.1541016394396</v>
      </c>
      <c r="H48">
        <f>AL48*1000</f>
        <v>22.426731355840584</v>
      </c>
      <c r="I48">
        <f>(AQ48-AW48)</f>
        <v>0.72958121791678376</v>
      </c>
      <c r="J48">
        <f>(P48+AP48*D48)</f>
        <v>29.510869979858398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30.186017990112305</v>
      </c>
      <c r="P48" s="1">
        <v>29.510869979858398</v>
      </c>
      <c r="Q48" s="1">
        <v>30.206689834594727</v>
      </c>
      <c r="R48" s="1">
        <v>399.99563598632813</v>
      </c>
      <c r="S48" s="1">
        <v>401.95449829101563</v>
      </c>
      <c r="T48" s="1">
        <v>19.2332763671875</v>
      </c>
      <c r="U48" s="1">
        <v>38.744194030761719</v>
      </c>
      <c r="V48" s="1">
        <v>39.34075927734375</v>
      </c>
      <c r="W48" s="1">
        <v>79.249420166015625</v>
      </c>
      <c r="X48" s="1">
        <v>300.5357666015625</v>
      </c>
      <c r="Y48" s="1">
        <v>1599.6571044921875</v>
      </c>
      <c r="Z48" s="1">
        <v>5.2386918105185032E-3</v>
      </c>
      <c r="AA48" s="1">
        <v>88.080955505371094</v>
      </c>
      <c r="AB48" s="1">
        <v>42.772235870361328</v>
      </c>
      <c r="AC48" s="1">
        <v>2.2632424831390381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1.1049109066233913</v>
      </c>
      <c r="AL48">
        <f>(U48-T48)/(1000-U48)*AK48</f>
        <v>2.2426731355840585E-2</v>
      </c>
      <c r="AM48">
        <f>(P48+273.15)</f>
        <v>302.66086997985838</v>
      </c>
      <c r="AN48">
        <f>(O48+273.15)</f>
        <v>303.33601799011228</v>
      </c>
      <c r="AO48">
        <f>(Y48*AG48+Z48*AH48)*AI48</f>
        <v>255.94513099793039</v>
      </c>
      <c r="AP48">
        <f>((AO48+0.00000010773*(AN48^4-AM48^4))-AL48*44100)/(L48*51.4+0.00000043092*AM48^3)</f>
        <v>-5.9447965216167216</v>
      </c>
      <c r="AQ48">
        <f>0.61365*EXP(17.502*J48/(240.97+J48))</f>
        <v>4.1422068484317709</v>
      </c>
      <c r="AR48">
        <f>AQ48*1000/AA48</f>
        <v>47.027269682368313</v>
      </c>
      <c r="AS48">
        <f>(AR48-U48)</f>
        <v>8.2830756516065946</v>
      </c>
      <c r="AT48">
        <f>IF(D48,P48,(O48+P48)/2)</f>
        <v>29.848443984985352</v>
      </c>
      <c r="AU48">
        <f>0.61365*EXP(17.502*AT48/(240.97+AT48))</f>
        <v>4.2235018666178714</v>
      </c>
      <c r="AV48">
        <f>IF(AS48&lt;&gt;0,(1000-(AR48+U48)/2)/AS48*AL48,0)</f>
        <v>2.5914220117416678</v>
      </c>
      <c r="AW48">
        <f>U48*AA48/1000</f>
        <v>3.4126256305149871</v>
      </c>
      <c r="AX48">
        <f>(AU48-AW48)</f>
        <v>0.81087623610288428</v>
      </c>
      <c r="AY48">
        <f>1/(1.6/F48+1.37/N48)</f>
        <v>1.7930232829328139</v>
      </c>
      <c r="AZ48">
        <f>G48*AA48*0.001</f>
        <v>35.510198488311332</v>
      </c>
      <c r="BA48">
        <f>G48/S48</f>
        <v>1.0029844257335701</v>
      </c>
      <c r="BB48">
        <f>(1-AL48*AA48/AQ48/F48)*100</f>
        <v>93.976705495314945</v>
      </c>
      <c r="BC48">
        <f>(S48-E48/(N48/1.35))</f>
        <v>405.87201638013767</v>
      </c>
      <c r="BD48">
        <f>E48*BB48/100/BC48</f>
        <v>-2.5883913526923045E-2</v>
      </c>
    </row>
    <row r="49" spans="1:56" x14ac:dyDescent="0.35">
      <c r="A49" s="1" t="s">
        <v>9</v>
      </c>
      <c r="B49" s="1" t="s">
        <v>1311</v>
      </c>
      <c r="K49" s="1">
        <v>2.72</v>
      </c>
    </row>
    <row r="50" spans="1:56" x14ac:dyDescent="0.35">
      <c r="A50" s="1" t="s">
        <v>9</v>
      </c>
      <c r="B50" s="1" t="s">
        <v>1306</v>
      </c>
      <c r="K50" s="1">
        <v>2.72</v>
      </c>
    </row>
    <row r="51" spans="1:56" x14ac:dyDescent="0.35">
      <c r="A51" s="1">
        <v>12</v>
      </c>
      <c r="B51" s="1" t="s">
        <v>1310</v>
      </c>
      <c r="C51" s="1">
        <v>2605.5000026710331</v>
      </c>
      <c r="D51" s="1">
        <v>0</v>
      </c>
      <c r="E51">
        <f>(R51-S51*(1000-T51)/(1000-U51))*AK51</f>
        <v>-11.76086239220977</v>
      </c>
      <c r="F51">
        <f>IF(AV51&lt;&gt;0,1/(1/AV51-1/N51),0)</f>
        <v>36.037286917987288</v>
      </c>
      <c r="G51">
        <f>((AY51-AL51/2)*S51-E51)/(AY51+AL51/2)</f>
        <v>402.96423750372719</v>
      </c>
      <c r="H51">
        <f>AL51*1000</f>
        <v>23.883318359283582</v>
      </c>
      <c r="I51">
        <f>(AQ51-AW51)</f>
        <v>0.57810000697167352</v>
      </c>
      <c r="J51">
        <f>(P51+AP51*D51)</f>
        <v>29.435914993286133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30.315118789672852</v>
      </c>
      <c r="P51" s="1">
        <v>29.435914993286133</v>
      </c>
      <c r="Q51" s="1">
        <v>30.296791076660156</v>
      </c>
      <c r="R51" s="1">
        <v>400.153076171875</v>
      </c>
      <c r="S51" s="1">
        <v>402.10537719726563</v>
      </c>
      <c r="T51" s="1">
        <v>19.519399642944336</v>
      </c>
      <c r="U51" s="1">
        <v>40.263408660888672</v>
      </c>
      <c r="V51" s="1">
        <v>39.629371643066406</v>
      </c>
      <c r="W51" s="1">
        <v>81.745018005371094</v>
      </c>
      <c r="X51" s="1">
        <v>300.55429077148438</v>
      </c>
      <c r="Y51" s="1">
        <v>1998.7205810546875</v>
      </c>
      <c r="Z51" s="1">
        <v>0</v>
      </c>
      <c r="AA51" s="1">
        <v>88.076057434082031</v>
      </c>
      <c r="AB51" s="1">
        <v>43.184104919433594</v>
      </c>
      <c r="AC51" s="1">
        <v>2.301316499710083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1.1049790101892807</v>
      </c>
      <c r="AL51">
        <f>(U51-T51)/(1000-U51)*AK51</f>
        <v>2.3883318359283583E-2</v>
      </c>
      <c r="AM51">
        <f>(P51+273.15)</f>
        <v>302.58591499328611</v>
      </c>
      <c r="AN51">
        <f>(O51+273.15)</f>
        <v>303.46511878967283</v>
      </c>
      <c r="AO51">
        <f>(Y51*AG51+Z51*AH51)*AI51</f>
        <v>319.79528582076819</v>
      </c>
      <c r="AP51">
        <f>((AO51+0.00000010773*(AN51^4-AM51^4))-AL51*44100)/(L51*51.4+0.00000043092*AM51^3)</f>
        <v>-5.9283068118507583</v>
      </c>
      <c r="AQ51">
        <f>0.61365*EXP(17.502*J51/(240.97+J51))</f>
        <v>4.1243423006800199</v>
      </c>
      <c r="AR51">
        <f>AQ51*1000/AA51</f>
        <v>46.827054035278138</v>
      </c>
      <c r="AS51">
        <f>(AR51-U51)</f>
        <v>6.5636453743894663</v>
      </c>
      <c r="AT51">
        <f>IF(D51,P51,(O51+P51)/2)</f>
        <v>29.875516891479492</v>
      </c>
      <c r="AU51">
        <f>0.61365*EXP(17.502*AT51/(240.97+AT51))</f>
        <v>4.2300814198197498</v>
      </c>
      <c r="AV51">
        <f>IF(AS51&lt;&gt;0,(1000-(AR51+U51)/2)/AS51*AL51,0)</f>
        <v>3.4802784783438239</v>
      </c>
      <c r="AW51">
        <f>U51*AA51/1000</f>
        <v>3.5462422937083464</v>
      </c>
      <c r="AX51">
        <f>(AU51-AW51)</f>
        <v>0.68383912611140341</v>
      </c>
      <c r="AY51">
        <f>1/(1.6/F51+1.37/N51)</f>
        <v>2.4998191456891194</v>
      </c>
      <c r="AZ51">
        <f>G51*AA51*0.001</f>
        <v>35.491501326259353</v>
      </c>
      <c r="BA51">
        <f>G51/S51</f>
        <v>1.0021359085333501</v>
      </c>
      <c r="BB51">
        <f>(1-AL51*AA51/AQ51/F51)*100</f>
        <v>98.584709003925298</v>
      </c>
      <c r="BC51">
        <f>(S51-E51/(N51/1.35))</f>
        <v>406.2268396316008</v>
      </c>
      <c r="BD51">
        <f>E51*BB51/100/BC51</f>
        <v>-2.8541718159801641E-2</v>
      </c>
    </row>
    <row r="52" spans="1:56" x14ac:dyDescent="0.35">
      <c r="A52" s="1" t="s">
        <v>9</v>
      </c>
      <c r="B52" s="1" t="s">
        <v>1309</v>
      </c>
    </row>
    <row r="53" spans="1:56" x14ac:dyDescent="0.35">
      <c r="A53" s="1" t="s">
        <v>9</v>
      </c>
      <c r="B53" s="1" t="s">
        <v>1308</v>
      </c>
    </row>
    <row r="54" spans="1:56" x14ac:dyDescent="0.35">
      <c r="A54" s="1" t="s">
        <v>9</v>
      </c>
      <c r="B54" s="1" t="s">
        <v>1307</v>
      </c>
    </row>
    <row r="55" spans="1:56" x14ac:dyDescent="0.35">
      <c r="A55" s="1" t="s">
        <v>9</v>
      </c>
      <c r="B55" s="1" t="s">
        <v>1306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D55"/>
  <sheetViews>
    <sheetView zoomScale="4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1396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1395</v>
      </c>
    </row>
    <row r="12" spans="1:56" x14ac:dyDescent="0.35">
      <c r="A12" s="1" t="s">
        <v>9</v>
      </c>
      <c r="B12" s="1" t="s">
        <v>1394</v>
      </c>
    </row>
    <row r="13" spans="1:56" x14ac:dyDescent="0.35">
      <c r="A13" s="1" t="s">
        <v>9</v>
      </c>
      <c r="B13" s="1" t="s">
        <v>1393</v>
      </c>
    </row>
    <row r="14" spans="1:56" x14ac:dyDescent="0.35">
      <c r="A14" s="1" t="s">
        <v>9</v>
      </c>
      <c r="B14" s="1" t="s">
        <v>1392</v>
      </c>
    </row>
    <row r="15" spans="1:56" x14ac:dyDescent="0.35">
      <c r="A15" s="1" t="s">
        <v>9</v>
      </c>
      <c r="B15" s="1" t="s">
        <v>1391</v>
      </c>
    </row>
    <row r="16" spans="1:56" x14ac:dyDescent="0.35">
      <c r="A16" s="1" t="s">
        <v>9</v>
      </c>
      <c r="B16" s="1" t="s">
        <v>1390</v>
      </c>
    </row>
    <row r="17" spans="1:56" x14ac:dyDescent="0.35">
      <c r="A17" s="1" t="s">
        <v>9</v>
      </c>
      <c r="B17" s="1" t="s">
        <v>1389</v>
      </c>
    </row>
    <row r="18" spans="1:56" x14ac:dyDescent="0.35">
      <c r="A18" s="1">
        <v>1</v>
      </c>
      <c r="B18" s="1" t="s">
        <v>1388</v>
      </c>
      <c r="C18" s="1">
        <v>418.00000286102295</v>
      </c>
      <c r="D18" s="1">
        <v>0</v>
      </c>
      <c r="E18">
        <f>(R18-S18*(1000-T18)/(1000-U18))*AK18</f>
        <v>-4.1097799241956245</v>
      </c>
      <c r="F18">
        <f>IF(AV18&lt;&gt;0,1/(1/AV18-1/N18),0)</f>
        <v>1.7196644449661658</v>
      </c>
      <c r="G18">
        <f>((AY18-AL18/2)*S18-E18)/(AY18+AL18/2)</f>
        <v>391.76686778137338</v>
      </c>
      <c r="H18">
        <f>AL18*1000</f>
        <v>19.986497270909066</v>
      </c>
      <c r="I18">
        <f>(AQ18-AW18)</f>
        <v>1.4130687770458024</v>
      </c>
      <c r="J18">
        <f>(P18+AP18*D18)</f>
        <v>31.780448913574219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30.358793258666992</v>
      </c>
      <c r="P18" s="1">
        <v>31.780448913574219</v>
      </c>
      <c r="Q18" s="1">
        <v>30.398902893066406</v>
      </c>
      <c r="R18" s="1">
        <v>400.06781005859375</v>
      </c>
      <c r="S18" s="1">
        <v>396.61358642578125</v>
      </c>
      <c r="T18" s="1">
        <v>20.097011566162109</v>
      </c>
      <c r="U18" s="1">
        <v>37.504974365234375</v>
      </c>
      <c r="V18" s="1">
        <v>40.69647216796875</v>
      </c>
      <c r="W18" s="1">
        <v>75.947616577148438</v>
      </c>
      <c r="X18" s="1">
        <v>300.5772705078125</v>
      </c>
      <c r="Y18" s="1">
        <v>6.8077683448791504E-2</v>
      </c>
      <c r="Z18" s="1">
        <v>0.18335941433906555</v>
      </c>
      <c r="AA18" s="1">
        <v>88.068206787109375</v>
      </c>
      <c r="AB18" s="1">
        <v>42.087165832519531</v>
      </c>
      <c r="AC18" s="1">
        <v>2.2557384967803955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1.1050634945140163</v>
      </c>
      <c r="AL18">
        <f>(U18-T18)/(1000-U18)*AK18</f>
        <v>1.9986497270909065E-2</v>
      </c>
      <c r="AM18">
        <f>(P18+273.15)</f>
        <v>304.9304489135742</v>
      </c>
      <c r="AN18">
        <f>(O18+273.15)</f>
        <v>303.50879325866697</v>
      </c>
      <c r="AO18">
        <f>(Y18*AG18+Z18*AH18)*AI18</f>
        <v>1.0892429108341872E-2</v>
      </c>
      <c r="AP18">
        <f>((AO18+0.00000010773*(AN18^4-AM18^4))-AL18*44100)/(L18*51.4+0.00000043092*AM18^3)</f>
        <v>-7.3524862138002192</v>
      </c>
      <c r="AQ18">
        <f>0.61365*EXP(17.502*J18/(240.97+J18))</f>
        <v>4.7160646149884995</v>
      </c>
      <c r="AR18">
        <f>AQ18*1000/AA18</f>
        <v>53.550137865175593</v>
      </c>
      <c r="AS18">
        <f>(AR18-U18)</f>
        <v>16.045163499941218</v>
      </c>
      <c r="AT18">
        <f>IF(D18,P18,(O18+P18)/2)</f>
        <v>31.069621086120605</v>
      </c>
      <c r="AU18">
        <f>0.61365*EXP(17.502*AT18/(240.97+AT18))</f>
        <v>4.5293177792177453</v>
      </c>
      <c r="AV18">
        <f>IF(AS18&lt;&gt;0,(1000-(AR18+U18)/2)/AS18*AL18,0)</f>
        <v>1.1889290436293309</v>
      </c>
      <c r="AW18">
        <f>U18*AA18/1000</f>
        <v>3.3029958379426971</v>
      </c>
      <c r="AX18">
        <f>(AU18-AW18)</f>
        <v>1.2263219412750481</v>
      </c>
      <c r="AY18">
        <f>1/(1.6/F18+1.37/N18)</f>
        <v>0.77757803795304392</v>
      </c>
      <c r="AZ18">
        <f>G18*AA18*0.001</f>
        <v>34.502205524108128</v>
      </c>
      <c r="BA18">
        <f>G18/S18</f>
        <v>0.98777974630651022</v>
      </c>
      <c r="BB18">
        <f>(1-AL18*AA18/AQ18/F18)*100</f>
        <v>78.296369688391707</v>
      </c>
      <c r="BC18">
        <f>(S18-E18/(N18/1.35))</f>
        <v>398.05381274644435</v>
      </c>
      <c r="BD18">
        <f>E18*BB18/100/BC18</f>
        <v>-8.0838529359275775E-3</v>
      </c>
    </row>
    <row r="19" spans="1:56" x14ac:dyDescent="0.35">
      <c r="A19" s="1" t="s">
        <v>9</v>
      </c>
      <c r="B19" s="1" t="s">
        <v>1387</v>
      </c>
      <c r="K19" s="1">
        <v>2.72</v>
      </c>
    </row>
    <row r="20" spans="1:56" x14ac:dyDescent="0.35">
      <c r="A20" s="1" t="s">
        <v>9</v>
      </c>
      <c r="B20" s="1" t="s">
        <v>1386</v>
      </c>
      <c r="K20" s="1">
        <v>2.72</v>
      </c>
    </row>
    <row r="21" spans="1:56" x14ac:dyDescent="0.35">
      <c r="A21" s="1">
        <v>2</v>
      </c>
      <c r="B21" s="1" t="s">
        <v>1385</v>
      </c>
      <c r="C21" s="1">
        <v>620.50000287219882</v>
      </c>
      <c r="D21" s="1">
        <v>0</v>
      </c>
      <c r="E21">
        <f>(R21-S21*(1000-T21)/(1000-U21))*AK21</f>
        <v>-3.6862892918218551</v>
      </c>
      <c r="F21">
        <f>IF(AV21&lt;&gt;0,1/(1/AV21-1/N21),0)</f>
        <v>1.2898527864580791</v>
      </c>
      <c r="G21">
        <f>((AY21-AL21/2)*S21-E21)/(AY21+AL21/2)</f>
        <v>390.5392969799035</v>
      </c>
      <c r="H21">
        <f>AL21*1000</f>
        <v>18.870089671128902</v>
      </c>
      <c r="I21">
        <f>(AQ21-AW21)</f>
        <v>1.6406770898911076</v>
      </c>
      <c r="J21">
        <f>(P21+AP21*D21)</f>
        <v>32.356838226318359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30.263250350952148</v>
      </c>
      <c r="P21" s="1">
        <v>32.356838226318359</v>
      </c>
      <c r="Q21" s="1">
        <v>30.349374771118164</v>
      </c>
      <c r="R21" s="1">
        <v>399.94354248046875</v>
      </c>
      <c r="S21" s="1">
        <v>396.50790405273438</v>
      </c>
      <c r="T21" s="1">
        <v>20.242630004882813</v>
      </c>
      <c r="U21" s="1">
        <v>36.695285797119141</v>
      </c>
      <c r="V21" s="1">
        <v>41.216583251953125</v>
      </c>
      <c r="W21" s="1">
        <v>74.716293334960938</v>
      </c>
      <c r="X21" s="1">
        <v>300.51803588867188</v>
      </c>
      <c r="Y21" s="1">
        <v>25.863872528076172</v>
      </c>
      <c r="Z21" s="1">
        <v>0.2213318943977356</v>
      </c>
      <c r="AA21" s="1">
        <v>88.068580627441406</v>
      </c>
      <c r="AB21" s="1">
        <v>41.797660827636719</v>
      </c>
      <c r="AC21" s="1">
        <v>2.2373931407928467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1.1048457201789406</v>
      </c>
      <c r="AL21">
        <f>(U21-T21)/(1000-U21)*AK21</f>
        <v>1.8870089671128902E-2</v>
      </c>
      <c r="AM21">
        <f>(P21+273.15)</f>
        <v>305.50683822631834</v>
      </c>
      <c r="AN21">
        <f>(O21+273.15)</f>
        <v>303.41325035095213</v>
      </c>
      <c r="AO21">
        <f>(Y21*AG21+Z21*AH21)*AI21</f>
        <v>4.1382195119957714</v>
      </c>
      <c r="AP21">
        <f>((AO21+0.00000010773*(AN21^4-AM21^4))-AL21*44100)/(L21*51.4+0.00000043092*AM21^3)</f>
        <v>-6.9791313723368802</v>
      </c>
      <c r="AQ21">
        <f>0.61365*EXP(17.502*J21/(240.97+J21))</f>
        <v>4.8723788257617002</v>
      </c>
      <c r="AR21">
        <f>AQ21*1000/AA21</f>
        <v>55.324825165213447</v>
      </c>
      <c r="AS21">
        <f>(AR21-U21)</f>
        <v>18.629539368094306</v>
      </c>
      <c r="AT21">
        <f>IF(D21,P21,(O21+P21)/2)</f>
        <v>31.310044288635254</v>
      </c>
      <c r="AU21">
        <f>0.61365*EXP(17.502*AT21/(240.97+AT21))</f>
        <v>4.5917469868833729</v>
      </c>
      <c r="AV21">
        <f>IF(AS21&lt;&gt;0,(1000-(AR21+U21)/2)/AS21*AL21,0)</f>
        <v>0.96630815409512527</v>
      </c>
      <c r="AW21">
        <f>U21*AA21/1000</f>
        <v>3.2317017358705926</v>
      </c>
      <c r="AX21">
        <f>(AU21-AW21)</f>
        <v>1.3600452510127803</v>
      </c>
      <c r="AY21">
        <f>1/(1.6/F21+1.37/N21)</f>
        <v>0.62653417991761551</v>
      </c>
      <c r="AZ21">
        <f>G21*AA21*0.001</f>
        <v>34.39424156425892</v>
      </c>
      <c r="BA21">
        <f>G21/S21</f>
        <v>0.9849470665986092</v>
      </c>
      <c r="BB21">
        <f>(1-AL21*AA21/AQ21/F21)*100</f>
        <v>73.55681474546995</v>
      </c>
      <c r="BC21">
        <f>(S21-E21/(N21/1.35))</f>
        <v>397.79972282687453</v>
      </c>
      <c r="BD21">
        <f>E21*BB21/100/BC21</f>
        <v>-6.8162867638486783E-3</v>
      </c>
    </row>
    <row r="22" spans="1:56" x14ac:dyDescent="0.35">
      <c r="A22" s="1" t="s">
        <v>9</v>
      </c>
      <c r="B22" s="1" t="s">
        <v>1384</v>
      </c>
      <c r="K22" s="1">
        <v>2.72</v>
      </c>
    </row>
    <row r="23" spans="1:56" x14ac:dyDescent="0.35">
      <c r="A23" s="1" t="s">
        <v>9</v>
      </c>
      <c r="B23" s="1" t="s">
        <v>1383</v>
      </c>
      <c r="K23" s="1">
        <v>2.72</v>
      </c>
    </row>
    <row r="24" spans="1:56" x14ac:dyDescent="0.35">
      <c r="A24" s="1">
        <v>3</v>
      </c>
      <c r="B24" s="1" t="s">
        <v>1382</v>
      </c>
      <c r="C24" s="1">
        <v>823.50000287219882</v>
      </c>
      <c r="D24" s="1">
        <v>0</v>
      </c>
      <c r="E24">
        <f>(R24-S24*(1000-T24)/(1000-U24))*AK24</f>
        <v>-3.9541430440100642</v>
      </c>
      <c r="F24">
        <f>IF(AV24&lt;&gt;0,1/(1/AV24-1/N24),0)</f>
        <v>1.5108082952485706</v>
      </c>
      <c r="G24">
        <f>((AY24-AL24/2)*S24-E24)/(AY24+AL24/2)</f>
        <v>392.33713407515734</v>
      </c>
      <c r="H24">
        <f>AL24*1000</f>
        <v>18.086224926499519</v>
      </c>
      <c r="I24">
        <f>(AQ24-AW24)</f>
        <v>1.403051737008175</v>
      </c>
      <c r="J24">
        <f>(P24+AP24*D24)</f>
        <v>31.287832260131836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30.135183334350586</v>
      </c>
      <c r="P24" s="1">
        <v>31.287832260131836</v>
      </c>
      <c r="Q24" s="1">
        <v>30.240839004516602</v>
      </c>
      <c r="R24" s="1">
        <v>399.75637817382813</v>
      </c>
      <c r="S24" s="1">
        <v>396.83926391601563</v>
      </c>
      <c r="T24" s="1">
        <v>20.363201141357422</v>
      </c>
      <c r="U24" s="1">
        <v>36.140419006347656</v>
      </c>
      <c r="V24" s="1">
        <v>41.768547058105469</v>
      </c>
      <c r="W24" s="1">
        <v>74.13043212890625</v>
      </c>
      <c r="X24" s="1">
        <v>300.53854370117188</v>
      </c>
      <c r="Y24" s="1">
        <v>49.989192962646484</v>
      </c>
      <c r="Z24" s="1">
        <v>3.6671314388513565E-2</v>
      </c>
      <c r="AA24" s="1">
        <v>88.070266723632813</v>
      </c>
      <c r="AB24" s="1">
        <v>41.729450225830078</v>
      </c>
      <c r="AC24" s="1">
        <v>2.2166645526885986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1.1049211165484256</v>
      </c>
      <c r="AL24">
        <f>(U24-T24)/(1000-U24)*AK24</f>
        <v>1.8086224926499517E-2</v>
      </c>
      <c r="AM24">
        <f>(P24+273.15)</f>
        <v>304.43783226013181</v>
      </c>
      <c r="AN24">
        <f>(O24+273.15)</f>
        <v>303.28518333435056</v>
      </c>
      <c r="AO24">
        <f>(Y24*AG24+Z24*AH24)*AI24</f>
        <v>7.9982706952481522</v>
      </c>
      <c r="AP24">
        <f>((AO24+0.00000010773*(AN24^4-AM24^4))-AL24*44100)/(L24*51.4+0.00000043092*AM24^3)</f>
        <v>-6.5775604299053674</v>
      </c>
      <c r="AQ24">
        <f>0.61365*EXP(17.502*J24/(240.97+J24))</f>
        <v>4.5859480784010618</v>
      </c>
      <c r="AR24">
        <f>AQ24*1000/AA24</f>
        <v>52.071468033495428</v>
      </c>
      <c r="AS24">
        <f>(AR24-U24)</f>
        <v>15.931049027147772</v>
      </c>
      <c r="AT24">
        <f>IF(D24,P24,(O24+P24)/2)</f>
        <v>30.711507797241211</v>
      </c>
      <c r="AU24">
        <f>0.61365*EXP(17.502*AT24/(240.97+AT24))</f>
        <v>4.437699579019144</v>
      </c>
      <c r="AV24">
        <f>IF(AS24&lt;&gt;0,(1000-(AR24+U24)/2)/AS24*AL24,0)</f>
        <v>1.0852088197043226</v>
      </c>
      <c r="AW24">
        <f>U24*AA24/1000</f>
        <v>3.1828963413928868</v>
      </c>
      <c r="AX24">
        <f>(AU24-AW24)</f>
        <v>1.2548032376262572</v>
      </c>
      <c r="AY24">
        <f>1/(1.6/F24+1.37/N24)</f>
        <v>0.70688051852359857</v>
      </c>
      <c r="AZ24">
        <f>G24*AA24*0.001</f>
        <v>34.553236043584796</v>
      </c>
      <c r="BA24">
        <f>G24/S24</f>
        <v>0.98865502925181548</v>
      </c>
      <c r="BB24">
        <f>(1-AL24*AA24/AQ24/F24)*100</f>
        <v>77.010011972280552</v>
      </c>
      <c r="BC24">
        <f>(S24-E24/(N24/1.35))</f>
        <v>398.22494903606855</v>
      </c>
      <c r="BD24">
        <f>E24*BB24/100/BC24</f>
        <v>-7.6466480539807815E-3</v>
      </c>
    </row>
    <row r="25" spans="1:56" x14ac:dyDescent="0.35">
      <c r="A25" s="1" t="s">
        <v>9</v>
      </c>
      <c r="B25" s="1" t="s">
        <v>1381</v>
      </c>
      <c r="K25" s="1">
        <v>2.72</v>
      </c>
    </row>
    <row r="26" spans="1:56" x14ac:dyDescent="0.35">
      <c r="A26" s="1" t="s">
        <v>9</v>
      </c>
      <c r="B26" s="1" t="s">
        <v>1380</v>
      </c>
      <c r="K26" s="1">
        <v>2.72</v>
      </c>
    </row>
    <row r="27" spans="1:56" x14ac:dyDescent="0.35">
      <c r="A27" s="1">
        <v>4</v>
      </c>
      <c r="B27" s="1" t="s">
        <v>1379</v>
      </c>
      <c r="C27" s="1">
        <v>1026.5000028721988</v>
      </c>
      <c r="D27" s="1">
        <v>0</v>
      </c>
      <c r="E27">
        <f>(R27-S27*(1000-T27)/(1000-U27))*AK27</f>
        <v>-3.7861128943097717</v>
      </c>
      <c r="F27">
        <f>IF(AV27&lt;&gt;0,1/(1/AV27-1/N27),0)</f>
        <v>1.365516482925208</v>
      </c>
      <c r="G27">
        <f>((AY27-AL27/2)*S27-E27)/(AY27+AL27/2)</f>
        <v>392.02535839700676</v>
      </c>
      <c r="H27">
        <f>AL27*1000</f>
        <v>17.787957616195964</v>
      </c>
      <c r="I27">
        <f>(AQ27-AW27)</f>
        <v>1.4849014477504192</v>
      </c>
      <c r="J27">
        <f>(P27+AP27*D27)</f>
        <v>31.546501159667969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30.019601821899414</v>
      </c>
      <c r="P27" s="1">
        <v>31.546501159667969</v>
      </c>
      <c r="Q27" s="1">
        <v>30.129325866699219</v>
      </c>
      <c r="R27" s="1">
        <v>399.9239501953125</v>
      </c>
      <c r="S27" s="1">
        <v>396.96038818359375</v>
      </c>
      <c r="T27" s="1">
        <v>20.465099334716797</v>
      </c>
      <c r="U27" s="1">
        <v>35.982307434082031</v>
      </c>
      <c r="V27" s="1">
        <v>42.257045745849609</v>
      </c>
      <c r="W27" s="1">
        <v>74.297515869140625</v>
      </c>
      <c r="X27" s="1">
        <v>300.58438110351563</v>
      </c>
      <c r="Y27" s="1">
        <v>101.21920776367188</v>
      </c>
      <c r="Z27" s="1">
        <v>1.4406457543373108E-2</v>
      </c>
      <c r="AA27" s="1">
        <v>88.070350646972656</v>
      </c>
      <c r="AB27" s="1">
        <v>41.619544982910156</v>
      </c>
      <c r="AC27" s="1">
        <v>2.2171249389648438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1.1050896364099836</v>
      </c>
      <c r="AL27">
        <f>(U27-T27)/(1000-U27)*AK27</f>
        <v>1.7787957616195962E-2</v>
      </c>
      <c r="AM27">
        <f>(P27+273.15)</f>
        <v>304.69650115966795</v>
      </c>
      <c r="AN27">
        <f>(O27+273.15)</f>
        <v>303.16960182189939</v>
      </c>
      <c r="AO27">
        <f>(Y27*AG27+Z27*AH27)*AI27</f>
        <v>16.195072880199405</v>
      </c>
      <c r="AP27">
        <f>((AO27+0.00000010773*(AN27^4-AM27^4))-AL27*44100)/(L27*51.4+0.00000043092*AM27^3)</f>
        <v>-6.4383020571876806</v>
      </c>
      <c r="AQ27">
        <f>0.61365*EXP(17.502*J27/(240.97+J27))</f>
        <v>4.6538758805571945</v>
      </c>
      <c r="AR27">
        <f>AQ27*1000/AA27</f>
        <v>52.84270865699304</v>
      </c>
      <c r="AS27">
        <f>(AR27-U27)</f>
        <v>16.860401222911008</v>
      </c>
      <c r="AT27">
        <f>IF(D27,P27,(O27+P27)/2)</f>
        <v>30.783051490783691</v>
      </c>
      <c r="AU27">
        <f>0.61365*EXP(17.502*AT27/(240.97+AT27))</f>
        <v>4.455872852100681</v>
      </c>
      <c r="AV27">
        <f>IF(AS27&lt;&gt;0,(1000-(AR27+U27)/2)/AS27*AL27,0)</f>
        <v>1.0081580847764797</v>
      </c>
      <c r="AW27">
        <f>U27*AA27/1000</f>
        <v>3.1689744328067753</v>
      </c>
      <c r="AX27">
        <f>(AU27-AW27)</f>
        <v>1.2868984192939057</v>
      </c>
      <c r="AY27">
        <f>1/(1.6/F27+1.37/N27)</f>
        <v>0.65472950628409399</v>
      </c>
      <c r="AZ27">
        <f>G27*AA27*0.001</f>
        <v>34.525810776529511</v>
      </c>
      <c r="BA27">
        <f>G27/S27</f>
        <v>0.98756795404909636</v>
      </c>
      <c r="BB27">
        <f>(1-AL27*AA27/AQ27/F27)*100</f>
        <v>75.348459258861425</v>
      </c>
      <c r="BC27">
        <f>(S27-E27/(N27/1.35))</f>
        <v>398.2871890206128</v>
      </c>
      <c r="BD27">
        <f>E27*BB27/100/BC27</f>
        <v>-7.1626148425172065E-3</v>
      </c>
    </row>
    <row r="28" spans="1:56" x14ac:dyDescent="0.35">
      <c r="A28" s="1" t="s">
        <v>9</v>
      </c>
      <c r="B28" s="1" t="s">
        <v>1378</v>
      </c>
      <c r="K28" s="1">
        <v>2.72</v>
      </c>
    </row>
    <row r="29" spans="1:56" x14ac:dyDescent="0.35">
      <c r="A29" s="1" t="s">
        <v>9</v>
      </c>
      <c r="B29" s="1" t="s">
        <v>1377</v>
      </c>
      <c r="K29" s="1">
        <v>2.72</v>
      </c>
    </row>
    <row r="30" spans="1:56" x14ac:dyDescent="0.35">
      <c r="A30" s="1">
        <v>5</v>
      </c>
      <c r="B30" s="1" t="s">
        <v>1376</v>
      </c>
      <c r="C30" s="1">
        <v>1229.5000028721988</v>
      </c>
      <c r="D30" s="1">
        <v>0</v>
      </c>
      <c r="E30">
        <f>(R30-S30*(1000-T30)/(1000-U30))*AK30</f>
        <v>-4.0395238945707073</v>
      </c>
      <c r="F30">
        <f>IF(AV30&lt;&gt;0,1/(1/AV30-1/N30),0)</f>
        <v>1.690257303884561</v>
      </c>
      <c r="G30">
        <f>((AY30-AL30/2)*S30-E30)/(AY30+AL30/2)</f>
        <v>393.38659202220782</v>
      </c>
      <c r="H30">
        <f>AL30*1000</f>
        <v>17.599493598858469</v>
      </c>
      <c r="I30">
        <f>(AQ30-AW30)</f>
        <v>1.2624704722726396</v>
      </c>
      <c r="J30">
        <f>(P30+AP30*D30)</f>
        <v>30.67201042175293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29.923730850219727</v>
      </c>
      <c r="P30" s="1">
        <v>30.67201042175293</v>
      </c>
      <c r="Q30" s="1">
        <v>30.031974792480469</v>
      </c>
      <c r="R30" s="1">
        <v>399.8582763671875</v>
      </c>
      <c r="S30" s="1">
        <v>397.18560791015625</v>
      </c>
      <c r="T30" s="1">
        <v>20.572397232055664</v>
      </c>
      <c r="U30" s="1">
        <v>35.940418243408203</v>
      </c>
      <c r="V30" s="1">
        <v>42.712390899658203</v>
      </c>
      <c r="W30" s="1">
        <v>74.619461059570313</v>
      </c>
      <c r="X30" s="1">
        <v>300.29977416992188</v>
      </c>
      <c r="Y30" s="1">
        <v>150.36109924316406</v>
      </c>
      <c r="Z30" s="1">
        <v>5.8936093002557755E-2</v>
      </c>
      <c r="AA30" s="1">
        <v>88.068641662597656</v>
      </c>
      <c r="AB30" s="1">
        <v>41.722366333007813</v>
      </c>
      <c r="AC30" s="1">
        <v>2.2112812995910645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1.1040432873894184</v>
      </c>
      <c r="AL30">
        <f>(U30-T30)/(1000-U30)*AK30</f>
        <v>1.7599493598858471E-2</v>
      </c>
      <c r="AM30">
        <f>(P30+273.15)</f>
        <v>303.82201042175291</v>
      </c>
      <c r="AN30">
        <f>(O30+273.15)</f>
        <v>303.0737308502197</v>
      </c>
      <c r="AO30">
        <f>(Y30*AG30+Z30*AH30)*AI30</f>
        <v>24.057775341173055</v>
      </c>
      <c r="AP30">
        <f>((AO30+0.00000010773*(AN30^4-AM30^4))-AL30*44100)/(L30*51.4+0.00000043092*AM30^3)</f>
        <v>-6.2338329957296814</v>
      </c>
      <c r="AQ30">
        <f>0.61365*EXP(17.502*J30/(240.97+J30))</f>
        <v>4.4276942877552443</v>
      </c>
      <c r="AR30">
        <f>AQ30*1000/AA30</f>
        <v>50.275491981792037</v>
      </c>
      <c r="AS30">
        <f>(AR30-U30)</f>
        <v>14.335073738383834</v>
      </c>
      <c r="AT30">
        <f>IF(D30,P30,(O30+P30)/2)</f>
        <v>30.297870635986328</v>
      </c>
      <c r="AU30">
        <f>0.61365*EXP(17.502*AT30/(240.97+AT30))</f>
        <v>4.3338894403721717</v>
      </c>
      <c r="AV30">
        <f>IF(AS30&lt;&gt;0,(1000-(AR30+U30)/2)/AS30*AL30,0)</f>
        <v>1.1747979624060905</v>
      </c>
      <c r="AW30">
        <f>U30*AA30/1000</f>
        <v>3.1652238154826047</v>
      </c>
      <c r="AX30">
        <f>(AU30-AW30)</f>
        <v>1.168665624889567</v>
      </c>
      <c r="AY30">
        <f>1/(1.6/F30+1.37/N30)</f>
        <v>0.76791236929446338</v>
      </c>
      <c r="AZ30">
        <f>G30*AA30*0.001</f>
        <v>34.645022807674316</v>
      </c>
      <c r="BA30">
        <f>G30/S30</f>
        <v>0.99043516227101625</v>
      </c>
      <c r="BB30">
        <f>(1-AL30*AA30/AQ30/F30)*100</f>
        <v>79.289479140498727</v>
      </c>
      <c r="BC30">
        <f>(S30-E30/(N30/1.35))</f>
        <v>398.6012137925191</v>
      </c>
      <c r="BD30">
        <f>E30*BB30/100/BC30</f>
        <v>-8.0353931321149787E-3</v>
      </c>
    </row>
    <row r="31" spans="1:56" x14ac:dyDescent="0.35">
      <c r="A31" s="1" t="s">
        <v>9</v>
      </c>
      <c r="B31" s="1" t="s">
        <v>1375</v>
      </c>
      <c r="K31" s="1">
        <v>2.72</v>
      </c>
    </row>
    <row r="32" spans="1:56" x14ac:dyDescent="0.35">
      <c r="A32" s="1" t="s">
        <v>9</v>
      </c>
      <c r="B32" s="1" t="s">
        <v>1374</v>
      </c>
      <c r="K32" s="1">
        <v>2.72</v>
      </c>
    </row>
    <row r="33" spans="1:56" x14ac:dyDescent="0.35">
      <c r="A33" s="1">
        <v>6</v>
      </c>
      <c r="B33" s="1" t="s">
        <v>1373</v>
      </c>
      <c r="C33" s="1">
        <v>1432.5000028721988</v>
      </c>
      <c r="D33" s="1">
        <v>0</v>
      </c>
      <c r="E33">
        <f>(R33-S33*(1000-T33)/(1000-U33))*AK33</f>
        <v>-4.0768680528277548</v>
      </c>
      <c r="F33">
        <f>IF(AV33&lt;&gt;0,1/(1/AV33-1/N33),0)</f>
        <v>1.5260700811932661</v>
      </c>
      <c r="G33">
        <f>((AY33-AL33/2)*S33-E33)/(AY33+AL33/2)</f>
        <v>393.16117594758998</v>
      </c>
      <c r="H33">
        <f>AL33*1000</f>
        <v>17.704512008248642</v>
      </c>
      <c r="I33">
        <f>(AQ33-AW33)</f>
        <v>1.3637724591515483</v>
      </c>
      <c r="J33">
        <f>(P33+AP33*D33)</f>
        <v>31.137563705444336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29.860570907592773</v>
      </c>
      <c r="P33" s="1">
        <v>31.137563705444336</v>
      </c>
      <c r="Q33" s="1">
        <v>29.959112167358398</v>
      </c>
      <c r="R33" s="1">
        <v>399.93826293945313</v>
      </c>
      <c r="S33" s="1">
        <v>397.26129150390625</v>
      </c>
      <c r="T33" s="1">
        <v>20.694385528564453</v>
      </c>
      <c r="U33" s="1">
        <v>36.14581298828125</v>
      </c>
      <c r="V33" s="1">
        <v>43.119224548339844</v>
      </c>
      <c r="W33" s="1">
        <v>75.314125061035156</v>
      </c>
      <c r="X33" s="1">
        <v>300.39700317382813</v>
      </c>
      <c r="Y33" s="1">
        <v>300.46328735351563</v>
      </c>
      <c r="Z33" s="1">
        <v>1.7025886103510857E-2</v>
      </c>
      <c r="AA33" s="1">
        <v>88.063095092773438</v>
      </c>
      <c r="AB33" s="1">
        <v>41.606372833251953</v>
      </c>
      <c r="AC33" s="1">
        <v>2.2129459381103516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1.1044007469626032</v>
      </c>
      <c r="AL33">
        <f>(U33-T33)/(1000-U33)*AK33</f>
        <v>1.7704512008248643E-2</v>
      </c>
      <c r="AM33">
        <f>(P33+273.15)</f>
        <v>304.28756370544431</v>
      </c>
      <c r="AN33">
        <f>(O33+273.15)</f>
        <v>303.01057090759275</v>
      </c>
      <c r="AO33">
        <f>(Y33*AG33+Z33*AH33)*AI33</f>
        <v>48.074124902022049</v>
      </c>
      <c r="AP33">
        <f>((AO33+0.00000010773*(AN33^4-AM33^4))-AL33*44100)/(L33*51.4+0.00000043092*AM33^3)</f>
        <v>-6.1246585795788153</v>
      </c>
      <c r="AQ33">
        <f>0.61365*EXP(17.502*J33/(240.97+J33))</f>
        <v>4.5468846255441653</v>
      </c>
      <c r="AR33">
        <f>AQ33*1000/AA33</f>
        <v>51.632123771644359</v>
      </c>
      <c r="AS33">
        <f>(AR33-U33)</f>
        <v>15.486310783363109</v>
      </c>
      <c r="AT33">
        <f>IF(D33,P33,(O33+P33)/2)</f>
        <v>30.499067306518555</v>
      </c>
      <c r="AU33">
        <f>0.61365*EXP(17.502*AT33/(240.97+AT33))</f>
        <v>4.3841161909103246</v>
      </c>
      <c r="AV33">
        <f>IF(AS33&lt;&gt;0,(1000-(AR33+U33)/2)/AS33*AL33,0)</f>
        <v>1.0930607991362979</v>
      </c>
      <c r="AW33">
        <f>U33*AA33/1000</f>
        <v>3.183112166392617</v>
      </c>
      <c r="AX33">
        <f>(AU33-AW33)</f>
        <v>1.2010040245177076</v>
      </c>
      <c r="AY33">
        <f>1/(1.6/F33+1.37/N33)</f>
        <v>0.71221260482914717</v>
      </c>
      <c r="AZ33">
        <f>G33*AA33*0.001</f>
        <v>34.622990024259252</v>
      </c>
      <c r="BA33">
        <f>G33/S33</f>
        <v>0.98967904589748845</v>
      </c>
      <c r="BB33">
        <f>(1-AL33*AA33/AQ33/F33)*100</f>
        <v>77.530702546462038</v>
      </c>
      <c r="BC33">
        <f>(S33-E33/(N33/1.35))</f>
        <v>398.68998422805549</v>
      </c>
      <c r="BD33">
        <f>E33*BB33/100/BC33</f>
        <v>-7.9280257049085933E-3</v>
      </c>
    </row>
    <row r="34" spans="1:56" x14ac:dyDescent="0.35">
      <c r="A34" s="1" t="s">
        <v>9</v>
      </c>
      <c r="B34" s="1" t="s">
        <v>1372</v>
      </c>
      <c r="K34" s="1">
        <v>2.72</v>
      </c>
    </row>
    <row r="35" spans="1:56" x14ac:dyDescent="0.35">
      <c r="A35" s="1" t="s">
        <v>9</v>
      </c>
      <c r="B35" s="1" t="s">
        <v>1371</v>
      </c>
      <c r="K35" s="1">
        <v>2.72</v>
      </c>
    </row>
    <row r="36" spans="1:56" x14ac:dyDescent="0.35">
      <c r="A36" s="1">
        <v>7</v>
      </c>
      <c r="B36" s="1" t="s">
        <v>1370</v>
      </c>
      <c r="C36" s="1">
        <v>1636.0000028610229</v>
      </c>
      <c r="D36" s="1">
        <v>0</v>
      </c>
      <c r="E36">
        <f>(R36-S36*(1000-T36)/(1000-U36))*AK36</f>
        <v>-4.1603113058851529</v>
      </c>
      <c r="F36">
        <f>IF(AV36&lt;&gt;0,1/(1/AV36-1/N36),0)</f>
        <v>1.8168071964251387</v>
      </c>
      <c r="G36">
        <f>((AY36-AL36/2)*S36-E36)/(AY36+AL36/2)</f>
        <v>393.66709355856443</v>
      </c>
      <c r="H36">
        <f>AL36*1000</f>
        <v>18.034705394910723</v>
      </c>
      <c r="I36">
        <f>(AQ36-AW36)</f>
        <v>1.2304290490107492</v>
      </c>
      <c r="J36">
        <f>(P36+AP36*D36)</f>
        <v>30.757513046264648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29.820781707763672</v>
      </c>
      <c r="P36" s="1">
        <v>30.757513046264648</v>
      </c>
      <c r="Q36" s="1">
        <v>29.90191650390625</v>
      </c>
      <c r="R36" s="1">
        <v>400.06268310546875</v>
      </c>
      <c r="S36" s="1">
        <v>397.34197998046875</v>
      </c>
      <c r="T36" s="1">
        <v>20.824371337890625</v>
      </c>
      <c r="U36" s="1">
        <v>36.552680969238281</v>
      </c>
      <c r="V36" s="1">
        <v>43.489555358886719</v>
      </c>
      <c r="W36" s="1">
        <v>76.336509704589844</v>
      </c>
      <c r="X36" s="1">
        <v>300.48574829101563</v>
      </c>
      <c r="Y36" s="1">
        <v>500.61529541015625</v>
      </c>
      <c r="Z36" s="1">
        <v>0.21740938723087311</v>
      </c>
      <c r="AA36" s="1">
        <v>88.063285827636719</v>
      </c>
      <c r="AB36" s="1">
        <v>41.717670440673828</v>
      </c>
      <c r="AC36" s="1">
        <v>2.2248284816741943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1.1047270157757925</v>
      </c>
      <c r="AL36">
        <f>(U36-T36)/(1000-U36)*AK36</f>
        <v>1.8034705394910724E-2</v>
      </c>
      <c r="AM36">
        <f>(P36+273.15)</f>
        <v>303.90751304626463</v>
      </c>
      <c r="AN36">
        <f>(O36+273.15)</f>
        <v>302.97078170776365</v>
      </c>
      <c r="AO36">
        <f>(Y36*AG36+Z36*AH36)*AI36</f>
        <v>80.098445475285189</v>
      </c>
      <c r="AP36">
        <f>((AO36+0.00000010773*(AN36^4-AM36^4))-AL36*44100)/(L36*51.4+0.00000043092*AM36^3)</f>
        <v>-5.9501046391574963</v>
      </c>
      <c r="AQ36">
        <f>0.61365*EXP(17.502*J36/(240.97+J36))</f>
        <v>4.4493782409711971</v>
      </c>
      <c r="AR36">
        <f>AQ36*1000/AA36</f>
        <v>50.524781117977064</v>
      </c>
      <c r="AS36">
        <f>(AR36-U36)</f>
        <v>13.972100148738782</v>
      </c>
      <c r="AT36">
        <f>IF(D36,P36,(O36+P36)/2)</f>
        <v>30.28914737701416</v>
      </c>
      <c r="AU36">
        <f>0.61365*EXP(17.502*AT36/(240.97+AT36))</f>
        <v>4.3317231536535532</v>
      </c>
      <c r="AV36">
        <f>IF(AS36&lt;&gt;0,(1000-(AR36+U36)/2)/AS36*AL36,0)</f>
        <v>1.2345672464155695</v>
      </c>
      <c r="AW36">
        <f>U36*AA36/1000</f>
        <v>3.2189491919604478</v>
      </c>
      <c r="AX36">
        <f>(AU36-AW36)</f>
        <v>1.1127739616931054</v>
      </c>
      <c r="AY36">
        <f>1/(1.6/F36+1.37/N36)</f>
        <v>0.80886758278733528</v>
      </c>
      <c r="AZ36">
        <f>G36*AA36*0.001</f>
        <v>34.667617780982866</v>
      </c>
      <c r="BA36">
        <f>G36/S36</f>
        <v>0.99075132604391569</v>
      </c>
      <c r="BB36">
        <f>(1-AL36*AA36/AQ36/F36)*100</f>
        <v>80.353021490926551</v>
      </c>
      <c r="BC36">
        <f>(S36-E36/(N36/1.35))</f>
        <v>398.79991445759543</v>
      </c>
      <c r="BD36">
        <f>E36*BB36/100/BC36</f>
        <v>-8.3824888534744148E-3</v>
      </c>
    </row>
    <row r="37" spans="1:56" x14ac:dyDescent="0.35">
      <c r="A37" s="1" t="s">
        <v>9</v>
      </c>
      <c r="B37" s="1" t="s">
        <v>1369</v>
      </c>
      <c r="K37" s="1">
        <v>2.72</v>
      </c>
    </row>
    <row r="38" spans="1:56" x14ac:dyDescent="0.35">
      <c r="A38" s="1" t="s">
        <v>9</v>
      </c>
      <c r="B38" s="1" t="s">
        <v>1368</v>
      </c>
      <c r="K38" s="1">
        <v>2.72</v>
      </c>
    </row>
    <row r="39" spans="1:56" x14ac:dyDescent="0.35">
      <c r="A39" s="1">
        <v>8</v>
      </c>
      <c r="B39" s="1" t="s">
        <v>1367</v>
      </c>
      <c r="C39" s="1">
        <v>1840.0000028610229</v>
      </c>
      <c r="D39" s="1">
        <v>0</v>
      </c>
      <c r="E39">
        <f>(R39-S39*(1000-T39)/(1000-U39))*AK39</f>
        <v>-4.5670710514903492</v>
      </c>
      <c r="F39">
        <f>IF(AV39&lt;&gt;0,1/(1/AV39-1/N39),0)</f>
        <v>0.73092636435045233</v>
      </c>
      <c r="G39">
        <f>((AY39-AL39/2)*S39-E39)/(AY39+AL39/2)</f>
        <v>390.31728026935792</v>
      </c>
      <c r="H39">
        <f>AL39*1000</f>
        <v>18.567914070750838</v>
      </c>
      <c r="I39">
        <f>(AQ39-AW39)</f>
        <v>2.5242968048452097</v>
      </c>
      <c r="J39">
        <f>(P39+AP39*D39)</f>
        <v>35.468318939208984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29.806587219238281</v>
      </c>
      <c r="P39" s="1">
        <v>35.468318939208984</v>
      </c>
      <c r="Q39" s="1">
        <v>29.869579315185547</v>
      </c>
      <c r="R39" s="1">
        <v>399.84658813476563</v>
      </c>
      <c r="S39" s="1">
        <v>397.30270385742188</v>
      </c>
      <c r="T39" s="1">
        <v>20.975835800170898</v>
      </c>
      <c r="U39" s="1">
        <v>37.160594940185547</v>
      </c>
      <c r="V39" s="1">
        <v>43.838123321533203</v>
      </c>
      <c r="W39" s="1">
        <v>77.6632080078125</v>
      </c>
      <c r="X39" s="1">
        <v>300.45513916015625</v>
      </c>
      <c r="Y39" s="1">
        <v>749.05621337890625</v>
      </c>
      <c r="Z39" s="1">
        <v>0.21216826140880585</v>
      </c>
      <c r="AA39" s="1">
        <v>88.056190490722656</v>
      </c>
      <c r="AB39" s="1">
        <v>41.897670745849609</v>
      </c>
      <c r="AC39" s="1">
        <v>2.2469842433929443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1.1046144822064565</v>
      </c>
      <c r="AL39">
        <f>(U39-T39)/(1000-U39)*AK39</f>
        <v>1.8567914070750837E-2</v>
      </c>
      <c r="AM39">
        <f>(P39+273.15)</f>
        <v>308.61831893920896</v>
      </c>
      <c r="AN39">
        <f>(O39+273.15)</f>
        <v>302.95658721923826</v>
      </c>
      <c r="AO39">
        <f>(Y39*AG39+Z39*AH39)*AI39</f>
        <v>119.84899146179123</v>
      </c>
      <c r="AP39">
        <f>((AO39+0.00000010773*(AN39^4-AM39^4))-AL39*44100)/(L39*51.4+0.00000043092*AM39^3)</f>
        <v>-6.2668277570251405</v>
      </c>
      <c r="AQ39">
        <f>0.61365*EXP(17.502*J39/(240.97+J39))</f>
        <v>5.7965172316467726</v>
      </c>
      <c r="AR39">
        <f>AQ39*1000/AA39</f>
        <v>65.827481286025844</v>
      </c>
      <c r="AS39">
        <f>(AR39-U39)</f>
        <v>28.666886345840297</v>
      </c>
      <c r="AT39">
        <f>IF(D39,P39,(O39+P39)/2)</f>
        <v>32.637453079223633</v>
      </c>
      <c r="AU39">
        <f>0.61365*EXP(17.502*AT39/(240.97+AT39))</f>
        <v>4.9500988814687874</v>
      </c>
      <c r="AV39">
        <f>IF(AS39&lt;&gt;0,(1000-(AR39+U39)/2)/AS39*AL39,0)</f>
        <v>0.61435961281041862</v>
      </c>
      <c r="AW39">
        <f>U39*AA39/1000</f>
        <v>3.2722204268015629</v>
      </c>
      <c r="AX39">
        <f>(AU39-AW39)</f>
        <v>1.6778784546672245</v>
      </c>
      <c r="AY39">
        <f>1/(1.6/F39+1.37/N39)</f>
        <v>0.39298390523323901</v>
      </c>
      <c r="AZ39">
        <f>G39*AA39*0.001</f>
        <v>34.369852783219365</v>
      </c>
      <c r="BA39">
        <f>G39/S39</f>
        <v>0.98241788057256518</v>
      </c>
      <c r="BB39">
        <f>(1-AL39*AA39/AQ39/F39)*100</f>
        <v>61.409335907044984</v>
      </c>
      <c r="BC39">
        <f>(S39-E39/(N39/1.35))</f>
        <v>398.90318272928806</v>
      </c>
      <c r="BD39">
        <f>E39*BB39/100/BC39</f>
        <v>-7.0307987615793009E-3</v>
      </c>
    </row>
    <row r="40" spans="1:56" x14ac:dyDescent="0.35">
      <c r="A40" s="1" t="s">
        <v>9</v>
      </c>
      <c r="B40" s="1" t="s">
        <v>1366</v>
      </c>
      <c r="K40" s="1">
        <v>2.72</v>
      </c>
    </row>
    <row r="41" spans="1:56" x14ac:dyDescent="0.35">
      <c r="A41" s="1" t="s">
        <v>9</v>
      </c>
      <c r="B41" s="1" t="s">
        <v>1365</v>
      </c>
      <c r="K41" s="1">
        <v>2.72</v>
      </c>
    </row>
    <row r="42" spans="1:56" x14ac:dyDescent="0.35">
      <c r="A42" s="1">
        <v>9</v>
      </c>
      <c r="B42" s="1" t="s">
        <v>1364</v>
      </c>
      <c r="C42" s="1">
        <v>2043.0000028610229</v>
      </c>
      <c r="D42" s="1">
        <v>0</v>
      </c>
      <c r="E42">
        <f>(R42-S42*(1000-T42)/(1000-U42))*AK42</f>
        <v>-5.0380643002271261</v>
      </c>
      <c r="F42">
        <f>IF(AV42&lt;&gt;0,1/(1/AV42-1/N42),0)</f>
        <v>1.9160313580519148</v>
      </c>
      <c r="G42">
        <f>((AY42-AL42/2)*S42-E42)/(AY42+AL42/2)</f>
        <v>394.42567183902753</v>
      </c>
      <c r="H42">
        <f>AL42*1000</f>
        <v>19.353669221688872</v>
      </c>
      <c r="I42">
        <f>(AQ42-AW42)</f>
        <v>1.2716652558797801</v>
      </c>
      <c r="J42">
        <f>(P42+AP42*D42)</f>
        <v>31.402872085571289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29.855945587158203</v>
      </c>
      <c r="P42" s="1">
        <v>31.402872085571289</v>
      </c>
      <c r="Q42" s="1">
        <v>29.897836685180664</v>
      </c>
      <c r="R42" s="1">
        <v>399.95602416992188</v>
      </c>
      <c r="S42" s="1">
        <v>397.55215454101563</v>
      </c>
      <c r="T42" s="1">
        <v>21.12823486328125</v>
      </c>
      <c r="U42" s="1">
        <v>37.979244232177734</v>
      </c>
      <c r="V42" s="1">
        <v>44.032485961914063</v>
      </c>
      <c r="W42" s="1">
        <v>79.150978088378906</v>
      </c>
      <c r="X42" s="1">
        <v>300.53201293945313</v>
      </c>
      <c r="Y42" s="1">
        <v>1000.1994018554688</v>
      </c>
      <c r="Z42" s="1">
        <v>3.1432945281267166E-2</v>
      </c>
      <c r="AA42" s="1">
        <v>88.058242797851563</v>
      </c>
      <c r="AB42" s="1">
        <v>42.200603485107422</v>
      </c>
      <c r="AC42" s="1">
        <v>2.2599442005157471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1.1048971063950479</v>
      </c>
      <c r="AL42">
        <f>(U42-T42)/(1000-U42)*AK42</f>
        <v>1.9353669221688873E-2</v>
      </c>
      <c r="AM42">
        <f>(P42+273.15)</f>
        <v>304.55287208557127</v>
      </c>
      <c r="AN42">
        <f>(O42+273.15)</f>
        <v>303.00594558715818</v>
      </c>
      <c r="AO42">
        <f>(Y42*AG42+Z42*AH42)*AI42</f>
        <v>160.0319007198832</v>
      </c>
      <c r="AP42">
        <f>((AO42+0.00000010773*(AN42^4-AM42^4))-AL42*44100)/(L42*51.4+0.00000043092*AM42^3)</f>
        <v>-5.8288279085535741</v>
      </c>
      <c r="AQ42">
        <f>0.61365*EXP(17.502*J42/(240.97+J42))</f>
        <v>4.6160507657557908</v>
      </c>
      <c r="AR42">
        <f>AQ42*1000/AA42</f>
        <v>52.420427879221918</v>
      </c>
      <c r="AS42">
        <f>(AR42-U42)</f>
        <v>14.441183647044184</v>
      </c>
      <c r="AT42">
        <f>IF(D42,P42,(O42+P42)/2)</f>
        <v>30.629408836364746</v>
      </c>
      <c r="AU42">
        <f>0.61365*EXP(17.502*AT42/(240.97+AT42))</f>
        <v>4.4169246875818748</v>
      </c>
      <c r="AV42">
        <f>IF(AS42&lt;&gt;0,(1000-(AR42+U42)/2)/AS42*AL42,0)</f>
        <v>1.2795963957964445</v>
      </c>
      <c r="AW42">
        <f>U42*AA42/1000</f>
        <v>3.3443855098760107</v>
      </c>
      <c r="AX42">
        <f>(AU42-AW42)</f>
        <v>1.0725391777058642</v>
      </c>
      <c r="AY42">
        <f>1/(1.6/F42+1.37/N42)</f>
        <v>0.83984924638762903</v>
      </c>
      <c r="AZ42">
        <f>G42*AA42*0.001</f>
        <v>34.732431576506812</v>
      </c>
      <c r="BA42">
        <f>G42/S42</f>
        <v>0.99213566656279928</v>
      </c>
      <c r="BB42">
        <f>(1-AL42*AA42/AQ42/F42)*100</f>
        <v>80.730957257590859</v>
      </c>
      <c r="BC42">
        <f>(S42-E42/(N42/1.35))</f>
        <v>399.31768771899965</v>
      </c>
      <c r="BD42">
        <f>E42*BB42/100/BC42</f>
        <v>-1.0185568187724389E-2</v>
      </c>
    </row>
    <row r="43" spans="1:56" x14ac:dyDescent="0.35">
      <c r="A43" s="1" t="s">
        <v>9</v>
      </c>
      <c r="B43" s="1" t="s">
        <v>1363</v>
      </c>
      <c r="K43" s="1">
        <v>2.72</v>
      </c>
    </row>
    <row r="44" spans="1:56" x14ac:dyDescent="0.35">
      <c r="A44" s="1" t="s">
        <v>9</v>
      </c>
      <c r="B44" s="1" t="s">
        <v>1362</v>
      </c>
      <c r="K44" s="1">
        <v>2.72</v>
      </c>
    </row>
    <row r="45" spans="1:56" x14ac:dyDescent="0.35">
      <c r="A45" s="1">
        <v>10</v>
      </c>
      <c r="B45" s="1" t="s">
        <v>1361</v>
      </c>
      <c r="C45" s="1">
        <v>2247.0000028610229</v>
      </c>
      <c r="D45" s="1">
        <v>0</v>
      </c>
      <c r="E45">
        <f>(R45-S45*(1000-T45)/(1000-U45))*AK45</f>
        <v>-5.4988573231939215</v>
      </c>
      <c r="F45">
        <f>IF(AV45&lt;&gt;0,1/(1/AV45-1/N45),0)</f>
        <v>1.2814018697031342</v>
      </c>
      <c r="G45">
        <f>((AY45-AL45/2)*S45-E45)/(AY45+AL45/2)</f>
        <v>393.6690771527164</v>
      </c>
      <c r="H45">
        <f>AL45*1000</f>
        <v>20.20442639442178</v>
      </c>
      <c r="I45">
        <f>(AQ45-AW45)</f>
        <v>1.7598989197633634</v>
      </c>
      <c r="J45">
        <f>(P45+AP45*D45)</f>
        <v>33.450855255126953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29.923789978027344</v>
      </c>
      <c r="P45" s="1">
        <v>33.450855255126953</v>
      </c>
      <c r="Q45" s="1">
        <v>29.946430206298828</v>
      </c>
      <c r="R45" s="1">
        <v>399.96804809570313</v>
      </c>
      <c r="S45" s="1">
        <v>397.67242431640625</v>
      </c>
      <c r="T45" s="1">
        <v>21.277017593383789</v>
      </c>
      <c r="U45" s="1">
        <v>38.856487274169922</v>
      </c>
      <c r="V45" s="1">
        <v>44.169651031494141</v>
      </c>
      <c r="W45" s="1">
        <v>80.663444519042969</v>
      </c>
      <c r="X45" s="1">
        <v>300.4677734375</v>
      </c>
      <c r="Y45" s="1">
        <v>1250.0150146484375</v>
      </c>
      <c r="Z45" s="1">
        <v>3.4051965922117233E-2</v>
      </c>
      <c r="AA45" s="1">
        <v>88.057647705078125</v>
      </c>
      <c r="AB45" s="1">
        <v>42.529014587402344</v>
      </c>
      <c r="AC45" s="1">
        <v>2.2929604053497314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1.1046609317555145</v>
      </c>
      <c r="AL45">
        <f>(U45-T45)/(1000-U45)*AK45</f>
        <v>2.0204426394421781E-2</v>
      </c>
      <c r="AM45">
        <f>(P45+273.15)</f>
        <v>306.60085525512693</v>
      </c>
      <c r="AN45">
        <f>(O45+273.15)</f>
        <v>303.07378997802732</v>
      </c>
      <c r="AO45">
        <f>(Y45*AG45+Z45*AH45)*AI45</f>
        <v>200.00239787334795</v>
      </c>
      <c r="AP45">
        <f>((AO45+0.00000010773*(AN45^4-AM45^4))-AL45*44100)/(L45*51.4+0.00000043092*AM45^3)</f>
        <v>-5.996075307388006</v>
      </c>
      <c r="AQ45">
        <f>0.61365*EXP(17.502*J45/(240.97+J45))</f>
        <v>5.1815097872090696</v>
      </c>
      <c r="AR45">
        <f>AQ45*1000/AA45</f>
        <v>58.842246213105028</v>
      </c>
      <c r="AS45">
        <f>(AR45-U45)</f>
        <v>19.985758938935106</v>
      </c>
      <c r="AT45">
        <f>IF(D45,P45,(O45+P45)/2)</f>
        <v>31.687322616577148</v>
      </c>
      <c r="AU45">
        <f>0.61365*EXP(17.502*AT45/(240.97+AT45))</f>
        <v>4.6912233455903536</v>
      </c>
      <c r="AV45">
        <f>IF(AS45&lt;&gt;0,(1000-(AR45+U45)/2)/AS45*AL45,0)</f>
        <v>0.96155732781293113</v>
      </c>
      <c r="AW45">
        <f>U45*AA45/1000</f>
        <v>3.4216108674457062</v>
      </c>
      <c r="AX45">
        <f>(AU45-AW45)</f>
        <v>1.2696124781446474</v>
      </c>
      <c r="AY45">
        <f>1/(1.6/F45+1.37/N45)</f>
        <v>0.6233392045240822</v>
      </c>
      <c r="AZ45">
        <f>G45*AA45*0.001</f>
        <v>34.665572908297122</v>
      </c>
      <c r="BA45">
        <f>G45/S45</f>
        <v>0.98993305313897095</v>
      </c>
      <c r="BB45">
        <f>(1-AL45*AA45/AQ45/F45)*100</f>
        <v>73.203879071763083</v>
      </c>
      <c r="BC45">
        <f>(S45-E45/(N45/1.35))</f>
        <v>399.59943724568978</v>
      </c>
      <c r="BD45">
        <f>E45*BB45/100/BC45</f>
        <v>-1.0073529865170213E-2</v>
      </c>
    </row>
    <row r="46" spans="1:56" x14ac:dyDescent="0.35">
      <c r="A46" s="1" t="s">
        <v>9</v>
      </c>
      <c r="B46" s="1" t="s">
        <v>1360</v>
      </c>
      <c r="K46" s="1">
        <v>2.72</v>
      </c>
    </row>
    <row r="47" spans="1:56" x14ac:dyDescent="0.35">
      <c r="A47" s="1" t="s">
        <v>9</v>
      </c>
      <c r="B47" s="1" t="s">
        <v>1359</v>
      </c>
      <c r="K47" s="1">
        <v>2.72</v>
      </c>
    </row>
    <row r="48" spans="1:56" x14ac:dyDescent="0.35">
      <c r="A48" s="1">
        <v>11</v>
      </c>
      <c r="B48" s="1" t="s">
        <v>1358</v>
      </c>
      <c r="C48" s="1">
        <v>2451.5000028498471</v>
      </c>
      <c r="D48" s="1">
        <v>0</v>
      </c>
      <c r="E48">
        <f>(R48-S48*(1000-T48)/(1000-U48))*AK48</f>
        <v>-6.0234865320176239</v>
      </c>
      <c r="F48">
        <f>IF(AV48&lt;&gt;0,1/(1/AV48-1/N48),0)</f>
        <v>2.4223997790212608</v>
      </c>
      <c r="G48">
        <f>((AY48-AL48/2)*S48-E48)/(AY48+AL48/2)</f>
        <v>395.23876304887705</v>
      </c>
      <c r="H48">
        <f>AL48*1000</f>
        <v>21.250170301081564</v>
      </c>
      <c r="I48">
        <f>(AQ48-AW48)</f>
        <v>1.1993588632842189</v>
      </c>
      <c r="J48">
        <f>(P48+AP48*D48)</f>
        <v>31.771274566650391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30.008659362792969</v>
      </c>
      <c r="P48" s="1">
        <v>31.771274566650391</v>
      </c>
      <c r="Q48" s="1">
        <v>30.001789093017578</v>
      </c>
      <c r="R48" s="1">
        <v>399.8758544921875</v>
      </c>
      <c r="S48" s="1">
        <v>397.6788330078125</v>
      </c>
      <c r="T48" s="1">
        <v>21.444160461425781</v>
      </c>
      <c r="U48" s="1">
        <v>39.910999298095703</v>
      </c>
      <c r="V48" s="1">
        <v>44.297382354736328</v>
      </c>
      <c r="W48" s="1">
        <v>82.444480895996094</v>
      </c>
      <c r="X48" s="1">
        <v>300.50399780273438</v>
      </c>
      <c r="Y48" s="1">
        <v>1599.09130859375</v>
      </c>
      <c r="Z48" s="1">
        <v>2.6194056496024132E-2</v>
      </c>
      <c r="AA48" s="1">
        <v>88.052253723144531</v>
      </c>
      <c r="AB48" s="1">
        <v>42.818740844726563</v>
      </c>
      <c r="AC48" s="1">
        <v>2.3241612911224365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1.104794109568876</v>
      </c>
      <c r="AL48">
        <f>(U48-T48)/(1000-U48)*AK48</f>
        <v>2.1250170301081565E-2</v>
      </c>
      <c r="AM48">
        <f>(P48+273.15)</f>
        <v>304.92127456665037</v>
      </c>
      <c r="AN48">
        <f>(O48+273.15)</f>
        <v>303.15865936279295</v>
      </c>
      <c r="AO48">
        <f>(Y48*AG48+Z48*AH48)*AI48</f>
        <v>255.85460365620384</v>
      </c>
      <c r="AP48">
        <f>((AO48+0.00000010773*(AN48^4-AM48^4))-AL48*44100)/(L48*51.4+0.00000043092*AM48^3)</f>
        <v>-5.7487738127409722</v>
      </c>
      <c r="AQ48">
        <f>0.61365*EXP(17.502*J48/(240.97+J48))</f>
        <v>4.7136122998243852</v>
      </c>
      <c r="AR48">
        <f>AQ48*1000/AA48</f>
        <v>53.531989250894242</v>
      </c>
      <c r="AS48">
        <f>(AR48-U48)</f>
        <v>13.620989952798539</v>
      </c>
      <c r="AT48">
        <f>IF(D48,P48,(O48+P48)/2)</f>
        <v>30.88996696472168</v>
      </c>
      <c r="AU48">
        <f>0.61365*EXP(17.502*AT48/(240.97+AT48))</f>
        <v>4.4831519706280307</v>
      </c>
      <c r="AV48">
        <f>IF(AS48&lt;&gt;0,(1000-(AR48+U48)/2)/AS48*AL48,0)</f>
        <v>1.4872142671880846</v>
      </c>
      <c r="AW48">
        <f>U48*AA48/1000</f>
        <v>3.5142534365401663</v>
      </c>
      <c r="AX48">
        <f>(AU48-AW48)</f>
        <v>0.96889853408786442</v>
      </c>
      <c r="AY48">
        <f>1/(1.6/F48+1.37/N48)</f>
        <v>0.98412360459308579</v>
      </c>
      <c r="AZ48">
        <f>G48*AA48*0.001</f>
        <v>34.801663845201524</v>
      </c>
      <c r="BA48">
        <f>G48/S48</f>
        <v>0.99386421967576155</v>
      </c>
      <c r="BB48">
        <f>(1-AL48*AA48/AQ48/F48)*100</f>
        <v>83.612858091954394</v>
      </c>
      <c r="BC48">
        <f>(S48-E48/(N48/1.35))</f>
        <v>399.78969636438734</v>
      </c>
      <c r="BD48">
        <f>E48*BB48/100/BC48</f>
        <v>-1.2597646442627321E-2</v>
      </c>
    </row>
    <row r="49" spans="1:56" x14ac:dyDescent="0.35">
      <c r="A49" s="1" t="s">
        <v>9</v>
      </c>
      <c r="B49" s="1" t="s">
        <v>1357</v>
      </c>
      <c r="K49" s="1">
        <v>2.72</v>
      </c>
    </row>
    <row r="50" spans="1:56" x14ac:dyDescent="0.35">
      <c r="A50" s="1" t="s">
        <v>9</v>
      </c>
      <c r="B50" s="1" t="s">
        <v>1356</v>
      </c>
      <c r="K50" s="1">
        <v>2.72</v>
      </c>
    </row>
    <row r="51" spans="1:56" x14ac:dyDescent="0.35">
      <c r="A51" s="1">
        <v>12</v>
      </c>
      <c r="B51" s="1" t="s">
        <v>1355</v>
      </c>
      <c r="C51" s="1">
        <v>2656.0000028386712</v>
      </c>
      <c r="D51" s="1">
        <v>0</v>
      </c>
      <c r="E51">
        <f>(R51-S51*(1000-T51)/(1000-U51))*AK51</f>
        <v>-6.9131681130243727</v>
      </c>
      <c r="F51">
        <f>IF(AV51&lt;&gt;0,1/(1/AV51-1/N51),0)</f>
        <v>0.58341982020719418</v>
      </c>
      <c r="G51">
        <f>((AY51-AL51/2)*S51-E51)/(AY51+AL51/2)</f>
        <v>391.756228996733</v>
      </c>
      <c r="H51">
        <f>AL51*1000</f>
        <v>22.699869172245997</v>
      </c>
      <c r="I51">
        <f>(AQ51-AW51)</f>
        <v>3.6989417838363003</v>
      </c>
      <c r="J51">
        <f>(P51+AP51*D51)</f>
        <v>39.806411743164063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30.155237197875977</v>
      </c>
      <c r="P51" s="1">
        <v>39.806411743164063</v>
      </c>
      <c r="Q51" s="1">
        <v>30.1131591796875</v>
      </c>
      <c r="R51" s="1">
        <v>400.03521728515625</v>
      </c>
      <c r="S51" s="1">
        <v>398.11285400390625</v>
      </c>
      <c r="T51" s="1">
        <v>21.624305725097656</v>
      </c>
      <c r="U51" s="1">
        <v>41.320827484130859</v>
      </c>
      <c r="V51" s="1">
        <v>44.295101165771484</v>
      </c>
      <c r="W51" s="1">
        <v>84.641342163085938</v>
      </c>
      <c r="X51" s="1">
        <v>300.52182006835938</v>
      </c>
      <c r="Y51" s="1">
        <v>1998.729736328125</v>
      </c>
      <c r="Z51" s="1">
        <v>0.10215533524751663</v>
      </c>
      <c r="AA51" s="1">
        <v>88.052001953125</v>
      </c>
      <c r="AB51" s="1">
        <v>43.416255950927734</v>
      </c>
      <c r="AC51" s="1">
        <v>2.3685729503631592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1.1048596326042621</v>
      </c>
      <c r="AL51">
        <f>(U51-T51)/(1000-U51)*AK51</f>
        <v>2.2699869172245996E-2</v>
      </c>
      <c r="AM51">
        <f>(P51+273.15)</f>
        <v>312.95641174316404</v>
      </c>
      <c r="AN51">
        <f>(O51+273.15)</f>
        <v>303.30523719787595</v>
      </c>
      <c r="AO51">
        <f>(Y51*AG51+Z51*AH51)*AI51</f>
        <v>319.79675066448544</v>
      </c>
      <c r="AP51">
        <f>((AO51+0.00000010773*(AN51^4-AM51^4))-AL51*44100)/(L51*51.4+0.00000043092*AM51^3)</f>
        <v>-6.5168864006683833</v>
      </c>
      <c r="AQ51">
        <f>0.61365*EXP(17.502*J51/(240.97+J51))</f>
        <v>7.3373233661737318</v>
      </c>
      <c r="AR51">
        <f>AQ51*1000/AA51</f>
        <v>83.329432646855651</v>
      </c>
      <c r="AS51">
        <f>(AR51-U51)</f>
        <v>42.008605162724791</v>
      </c>
      <c r="AT51">
        <f>IF(D51,P51,(O51+P51)/2)</f>
        <v>34.98082447052002</v>
      </c>
      <c r="AU51">
        <f>0.61365*EXP(17.502*AT51/(240.97+AT51))</f>
        <v>5.6423762424505659</v>
      </c>
      <c r="AV51">
        <f>IF(AS51&lt;&gt;0,(1000-(AR51+U51)/2)/AS51*AL51,0)</f>
        <v>0.50668420889401111</v>
      </c>
      <c r="AW51">
        <f>U51*AA51/1000</f>
        <v>3.6383815823374315</v>
      </c>
      <c r="AX51">
        <f>(AU51-AW51)</f>
        <v>2.0039946601131344</v>
      </c>
      <c r="AY51">
        <f>1/(1.6/F51+1.37/N51)</f>
        <v>0.3227804547725322</v>
      </c>
      <c r="AZ51">
        <f>G51*AA51*0.001</f>
        <v>34.494920240769218</v>
      </c>
      <c r="BA51">
        <f>G51/S51</f>
        <v>0.98403310784054498</v>
      </c>
      <c r="BB51">
        <f>(1-AL51*AA51/AQ51/F51)*100</f>
        <v>53.307863099759459</v>
      </c>
      <c r="BC51">
        <f>(S51-E51/(N51/1.35))</f>
        <v>400.53549630086457</v>
      </c>
      <c r="BD51">
        <f>E51*BB51/100/BC51</f>
        <v>-9.2008379471542542E-3</v>
      </c>
    </row>
    <row r="52" spans="1:56" x14ac:dyDescent="0.35">
      <c r="A52" s="1" t="s">
        <v>9</v>
      </c>
      <c r="B52" s="1" t="s">
        <v>1354</v>
      </c>
    </row>
    <row r="53" spans="1:56" x14ac:dyDescent="0.35">
      <c r="A53" s="1" t="s">
        <v>9</v>
      </c>
      <c r="B53" s="1" t="s">
        <v>1353</v>
      </c>
    </row>
    <row r="54" spans="1:56" x14ac:dyDescent="0.35">
      <c r="A54" s="1" t="s">
        <v>9</v>
      </c>
      <c r="B54" s="1" t="s">
        <v>1352</v>
      </c>
    </row>
    <row r="55" spans="1:56" x14ac:dyDescent="0.35">
      <c r="A55" s="1" t="s">
        <v>9</v>
      </c>
      <c r="B55" s="1" t="s">
        <v>1351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D55"/>
  <sheetViews>
    <sheetView zoomScale="4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5083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5082</v>
      </c>
    </row>
    <row r="12" spans="1:56" x14ac:dyDescent="0.35">
      <c r="A12" s="1" t="s">
        <v>9</v>
      </c>
      <c r="B12" s="1" t="s">
        <v>5081</v>
      </c>
    </row>
    <row r="13" spans="1:56" x14ac:dyDescent="0.35">
      <c r="A13" s="1" t="s">
        <v>9</v>
      </c>
      <c r="B13" s="1" t="s">
        <v>5080</v>
      </c>
    </row>
    <row r="14" spans="1:56" x14ac:dyDescent="0.35">
      <c r="A14" s="1" t="s">
        <v>9</v>
      </c>
      <c r="B14" s="1" t="s">
        <v>5079</v>
      </c>
    </row>
    <row r="15" spans="1:56" x14ac:dyDescent="0.35">
      <c r="A15" s="1" t="s">
        <v>9</v>
      </c>
      <c r="B15" s="1" t="s">
        <v>5078</v>
      </c>
    </row>
    <row r="16" spans="1:56" x14ac:dyDescent="0.35">
      <c r="A16" s="1" t="s">
        <v>9</v>
      </c>
      <c r="B16" s="1" t="s">
        <v>5077</v>
      </c>
    </row>
    <row r="17" spans="1:56" x14ac:dyDescent="0.35">
      <c r="A17" s="1" t="s">
        <v>9</v>
      </c>
      <c r="B17" s="1" t="s">
        <v>3469</v>
      </c>
    </row>
    <row r="18" spans="1:56" x14ac:dyDescent="0.35">
      <c r="A18" s="1">
        <v>1</v>
      </c>
      <c r="B18" s="1" t="s">
        <v>5076</v>
      </c>
      <c r="C18" s="1">
        <v>412.00000165402889</v>
      </c>
      <c r="D18" s="1">
        <v>0</v>
      </c>
      <c r="E18">
        <f>(R18-S18*(1000-T18)/(1000-U18))*AK18</f>
        <v>-4.6310839673629847</v>
      </c>
      <c r="F18">
        <f>IF(AV18&lt;&gt;0,1/(1/AV18-1/N18),0)</f>
        <v>8.777080314413202E-2</v>
      </c>
      <c r="G18">
        <f>((AY18-AL18/2)*S18-E18)/(AY18+AL18/2)</f>
        <v>302.40612564442335</v>
      </c>
      <c r="H18">
        <f>AL18*1000</f>
        <v>27.474560632736249</v>
      </c>
      <c r="I18">
        <f>(AQ18-AW18)</f>
        <v>23.397426057348405</v>
      </c>
      <c r="J18">
        <f>(P18+AP18*D18)</f>
        <v>66.307380676269531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31.430002212524414</v>
      </c>
      <c r="P18" s="1">
        <v>66.307380676269531</v>
      </c>
      <c r="Q18" s="1">
        <v>31.581708908081055</v>
      </c>
      <c r="R18" s="1">
        <v>399.80828857421875</v>
      </c>
      <c r="S18" s="1">
        <v>394.18084716796875</v>
      </c>
      <c r="T18" s="1">
        <v>14.613385200500488</v>
      </c>
      <c r="U18" s="1">
        <v>38.592723846435547</v>
      </c>
      <c r="V18" s="1">
        <v>27.873672485351563</v>
      </c>
      <c r="W18" s="1">
        <v>73.612030029296875</v>
      </c>
      <c r="X18" s="1">
        <v>299.61935424804688</v>
      </c>
      <c r="Y18" s="1">
        <v>0.20291829109191895</v>
      </c>
      <c r="Z18" s="1">
        <v>0.30122503638267517</v>
      </c>
      <c r="AA18" s="1">
        <v>88.182762145996094</v>
      </c>
      <c r="AB18" s="1">
        <v>42.864860534667969</v>
      </c>
      <c r="AC18" s="1">
        <v>2.0527956485748291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1.1015417435589956</v>
      </c>
      <c r="AL18">
        <f>(U18-T18)/(1000-U18)*AK18</f>
        <v>2.7474560632736251E-2</v>
      </c>
      <c r="AM18">
        <f>(P18+273.15)</f>
        <v>339.45738067626951</v>
      </c>
      <c r="AN18">
        <f>(O18+273.15)</f>
        <v>304.58000221252439</v>
      </c>
      <c r="AO18">
        <f>(Y18*AG18+Z18*AH18)*AI18</f>
        <v>3.2466925849014672E-2</v>
      </c>
      <c r="AP18">
        <f>((AO18+0.00000010773*(AN18^4-AM18^4))-AL18*44100)/(L18*51.4+0.00000043092*AM18^3)</f>
        <v>-13.518186362566531</v>
      </c>
      <c r="AQ18">
        <f>0.61365*EXP(17.502*J18/(240.97+J18))</f>
        <v>26.800639044864742</v>
      </c>
      <c r="AR18">
        <f>AQ18*1000/AA18</f>
        <v>303.92151927032387</v>
      </c>
      <c r="AS18">
        <f>(AR18-U18)</f>
        <v>265.32879542388832</v>
      </c>
      <c r="AT18">
        <f>IF(D18,P18,(O18+P18)/2)</f>
        <v>48.868691444396973</v>
      </c>
      <c r="AU18">
        <f>0.61365*EXP(17.502*AT18/(240.97+AT18))</f>
        <v>11.735526165385695</v>
      </c>
      <c r="AV18">
        <f>IF(AS18&lt;&gt;0,(1000-(AR18+U18)/2)/AS18*AL18,0)</f>
        <v>8.5815587510267924E-2</v>
      </c>
      <c r="AW18">
        <f>U18*AA18/1000</f>
        <v>3.4032129875163375</v>
      </c>
      <c r="AX18">
        <f>(AU18-AW18)</f>
        <v>8.3323131778693575</v>
      </c>
      <c r="AY18">
        <f>1/(1.6/F18+1.37/N18)</f>
        <v>5.3807044695027964E-2</v>
      </c>
      <c r="AZ18">
        <f>G18*AA18*0.001</f>
        <v>26.667007449194397</v>
      </c>
      <c r="BA18">
        <f>G18/S18</f>
        <v>0.76717610157137273</v>
      </c>
      <c r="BB18">
        <f>(1-AL18*AA18/AQ18/F18)*100</f>
        <v>-2.9957328473057654</v>
      </c>
      <c r="BC18">
        <f>(S18-E18/(N18/1.35))</f>
        <v>395.80375864888032</v>
      </c>
      <c r="BD18">
        <f>E18*BB18/100/BC18</f>
        <v>3.505143661853814E-4</v>
      </c>
    </row>
    <row r="19" spans="1:56" x14ac:dyDescent="0.35">
      <c r="A19" s="1" t="s">
        <v>9</v>
      </c>
      <c r="B19" s="1" t="s">
        <v>5075</v>
      </c>
      <c r="K19" s="1">
        <v>2.72</v>
      </c>
    </row>
    <row r="20" spans="1:56" x14ac:dyDescent="0.35">
      <c r="A20" s="1" t="s">
        <v>9</v>
      </c>
      <c r="B20" s="1" t="s">
        <v>5074</v>
      </c>
      <c r="K20" s="1">
        <v>2.72</v>
      </c>
    </row>
    <row r="21" spans="1:56" x14ac:dyDescent="0.35">
      <c r="A21" s="1">
        <v>2</v>
      </c>
      <c r="B21" s="1" t="s">
        <v>5073</v>
      </c>
      <c r="C21" s="1">
        <v>617.50000166520476</v>
      </c>
      <c r="D21" s="1">
        <v>0</v>
      </c>
      <c r="E21">
        <f>(R21-S21*(1000-T21)/(1000-U21))*AK21</f>
        <v>-4.3076710611074525</v>
      </c>
      <c r="F21">
        <f>IF(AV21&lt;&gt;0,1/(1/AV21-1/N21),0)</f>
        <v>0.18536318181575326</v>
      </c>
      <c r="G21">
        <f>((AY21-AL21/2)*S21-E21)/(AY21+AL21/2)</f>
        <v>346.10646139899814</v>
      </c>
      <c r="H21">
        <f>AL21*1000</f>
        <v>26.166923113805176</v>
      </c>
      <c r="I21">
        <f>(AQ21-AW21)</f>
        <v>11.686909792610802</v>
      </c>
      <c r="J21">
        <f>(P21+AP21*D21)</f>
        <v>53.888633728027344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31.420652389526367</v>
      </c>
      <c r="P21" s="1">
        <v>53.888633728027344</v>
      </c>
      <c r="Q21" s="1">
        <v>31.59521484375</v>
      </c>
      <c r="R21" s="1">
        <v>399.93365478515625</v>
      </c>
      <c r="S21" s="1">
        <v>394.473388671875</v>
      </c>
      <c r="T21" s="1">
        <v>15.110311508178711</v>
      </c>
      <c r="U21" s="1">
        <v>37.964160919189453</v>
      </c>
      <c r="V21" s="1">
        <v>28.835605621337891</v>
      </c>
      <c r="W21" s="1">
        <v>72.448509216308594</v>
      </c>
      <c r="X21" s="1">
        <v>299.6080322265625</v>
      </c>
      <c r="Y21" s="1">
        <v>25.900863647460938</v>
      </c>
      <c r="Z21" s="1">
        <v>0.15847043693065643</v>
      </c>
      <c r="AA21" s="1">
        <v>88.179000854492188</v>
      </c>
      <c r="AB21" s="1">
        <v>42.690708160400391</v>
      </c>
      <c r="AC21" s="1">
        <v>2.0737636089324951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1.1015001184800091</v>
      </c>
      <c r="AL21">
        <f>(U21-T21)/(1000-U21)*AK21</f>
        <v>2.6166923113805175E-2</v>
      </c>
      <c r="AM21">
        <f>(P21+273.15)</f>
        <v>327.03863372802732</v>
      </c>
      <c r="AN21">
        <f>(O21+273.15)</f>
        <v>304.57065238952634</v>
      </c>
      <c r="AO21">
        <f>(Y21*AG21+Z21*AH21)*AI21</f>
        <v>4.1441380909650434</v>
      </c>
      <c r="AP21">
        <f>((AO21+0.00000010773*(AN21^4-AM21^4))-AL21*44100)/(L21*51.4+0.00000043092*AM21^3)</f>
        <v>-11.633919305331125</v>
      </c>
      <c r="AQ21">
        <f>0.61365*EXP(17.502*J21/(240.97+J21))</f>
        <v>15.034551570744087</v>
      </c>
      <c r="AR21">
        <f>AQ21*1000/AA21</f>
        <v>170.50036204825253</v>
      </c>
      <c r="AS21">
        <f>(AR21-U21)</f>
        <v>132.53620112906307</v>
      </c>
      <c r="AT21">
        <f>IF(D21,P21,(O21+P21)/2)</f>
        <v>42.654643058776855</v>
      </c>
      <c r="AU21">
        <f>0.61365*EXP(17.502*AT21/(240.97+AT21))</f>
        <v>8.5319315877470601</v>
      </c>
      <c r="AV21">
        <f>IF(AS21&lt;&gt;0,(1000-(AR21+U21)/2)/AS21*AL21,0)</f>
        <v>0.17685345846571654</v>
      </c>
      <c r="AW21">
        <f>U21*AA21/1000</f>
        <v>3.3476417781332857</v>
      </c>
      <c r="AX21">
        <f>(AU21-AW21)</f>
        <v>5.1842898096137748</v>
      </c>
      <c r="AY21">
        <f>1/(1.6/F21+1.37/N21)</f>
        <v>0.11126770379166546</v>
      </c>
      <c r="AZ21">
        <f>G21*AA21*0.001</f>
        <v>30.519321955447527</v>
      </c>
      <c r="BA21">
        <f>G21/S21</f>
        <v>0.87738861818861824</v>
      </c>
      <c r="BB21">
        <f>(1-AL21*AA21/AQ21/F21)*100</f>
        <v>17.205044483540611</v>
      </c>
      <c r="BC21">
        <f>(S21-E21/(N21/1.35))</f>
        <v>395.9829637239211</v>
      </c>
      <c r="BD21">
        <f>E21*BB21/100/BC21</f>
        <v>-1.8716378990103794E-3</v>
      </c>
    </row>
    <row r="22" spans="1:56" x14ac:dyDescent="0.35">
      <c r="A22" s="1" t="s">
        <v>9</v>
      </c>
      <c r="B22" s="1" t="s">
        <v>5072</v>
      </c>
      <c r="K22" s="1">
        <v>2.72</v>
      </c>
    </row>
    <row r="23" spans="1:56" x14ac:dyDescent="0.35">
      <c r="A23" s="1" t="s">
        <v>9</v>
      </c>
      <c r="B23" s="1" t="s">
        <v>5071</v>
      </c>
      <c r="K23" s="1">
        <v>2.72</v>
      </c>
    </row>
    <row r="24" spans="1:56" x14ac:dyDescent="0.35">
      <c r="A24" s="1">
        <v>3</v>
      </c>
      <c r="B24" s="1" t="s">
        <v>5070</v>
      </c>
      <c r="C24" s="1">
        <v>822.50000166520476</v>
      </c>
      <c r="D24" s="1">
        <v>0</v>
      </c>
      <c r="E24">
        <f>(R24-S24*(1000-T24)/(1000-U24))*AK24</f>
        <v>-4.3900134484810014</v>
      </c>
      <c r="F24">
        <f>IF(AV24&lt;&gt;0,1/(1/AV24-1/N24),0)</f>
        <v>0.17744831658426319</v>
      </c>
      <c r="G24">
        <f>((AY24-AL24/2)*S24-E24)/(AY24+AL24/2)</f>
        <v>348.23539374989434</v>
      </c>
      <c r="H24">
        <f>AL24*1000</f>
        <v>25.216109100423846</v>
      </c>
      <c r="I24">
        <f>(AQ24-AW24)</f>
        <v>11.742024618714211</v>
      </c>
      <c r="J24">
        <f>(P24+AP24*D24)</f>
        <v>53.91632080078125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31.343460083007813</v>
      </c>
      <c r="P24" s="1">
        <v>53.91632080078125</v>
      </c>
      <c r="Q24" s="1">
        <v>31.536565780639648</v>
      </c>
      <c r="R24" s="1">
        <v>399.95913696289063</v>
      </c>
      <c r="S24" s="1">
        <v>394.9053955078125</v>
      </c>
      <c r="T24" s="1">
        <v>15.542527198791504</v>
      </c>
      <c r="U24" s="1">
        <v>37.569957733154297</v>
      </c>
      <c r="V24" s="1">
        <v>29.789533615112305</v>
      </c>
      <c r="W24" s="1">
        <v>72.008338928222656</v>
      </c>
      <c r="X24" s="1">
        <v>299.67623901367188</v>
      </c>
      <c r="Y24" s="1">
        <v>50.018657684326172</v>
      </c>
      <c r="Z24" s="1">
        <v>0.30253046751022339</v>
      </c>
      <c r="AA24" s="1">
        <v>88.175003051757813</v>
      </c>
      <c r="AB24" s="1">
        <v>42.668975830078125</v>
      </c>
      <c r="AC24" s="1">
        <v>2.0633347034454346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1.1017508787267347</v>
      </c>
      <c r="AL24">
        <f>(U24-T24)/(1000-U24)*AK24</f>
        <v>2.5216109100423847E-2</v>
      </c>
      <c r="AM24">
        <f>(P24+273.15)</f>
        <v>327.06632080078123</v>
      </c>
      <c r="AN24">
        <f>(O24+273.15)</f>
        <v>304.49346008300779</v>
      </c>
      <c r="AO24">
        <f>(Y24*AG24+Z24*AH24)*AI24</f>
        <v>8.0029850506115281</v>
      </c>
      <c r="AP24">
        <f>((AO24+0.00000010773*(AN24^4-AM24^4))-AL24*44100)/(L24*51.4+0.00000043092*AM24^3)</f>
        <v>-11.278331589213542</v>
      </c>
      <c r="AQ24">
        <f>0.61365*EXP(17.502*J24/(240.97+J24))</f>
        <v>15.054755756489504</v>
      </c>
      <c r="AR24">
        <f>AQ24*1000/AA24</f>
        <v>170.73722977534254</v>
      </c>
      <c r="AS24">
        <f>(AR24-U24)</f>
        <v>133.16727204218824</v>
      </c>
      <c r="AT24">
        <f>IF(D24,P24,(O24+P24)/2)</f>
        <v>42.629890441894531</v>
      </c>
      <c r="AU24">
        <f>0.61365*EXP(17.502*AT24/(240.97+AT24))</f>
        <v>8.5208656727922882</v>
      </c>
      <c r="AV24">
        <f>IF(AS24&lt;&gt;0,(1000-(AR24+U24)/2)/AS24*AL24,0)</f>
        <v>0.16963447828201297</v>
      </c>
      <c r="AW24">
        <f>U24*AA24/1000</f>
        <v>3.3127311377752919</v>
      </c>
      <c r="AX24">
        <f>(AU24-AW24)</f>
        <v>5.2081345350169963</v>
      </c>
      <c r="AY24">
        <f>1/(1.6/F24+1.37/N24)</f>
        <v>0.1066969353632576</v>
      </c>
      <c r="AZ24">
        <f>G24*AA24*0.001</f>
        <v>30.705656906627016</v>
      </c>
      <c r="BA24">
        <f>G24/S24</f>
        <v>0.88181979205955197</v>
      </c>
      <c r="BB24">
        <f>(1-AL24*AA24/AQ24/F24)*100</f>
        <v>16.770370661211974</v>
      </c>
      <c r="BC24">
        <f>(S24-E24/(N24/1.35))</f>
        <v>396.44382652679332</v>
      </c>
      <c r="BD24">
        <f>E24*BB24/100/BC24</f>
        <v>-1.8570639221129628E-3</v>
      </c>
    </row>
    <row r="25" spans="1:56" x14ac:dyDescent="0.35">
      <c r="A25" s="1" t="s">
        <v>9</v>
      </c>
      <c r="B25" s="1" t="s">
        <v>5069</v>
      </c>
      <c r="K25" s="1">
        <v>2.72</v>
      </c>
    </row>
    <row r="26" spans="1:56" x14ac:dyDescent="0.35">
      <c r="A26" s="1" t="s">
        <v>9</v>
      </c>
      <c r="B26" s="1" t="s">
        <v>5068</v>
      </c>
      <c r="K26" s="1">
        <v>2.72</v>
      </c>
    </row>
    <row r="27" spans="1:56" x14ac:dyDescent="0.35">
      <c r="A27" s="1">
        <v>4</v>
      </c>
      <c r="B27" s="1" t="s">
        <v>5067</v>
      </c>
      <c r="C27" s="1">
        <v>1027.5000016652048</v>
      </c>
      <c r="D27" s="1">
        <v>0</v>
      </c>
      <c r="E27">
        <f>(R27-S27*(1000-T27)/(1000-U27))*AK27</f>
        <v>-4.4171872089191915</v>
      </c>
      <c r="F27">
        <f>IF(AV27&lt;&gt;0,1/(1/AV27-1/N27),0)</f>
        <v>0.17270960549186964</v>
      </c>
      <c r="G27">
        <f>((AY27-AL27/2)*S27-E27)/(AY27+AL27/2)</f>
        <v>349.45919321421673</v>
      </c>
      <c r="H27">
        <f>AL27*1000</f>
        <v>24.610408925582444</v>
      </c>
      <c r="I27">
        <f>(AQ27-AW27)</f>
        <v>11.76124120825096</v>
      </c>
      <c r="J27">
        <f>(P27+AP27*D27)</f>
        <v>53.925251007080078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31.270919799804688</v>
      </c>
      <c r="P27" s="1">
        <v>53.925251007080078</v>
      </c>
      <c r="Q27" s="1">
        <v>31.470623016357422</v>
      </c>
      <c r="R27" s="1">
        <v>399.92068481445313</v>
      </c>
      <c r="S27" s="1">
        <v>395.10293579101563</v>
      </c>
      <c r="T27" s="1">
        <v>15.917723655700684</v>
      </c>
      <c r="U27" s="1">
        <v>37.425361633300781</v>
      </c>
      <c r="V27" s="1">
        <v>30.635320663452148</v>
      </c>
      <c r="W27" s="1">
        <v>72.029014587402344</v>
      </c>
      <c r="X27" s="1">
        <v>299.59146118164063</v>
      </c>
      <c r="Y27" s="1">
        <v>100.92427825927734</v>
      </c>
      <c r="Z27" s="1">
        <v>0.31563529372215271</v>
      </c>
      <c r="AA27" s="1">
        <v>88.176467895507813</v>
      </c>
      <c r="AB27" s="1">
        <v>42.637439727783203</v>
      </c>
      <c r="AC27" s="1">
        <v>2.070068359375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1.1014391955207372</v>
      </c>
      <c r="AL27">
        <f>(U27-T27)/(1000-U27)*AK27</f>
        <v>2.4610408925582444E-2</v>
      </c>
      <c r="AM27">
        <f>(P27+273.15)</f>
        <v>327.07525100708006</v>
      </c>
      <c r="AN27">
        <f>(O27+273.15)</f>
        <v>304.42091979980466</v>
      </c>
      <c r="AO27">
        <f>(Y27*AG27+Z27*AH27)*AI27</f>
        <v>16.14788416055103</v>
      </c>
      <c r="AP27">
        <f>((AO27+0.00000010773*(AN27^4-AM27^4))-AL27*44100)/(L27*51.4+0.00000043092*AM27^3)</f>
        <v>-11.00768377247179</v>
      </c>
      <c r="AQ27">
        <f>0.61365*EXP(17.502*J27/(240.97+J27))</f>
        <v>15.061277406787475</v>
      </c>
      <c r="AR27">
        <f>AQ27*1000/AA27</f>
        <v>170.80835472606609</v>
      </c>
      <c r="AS27">
        <f>(AR27-U27)</f>
        <v>133.3829930927653</v>
      </c>
      <c r="AT27">
        <f>IF(D27,P27,(O27+P27)/2)</f>
        <v>42.598085403442383</v>
      </c>
      <c r="AU27">
        <f>0.61365*EXP(17.502*AT27/(240.97+AT27))</f>
        <v>8.5066651363441661</v>
      </c>
      <c r="AV27">
        <f>IF(AS27&lt;&gt;0,(1000-(AR27+U27)/2)/AS27*AL27,0)</f>
        <v>0.16529881327823831</v>
      </c>
      <c r="AW27">
        <f>U27*AA27/1000</f>
        <v>3.3000361985365161</v>
      </c>
      <c r="AX27">
        <f>(AU27-AW27)</f>
        <v>5.2066289378076505</v>
      </c>
      <c r="AY27">
        <f>1/(1.6/F27+1.37/N27)</f>
        <v>0.10395295731409065</v>
      </c>
      <c r="AZ27">
        <f>G27*AA27*0.001</f>
        <v>30.814077331243443</v>
      </c>
      <c r="BA27">
        <f>G27/S27</f>
        <v>0.88447632644030383</v>
      </c>
      <c r="BB27">
        <f>(1-AL27*AA27/AQ27/F27)*100</f>
        <v>16.575573771168639</v>
      </c>
      <c r="BC27">
        <f>(S27-E27/(N27/1.35))</f>
        <v>396.65088954983565</v>
      </c>
      <c r="BD27">
        <f>E27*BB27/100/BC27</f>
        <v>-1.8458905393001377E-3</v>
      </c>
    </row>
    <row r="28" spans="1:56" x14ac:dyDescent="0.35">
      <c r="A28" s="1" t="s">
        <v>9</v>
      </c>
      <c r="B28" s="1" t="s">
        <v>5066</v>
      </c>
      <c r="K28" s="1">
        <v>2.72</v>
      </c>
    </row>
    <row r="29" spans="1:56" x14ac:dyDescent="0.35">
      <c r="A29" s="1" t="s">
        <v>9</v>
      </c>
      <c r="B29" s="1" t="s">
        <v>5065</v>
      </c>
      <c r="K29" s="1">
        <v>2.72</v>
      </c>
    </row>
    <row r="30" spans="1:56" x14ac:dyDescent="0.35">
      <c r="A30" s="1">
        <v>5</v>
      </c>
      <c r="B30" s="1" t="s">
        <v>5064</v>
      </c>
      <c r="C30" s="1">
        <v>1232.5000016652048</v>
      </c>
      <c r="D30" s="1">
        <v>0</v>
      </c>
      <c r="E30">
        <f>(R30-S30*(1000-T30)/(1000-U30))*AK30</f>
        <v>-4.4379751108419674</v>
      </c>
      <c r="F30">
        <f>IF(AV30&lt;&gt;0,1/(1/AV30-1/N30),0)</f>
        <v>0.17091614753669215</v>
      </c>
      <c r="G30">
        <f>((AY30-AL30/2)*S30-E30)/(AY30+AL30/2)</f>
        <v>350.70915686974644</v>
      </c>
      <c r="H30">
        <f>AL30*1000</f>
        <v>24.179808449992091</v>
      </c>
      <c r="I30">
        <f>(AQ30-AW30)</f>
        <v>11.677271696275248</v>
      </c>
      <c r="J30">
        <f>(P30+AP30*D30)</f>
        <v>53.806804656982422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31.308906555175781</v>
      </c>
      <c r="P30" s="1">
        <v>53.806804656982422</v>
      </c>
      <c r="Q30" s="1">
        <v>31.452787399291992</v>
      </c>
      <c r="R30" s="1">
        <v>399.86032104492188</v>
      </c>
      <c r="S30" s="1">
        <v>395.21441650390625</v>
      </c>
      <c r="T30" s="1">
        <v>16.273641586303711</v>
      </c>
      <c r="U30" s="1">
        <v>37.401153564453125</v>
      </c>
      <c r="V30" s="1">
        <v>31.250818252563477</v>
      </c>
      <c r="W30" s="1">
        <v>71.822685241699219</v>
      </c>
      <c r="X30" s="1">
        <v>299.653076171875</v>
      </c>
      <c r="Y30" s="1">
        <v>149.81961059570313</v>
      </c>
      <c r="Z30" s="1">
        <v>0.16763585805892944</v>
      </c>
      <c r="AA30" s="1">
        <v>88.171150207519531</v>
      </c>
      <c r="AB30" s="1">
        <v>42.633449554443359</v>
      </c>
      <c r="AC30" s="1">
        <v>2.0681023597717285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1.1016657212201284</v>
      </c>
      <c r="AL30">
        <f>(U30-T30)/(1000-U30)*AK30</f>
        <v>2.4179808449992093E-2</v>
      </c>
      <c r="AM30">
        <f>(P30+273.15)</f>
        <v>326.9568046569824</v>
      </c>
      <c r="AN30">
        <f>(O30+273.15)</f>
        <v>304.45890655517576</v>
      </c>
      <c r="AO30">
        <f>(Y30*AG30+Z30*AH30)*AI30</f>
        <v>23.97113715951582</v>
      </c>
      <c r="AP30">
        <f>((AO30+0.00000010773*(AN30^4-AM30^4))-AL30*44100)/(L30*51.4+0.00000043092*AM30^3)</f>
        <v>-10.77677195087942</v>
      </c>
      <c r="AQ30">
        <f>0.61365*EXP(17.502*J30/(240.97+J30))</f>
        <v>14.97497442514115</v>
      </c>
      <c r="AR30">
        <f>AQ30*1000/AA30</f>
        <v>169.83984432431771</v>
      </c>
      <c r="AS30">
        <f>(AR30-U30)</f>
        <v>132.43869075986458</v>
      </c>
      <c r="AT30">
        <f>IF(D30,P30,(O30+P30)/2)</f>
        <v>42.557855606079102</v>
      </c>
      <c r="AU30">
        <f>0.61365*EXP(17.502*AT30/(240.97+AT30))</f>
        <v>8.4887323989507877</v>
      </c>
      <c r="AV30">
        <f>IF(AS30&lt;&gt;0,(1000-(AR30+U30)/2)/AS30*AL30,0)</f>
        <v>0.16365523178814612</v>
      </c>
      <c r="AW30">
        <f>U30*AA30/1000</f>
        <v>3.2977027288659011</v>
      </c>
      <c r="AX30">
        <f>(AU30-AW30)</f>
        <v>5.1910296700848866</v>
      </c>
      <c r="AY30">
        <f>1/(1.6/F30+1.37/N30)</f>
        <v>0.10291299248812415</v>
      </c>
      <c r="AZ30">
        <f>G30*AA30*0.001</f>
        <v>30.922429749514944</v>
      </c>
      <c r="BA30">
        <f>G30/S30</f>
        <v>0.88738958455044126</v>
      </c>
      <c r="BB30">
        <f>(1-AL30*AA30/AQ30/F30)*100</f>
        <v>16.702843199408189</v>
      </c>
      <c r="BC30">
        <f>(S30-E30/(N30/1.35))</f>
        <v>396.76965515000802</v>
      </c>
      <c r="BD30">
        <f>E30*BB30/100/BC30</f>
        <v>-1.8682578528149841E-3</v>
      </c>
    </row>
    <row r="31" spans="1:56" x14ac:dyDescent="0.35">
      <c r="A31" s="1" t="s">
        <v>9</v>
      </c>
      <c r="B31" s="1" t="s">
        <v>5063</v>
      </c>
      <c r="K31" s="1">
        <v>2.72</v>
      </c>
    </row>
    <row r="32" spans="1:56" x14ac:dyDescent="0.35">
      <c r="A32" s="1" t="s">
        <v>9</v>
      </c>
      <c r="B32" s="1" t="s">
        <v>5062</v>
      </c>
      <c r="K32" s="1">
        <v>2.72</v>
      </c>
    </row>
    <row r="33" spans="1:56" x14ac:dyDescent="0.35">
      <c r="A33" s="1">
        <v>6</v>
      </c>
      <c r="B33" s="1" t="s">
        <v>5061</v>
      </c>
      <c r="C33" s="1">
        <v>1437.5000016652048</v>
      </c>
      <c r="D33" s="1">
        <v>0</v>
      </c>
      <c r="E33">
        <f>(R33-S33*(1000-T33)/(1000-U33))*AK33</f>
        <v>-4.4338643690831914</v>
      </c>
      <c r="F33">
        <f>IF(AV33&lt;&gt;0,1/(1/AV33-1/N33),0)</f>
        <v>0.17531691916319903</v>
      </c>
      <c r="G33">
        <f>((AY33-AL33/2)*S33-E33)/(AY33+AL33/2)</f>
        <v>352.93430757912199</v>
      </c>
      <c r="H33">
        <f>AL33*1000</f>
        <v>23.813123313490653</v>
      </c>
      <c r="I33">
        <f>(AQ33-AW33)</f>
        <v>11.25234894313075</v>
      </c>
      <c r="J33">
        <f>(P33+AP33*D33)</f>
        <v>53.215789794921875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31.234399795532227</v>
      </c>
      <c r="P33" s="1">
        <v>53.215789794921875</v>
      </c>
      <c r="Q33" s="1">
        <v>31.406099319458008</v>
      </c>
      <c r="R33" s="1">
        <v>399.89669799804688</v>
      </c>
      <c r="S33" s="1">
        <v>395.37484741210938</v>
      </c>
      <c r="T33" s="1">
        <v>16.604509353637695</v>
      </c>
      <c r="U33" s="1">
        <v>37.4127197265625</v>
      </c>
      <c r="V33" s="1">
        <v>32.017810821533203</v>
      </c>
      <c r="W33" s="1">
        <v>72.141456604003906</v>
      </c>
      <c r="X33" s="1">
        <v>299.63369750976563</v>
      </c>
      <c r="Y33" s="1">
        <v>299.73812866210938</v>
      </c>
      <c r="Z33" s="1">
        <v>0.18728400766849518</v>
      </c>
      <c r="AA33" s="1">
        <v>88.1605224609375</v>
      </c>
      <c r="AB33" s="1">
        <v>42.651470184326172</v>
      </c>
      <c r="AC33" s="1">
        <v>2.0751762390136719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1.1015944761388439</v>
      </c>
      <c r="AL33">
        <f>(U33-T33)/(1000-U33)*AK33</f>
        <v>2.3813123313490652E-2</v>
      </c>
      <c r="AM33">
        <f>(P33+273.15)</f>
        <v>326.36578979492185</v>
      </c>
      <c r="AN33">
        <f>(O33+273.15)</f>
        <v>304.3843997955322</v>
      </c>
      <c r="AO33">
        <f>(Y33*AG33+Z33*AH33)*AI33</f>
        <v>47.958099513990419</v>
      </c>
      <c r="AP33">
        <f>((AO33+0.00000010773*(AN33^4-AM33^4))-AL33*44100)/(L33*51.4+0.00000043092*AM33^3)</f>
        <v>-10.398719559083551</v>
      </c>
      <c r="AQ33">
        <f>0.61365*EXP(17.502*J33/(240.97+J33))</f>
        <v>14.550673860909123</v>
      </c>
      <c r="AR33">
        <f>AQ33*1000/AA33</f>
        <v>165.04750034071418</v>
      </c>
      <c r="AS33">
        <f>(AR33-U33)</f>
        <v>127.63478061415168</v>
      </c>
      <c r="AT33">
        <f>IF(D33,P33,(O33+P33)/2)</f>
        <v>42.225094795227051</v>
      </c>
      <c r="AU33">
        <f>0.61365*EXP(17.502*AT33/(240.97+AT33))</f>
        <v>8.3416521492459008</v>
      </c>
      <c r="AV33">
        <f>IF(AS33&lt;&gt;0,(1000-(AR33+U33)/2)/AS33*AL33,0)</f>
        <v>0.16768562704646012</v>
      </c>
      <c r="AW33">
        <f>U33*AA33/1000</f>
        <v>3.2983249177783729</v>
      </c>
      <c r="AX33">
        <f>(AU33-AW33)</f>
        <v>5.0433272314675275</v>
      </c>
      <c r="AY33">
        <f>1/(1.6/F33+1.37/N33)</f>
        <v>0.10546342578913043</v>
      </c>
      <c r="AZ33">
        <f>G33*AA33*0.001</f>
        <v>31.11487295056461</v>
      </c>
      <c r="BA33">
        <f>G33/S33</f>
        <v>0.89265746136665458</v>
      </c>
      <c r="BB33">
        <f>(1-AL33*AA33/AQ33/F33)*100</f>
        <v>17.70308045972715</v>
      </c>
      <c r="BC33">
        <f>(S33-E33/(N33/1.35))</f>
        <v>396.92864549482636</v>
      </c>
      <c r="BD33">
        <f>E33*BB33/100/BC33</f>
        <v>-1.9775105315350738E-3</v>
      </c>
    </row>
    <row r="34" spans="1:56" x14ac:dyDescent="0.35">
      <c r="A34" s="1" t="s">
        <v>9</v>
      </c>
      <c r="B34" s="1" t="s">
        <v>5060</v>
      </c>
      <c r="K34" s="1">
        <v>2.72</v>
      </c>
    </row>
    <row r="35" spans="1:56" x14ac:dyDescent="0.35">
      <c r="A35" s="1" t="s">
        <v>9</v>
      </c>
      <c r="B35" s="1" t="s">
        <v>5059</v>
      </c>
      <c r="K35" s="1">
        <v>2.72</v>
      </c>
    </row>
    <row r="36" spans="1:56" x14ac:dyDescent="0.35">
      <c r="A36" s="1">
        <v>7</v>
      </c>
      <c r="B36" s="1" t="s">
        <v>5058</v>
      </c>
      <c r="C36" s="1">
        <v>1642.5000016652048</v>
      </c>
      <c r="D36" s="1">
        <v>0</v>
      </c>
      <c r="E36">
        <f>(R36-S36*(1000-T36)/(1000-U36))*AK36</f>
        <v>-4.0879561989718285</v>
      </c>
      <c r="F36">
        <f>IF(AV36&lt;&gt;0,1/(1/AV36-1/N36),0)</f>
        <v>0.18121273034935587</v>
      </c>
      <c r="G36">
        <f>((AY36-AL36/2)*S36-E36)/(AY36+AL36/2)</f>
        <v>352.17824999008496</v>
      </c>
      <c r="H36">
        <f>AL36*1000</f>
        <v>23.510398551259716</v>
      </c>
      <c r="I36">
        <f>(AQ36-AW36)</f>
        <v>10.793825224005086</v>
      </c>
      <c r="J36">
        <f>(P36+AP36*D36)</f>
        <v>52.567581176757813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31.215003967285156</v>
      </c>
      <c r="P36" s="1">
        <v>52.567581176757813</v>
      </c>
      <c r="Q36" s="1">
        <v>31.388771057128906</v>
      </c>
      <c r="R36" s="1">
        <v>400.06753540039063</v>
      </c>
      <c r="S36" s="1">
        <v>395.34133911132813</v>
      </c>
      <c r="T36" s="1">
        <v>16.930061340332031</v>
      </c>
      <c r="U36" s="1">
        <v>37.471218109130859</v>
      </c>
      <c r="V36" s="1">
        <v>32.6810302734375</v>
      </c>
      <c r="W36" s="1">
        <v>72.332756042480469</v>
      </c>
      <c r="X36" s="1">
        <v>299.65237426757813</v>
      </c>
      <c r="Y36" s="1">
        <v>499.95440673828125</v>
      </c>
      <c r="Z36" s="1">
        <v>0.18728573620319366</v>
      </c>
      <c r="AA36" s="1">
        <v>88.158920288085938</v>
      </c>
      <c r="AB36" s="1">
        <v>42.700458526611328</v>
      </c>
      <c r="AC36" s="1">
        <v>2.0791449546813965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1.1016631406896251</v>
      </c>
      <c r="AL36">
        <f>(U36-T36)/(1000-U36)*AK36</f>
        <v>2.3510398551259717E-2</v>
      </c>
      <c r="AM36">
        <f>(P36+273.15)</f>
        <v>325.71758117675779</v>
      </c>
      <c r="AN36">
        <f>(O36+273.15)</f>
        <v>304.36500396728513</v>
      </c>
      <c r="AO36">
        <f>(Y36*AG36+Z36*AH36)*AI36</f>
        <v>79.992703290148711</v>
      </c>
      <c r="AP36">
        <f>((AO36+0.00000010773*(AN36^4-AM36^4))-AL36*44100)/(L36*51.4+0.00000043092*AM36^3)</f>
        <v>-9.9671277570579715</v>
      </c>
      <c r="AQ36">
        <f>0.61365*EXP(17.502*J36/(240.97+J36))</f>
        <v>14.097247354385436</v>
      </c>
      <c r="AR36">
        <f>AQ36*1000/AA36</f>
        <v>159.90721424806947</v>
      </c>
      <c r="AS36">
        <f>(AR36-U36)</f>
        <v>122.43599613893861</v>
      </c>
      <c r="AT36">
        <f>IF(D36,P36,(O36+P36)/2)</f>
        <v>41.891292572021484</v>
      </c>
      <c r="AU36">
        <f>0.61365*EXP(17.502*AT36/(240.97+AT36))</f>
        <v>8.1963332616453517</v>
      </c>
      <c r="AV36">
        <f>IF(AS36&lt;&gt;0,(1000-(AR36+U36)/2)/AS36*AL36,0)</f>
        <v>0.17307145295851631</v>
      </c>
      <c r="AW36">
        <f>U36*AA36/1000</f>
        <v>3.3034221303803495</v>
      </c>
      <c r="AX36">
        <f>(AU36-AW36)</f>
        <v>4.8929111312650022</v>
      </c>
      <c r="AY36">
        <f>1/(1.6/F36+1.37/N36)</f>
        <v>0.10887278063328958</v>
      </c>
      <c r="AZ36">
        <f>G36*AA36*0.001</f>
        <v>31.047654268073504</v>
      </c>
      <c r="BA36">
        <f>G36/S36</f>
        <v>0.8908207039054713</v>
      </c>
      <c r="BB36">
        <f>(1-AL36*AA36/AQ36/F36)*100</f>
        <v>18.865936065466514</v>
      </c>
      <c r="BC36">
        <f>(S36-E36/(N36/1.35))</f>
        <v>396.77391755204093</v>
      </c>
      <c r="BD36">
        <f>E36*BB36/100/BC36</f>
        <v>-1.9437547902355389E-3</v>
      </c>
    </row>
    <row r="37" spans="1:56" x14ac:dyDescent="0.35">
      <c r="A37" s="1" t="s">
        <v>9</v>
      </c>
      <c r="B37" s="1" t="s">
        <v>5057</v>
      </c>
      <c r="K37" s="1">
        <v>2.72</v>
      </c>
    </row>
    <row r="38" spans="1:56" x14ac:dyDescent="0.35">
      <c r="A38" s="1" t="s">
        <v>9</v>
      </c>
      <c r="B38" s="1" t="s">
        <v>5056</v>
      </c>
      <c r="K38" s="1">
        <v>2.72</v>
      </c>
    </row>
    <row r="39" spans="1:56" x14ac:dyDescent="0.35">
      <c r="A39" s="1">
        <v>8</v>
      </c>
      <c r="B39" s="1" t="s">
        <v>5055</v>
      </c>
      <c r="C39" s="1">
        <v>1847.5000016652048</v>
      </c>
      <c r="D39" s="1">
        <v>0</v>
      </c>
      <c r="E39">
        <f>(R39-S39*(1000-T39)/(1000-U39))*AK39</f>
        <v>-4.0306918117534076</v>
      </c>
      <c r="F39">
        <f>IF(AV39&lt;&gt;0,1/(1/AV39-1/N39),0)</f>
        <v>0.1797403382650711</v>
      </c>
      <c r="G39">
        <f>((AY39-AL39/2)*S39-E39)/(AY39+AL39/2)</f>
        <v>352.35892687734503</v>
      </c>
      <c r="H39">
        <f>AL39*1000</f>
        <v>23.167023916835944</v>
      </c>
      <c r="I39">
        <f>(AQ39-AW39)</f>
        <v>10.723750133623962</v>
      </c>
      <c r="J39">
        <f>(P39+AP39*D39)</f>
        <v>52.467182159423828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31.252403259277344</v>
      </c>
      <c r="P39" s="1">
        <v>52.467182159423828</v>
      </c>
      <c r="Q39" s="1">
        <v>31.401767730712891</v>
      </c>
      <c r="R39" s="1">
        <v>399.8619384765625</v>
      </c>
      <c r="S39" s="1">
        <v>395.20913696289063</v>
      </c>
      <c r="T39" s="1">
        <v>17.239059448242188</v>
      </c>
      <c r="U39" s="1">
        <v>37.482700347900391</v>
      </c>
      <c r="V39" s="1">
        <v>33.206066131591797</v>
      </c>
      <c r="W39" s="1">
        <v>72.1995849609375</v>
      </c>
      <c r="X39" s="1">
        <v>299.61190795898438</v>
      </c>
      <c r="Y39" s="1">
        <v>750.7353515625</v>
      </c>
      <c r="Z39" s="1">
        <v>0.2684803307056427</v>
      </c>
      <c r="AA39" s="1">
        <v>88.157119750976563</v>
      </c>
      <c r="AB39" s="1">
        <v>42.684947967529297</v>
      </c>
      <c r="AC39" s="1">
        <v>2.0863757133483887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1.1015143674962657</v>
      </c>
      <c r="AL39">
        <f>(U39-T39)/(1000-U39)*AK39</f>
        <v>2.3167023916835946E-2</v>
      </c>
      <c r="AM39">
        <f>(P39+273.15)</f>
        <v>325.61718215942381</v>
      </c>
      <c r="AN39">
        <f>(O39+273.15)</f>
        <v>304.40240325927732</v>
      </c>
      <c r="AO39">
        <f>(Y39*AG39+Z39*AH39)*AI39</f>
        <v>120.11765356516116</v>
      </c>
      <c r="AP39">
        <f>((AO39+0.00000010773*(AN39^4-AM39^4))-AL39*44100)/(L39*51.4+0.00000043092*AM39^3)</f>
        <v>-9.5100613184521929</v>
      </c>
      <c r="AQ39">
        <f>0.61365*EXP(17.502*J39/(240.97+J39))</f>
        <v>14.028117036783788</v>
      </c>
      <c r="AR39">
        <f>AQ39*1000/AA39</f>
        <v>159.12630853197072</v>
      </c>
      <c r="AS39">
        <f>(AR39-U39)</f>
        <v>121.64360818407033</v>
      </c>
      <c r="AT39">
        <f>IF(D39,P39,(O39+P39)/2)</f>
        <v>41.859792709350586</v>
      </c>
      <c r="AU39">
        <f>0.61365*EXP(17.502*AT39/(240.97+AT39))</f>
        <v>8.1827338628942172</v>
      </c>
      <c r="AV39">
        <f>IF(AS39&lt;&gt;0,(1000-(AR39+U39)/2)/AS39*AL39,0)</f>
        <v>0.17172789777604461</v>
      </c>
      <c r="AW39">
        <f>U39*AA39/1000</f>
        <v>3.3043669031598255</v>
      </c>
      <c r="AX39">
        <f>(AU39-AW39)</f>
        <v>4.8783669597343913</v>
      </c>
      <c r="AY39">
        <f>1/(1.6/F39+1.37/N39)</f>
        <v>0.10802214939507915</v>
      </c>
      <c r="AZ39">
        <f>G39*AA39*0.001</f>
        <v>31.062948112051703</v>
      </c>
      <c r="BA39">
        <f>G39/S39</f>
        <v>0.89157586179600612</v>
      </c>
      <c r="BB39">
        <f>(1-AL39*AA39/AQ39/F39)*100</f>
        <v>19.000431679021325</v>
      </c>
      <c r="BC39">
        <f>(S39-E39/(N39/1.35))</f>
        <v>396.62164774080156</v>
      </c>
      <c r="BD39">
        <f>E39*BB39/100/BC39</f>
        <v>-1.9309305184083327E-3</v>
      </c>
    </row>
    <row r="40" spans="1:56" x14ac:dyDescent="0.35">
      <c r="A40" s="1" t="s">
        <v>9</v>
      </c>
      <c r="B40" s="1" t="s">
        <v>5054</v>
      </c>
      <c r="K40" s="1">
        <v>2.72</v>
      </c>
    </row>
    <row r="41" spans="1:56" x14ac:dyDescent="0.35">
      <c r="A41" s="1" t="s">
        <v>9</v>
      </c>
      <c r="B41" s="1" t="s">
        <v>5053</v>
      </c>
      <c r="K41" s="1">
        <v>2.72</v>
      </c>
    </row>
    <row r="42" spans="1:56" x14ac:dyDescent="0.35">
      <c r="A42" s="1">
        <v>9</v>
      </c>
      <c r="B42" s="1" t="s">
        <v>5052</v>
      </c>
      <c r="C42" s="1">
        <v>2052.5000016652048</v>
      </c>
      <c r="D42" s="1">
        <v>0</v>
      </c>
      <c r="E42">
        <f>(R42-S42*(1000-T42)/(1000-U42))*AK42</f>
        <v>-3.9565497549188318</v>
      </c>
      <c r="F42">
        <f>IF(AV42&lt;&gt;0,1/(1/AV42-1/N42),0)</f>
        <v>0.1831763219367718</v>
      </c>
      <c r="G42">
        <f>((AY42-AL42/2)*S42-E42)/(AY42+AL42/2)</f>
        <v>353.62013004359187</v>
      </c>
      <c r="H42">
        <f>AL42*1000</f>
        <v>22.798587345902799</v>
      </c>
      <c r="I42">
        <f>(AQ42-AW42)</f>
        <v>10.38594677670411</v>
      </c>
      <c r="J42">
        <f>(P42+AP42*D42)</f>
        <v>51.967731475830078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31.309751510620117</v>
      </c>
      <c r="P42" s="1">
        <v>51.967731475830078</v>
      </c>
      <c r="Q42" s="1">
        <v>31.434228897094727</v>
      </c>
      <c r="R42" s="1">
        <v>399.8450927734375</v>
      </c>
      <c r="S42" s="1">
        <v>395.25497436523438</v>
      </c>
      <c r="T42" s="1">
        <v>17.536279678344727</v>
      </c>
      <c r="U42" s="1">
        <v>37.463790893554688</v>
      </c>
      <c r="V42" s="1">
        <v>33.667411804199219</v>
      </c>
      <c r="W42" s="1">
        <v>71.925682067871094</v>
      </c>
      <c r="X42" s="1">
        <v>299.53036499023438</v>
      </c>
      <c r="Y42" s="1">
        <v>999.83740234375</v>
      </c>
      <c r="Z42" s="1">
        <v>0.21347931027412415</v>
      </c>
      <c r="AA42" s="1">
        <v>88.154197692871094</v>
      </c>
      <c r="AB42" s="1">
        <v>42.724262237548828</v>
      </c>
      <c r="AC42" s="1">
        <v>2.0998611450195313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1.1012145771699791</v>
      </c>
      <c r="AL42">
        <f>(U42-T42)/(1000-U42)*AK42</f>
        <v>2.2798587345902798E-2</v>
      </c>
      <c r="AM42">
        <f>(P42+273.15)</f>
        <v>325.11773147583006</v>
      </c>
      <c r="AN42">
        <f>(O42+273.15)</f>
        <v>304.45975151062009</v>
      </c>
      <c r="AO42">
        <f>(Y42*AG42+Z42*AH42)*AI42</f>
        <v>159.97398079930281</v>
      </c>
      <c r="AP42">
        <f>((AO42+0.00000010773*(AN42^4-AM42^4))-AL42*44100)/(L42*51.4+0.00000043092*AM42^3)</f>
        <v>-9.0007832240439125</v>
      </c>
      <c r="AQ42">
        <f>0.61365*EXP(17.502*J42/(240.97+J42))</f>
        <v>13.688537205458912</v>
      </c>
      <c r="AR42">
        <f>AQ42*1000/AA42</f>
        <v>155.2794712414005</v>
      </c>
      <c r="AS42">
        <f>(AR42-U42)</f>
        <v>117.81568034784581</v>
      </c>
      <c r="AT42">
        <f>IF(D42,P42,(O42+P42)/2)</f>
        <v>41.638741493225098</v>
      </c>
      <c r="AU42">
        <f>0.61365*EXP(17.502*AT42/(240.97+AT42))</f>
        <v>8.087848114425908</v>
      </c>
      <c r="AV42">
        <f>IF(AS42&lt;&gt;0,(1000-(AR42+U42)/2)/AS42*AL42,0)</f>
        <v>0.17486170123126973</v>
      </c>
      <c r="AW42">
        <f>U42*AA42/1000</f>
        <v>3.3025904287548036</v>
      </c>
      <c r="AX42">
        <f>(AU42-AW42)</f>
        <v>4.7852576856711044</v>
      </c>
      <c r="AY42">
        <f>1/(1.6/F42+1.37/N42)</f>
        <v>0.11000635547515902</v>
      </c>
      <c r="AZ42">
        <f>G42*AA42*0.001</f>
        <v>31.173098852041583</v>
      </c>
      <c r="BA42">
        <f>G42/S42</f>
        <v>0.89466332615166555</v>
      </c>
      <c r="BB42">
        <f>(1-AL42*AA42/AQ42/F42)*100</f>
        <v>19.846118164142602</v>
      </c>
      <c r="BC42">
        <f>(S42-E42/(N42/1.35))</f>
        <v>396.64150289015595</v>
      </c>
      <c r="BD42">
        <f>E42*BB42/100/BC42</f>
        <v>-1.9796756866407431E-3</v>
      </c>
    </row>
    <row r="43" spans="1:56" x14ac:dyDescent="0.35">
      <c r="A43" s="1" t="s">
        <v>9</v>
      </c>
      <c r="B43" s="1" t="s">
        <v>5051</v>
      </c>
      <c r="K43" s="1">
        <v>2.72</v>
      </c>
    </row>
    <row r="44" spans="1:56" x14ac:dyDescent="0.35">
      <c r="A44" s="1" t="s">
        <v>9</v>
      </c>
      <c r="B44" s="1" t="s">
        <v>5050</v>
      </c>
      <c r="K44" s="1">
        <v>2.72</v>
      </c>
    </row>
    <row r="45" spans="1:56" x14ac:dyDescent="0.35">
      <c r="A45" s="1">
        <v>10</v>
      </c>
      <c r="B45" s="1" t="s">
        <v>5049</v>
      </c>
      <c r="C45" s="1">
        <v>2257.5000016652048</v>
      </c>
      <c r="D45" s="1">
        <v>0</v>
      </c>
      <c r="E45">
        <f>(R45-S45*(1000-T45)/(1000-U45))*AK45</f>
        <v>-4.0296210378180017</v>
      </c>
      <c r="F45">
        <f>IF(AV45&lt;&gt;0,1/(1/AV45-1/N45),0)</f>
        <v>0.18768796176010774</v>
      </c>
      <c r="G45">
        <f>((AY45-AL45/2)*S45-E45)/(AY45+AL45/2)</f>
        <v>356.66570077574903</v>
      </c>
      <c r="H45">
        <f>AL45*1000</f>
        <v>22.382570761227054</v>
      </c>
      <c r="I45">
        <f>(AQ45-AW45)</f>
        <v>9.9879890655967749</v>
      </c>
      <c r="J45">
        <f>(P45+AP45*D45)</f>
        <v>51.356430053710938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31.368236541748047</v>
      </c>
      <c r="P45" s="1">
        <v>51.356430053710938</v>
      </c>
      <c r="Q45" s="1">
        <v>31.479009628295898</v>
      </c>
      <c r="R45" s="1">
        <v>400.02960205078125</v>
      </c>
      <c r="S45" s="1">
        <v>395.6484375</v>
      </c>
      <c r="T45" s="1">
        <v>17.814037322998047</v>
      </c>
      <c r="U45" s="1">
        <v>37.374046325683594</v>
      </c>
      <c r="V45" s="1">
        <v>34.086006164550781</v>
      </c>
      <c r="W45" s="1">
        <v>71.512825012207031</v>
      </c>
      <c r="X45" s="1">
        <v>299.61764526367188</v>
      </c>
      <c r="Y45" s="1">
        <v>1251.064208984375</v>
      </c>
      <c r="Z45" s="1">
        <v>0.31170302629470825</v>
      </c>
      <c r="AA45" s="1">
        <v>88.151382446289063</v>
      </c>
      <c r="AB45" s="1">
        <v>42.738109588623047</v>
      </c>
      <c r="AC45" s="1">
        <v>2.1055970191955566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1.1015354605282053</v>
      </c>
      <c r="AL45">
        <f>(U45-T45)/(1000-U45)*AK45</f>
        <v>2.2382570761227055E-2</v>
      </c>
      <c r="AM45">
        <f>(P45+273.15)</f>
        <v>324.50643005371091</v>
      </c>
      <c r="AN45">
        <f>(O45+273.15)</f>
        <v>304.51823654174802</v>
      </c>
      <c r="AO45">
        <f>(Y45*AG45+Z45*AH45)*AI45</f>
        <v>200.17026896334573</v>
      </c>
      <c r="AP45">
        <f>((AO45+0.00000010773*(AN45^4-AM45^4))-AL45*44100)/(L45*51.4+0.00000043092*AM45^3)</f>
        <v>-8.4593691030713654</v>
      </c>
      <c r="AQ45">
        <f>0.61365*EXP(17.502*J45/(240.97+J45))</f>
        <v>13.282562916817433</v>
      </c>
      <c r="AR45">
        <f>AQ45*1000/AA45</f>
        <v>150.67900863506642</v>
      </c>
      <c r="AS45">
        <f>(AR45-U45)</f>
        <v>113.30496230938283</v>
      </c>
      <c r="AT45">
        <f>IF(D45,P45,(O45+P45)/2)</f>
        <v>41.362333297729492</v>
      </c>
      <c r="AU45">
        <f>0.61365*EXP(17.502*AT45/(240.97+AT45))</f>
        <v>7.9705422686439409</v>
      </c>
      <c r="AV45">
        <f>IF(AS45&lt;&gt;0,(1000-(AR45+U45)/2)/AS45*AL45,0)</f>
        <v>0.17896846654513976</v>
      </c>
      <c r="AW45">
        <f>U45*AA45/1000</f>
        <v>3.294573851220659</v>
      </c>
      <c r="AX45">
        <f>(AU45-AW45)</f>
        <v>4.6759684174232818</v>
      </c>
      <c r="AY45">
        <f>1/(1.6/F45+1.37/N45)</f>
        <v>0.11260731155299857</v>
      </c>
      <c r="AZ45">
        <f>G45*AA45*0.001</f>
        <v>31.44057459455675</v>
      </c>
      <c r="BA45">
        <f>G45/S45</f>
        <v>0.90147127340986666</v>
      </c>
      <c r="BB45">
        <f>(1-AL45*AA45/AQ45/F45)*100</f>
        <v>20.855490121510766</v>
      </c>
      <c r="BC45">
        <f>(S45-E45/(N45/1.35))</f>
        <v>397.06057303718427</v>
      </c>
      <c r="BD45">
        <f>E45*BB45/100/BC45</f>
        <v>-2.1165466292664384E-3</v>
      </c>
    </row>
    <row r="46" spans="1:56" x14ac:dyDescent="0.35">
      <c r="A46" s="1" t="s">
        <v>9</v>
      </c>
      <c r="B46" s="1" t="s">
        <v>5048</v>
      </c>
      <c r="K46" s="1">
        <v>2.72</v>
      </c>
    </row>
    <row r="47" spans="1:56" x14ac:dyDescent="0.35">
      <c r="A47" s="1" t="s">
        <v>9</v>
      </c>
      <c r="B47" s="1" t="s">
        <v>5047</v>
      </c>
      <c r="K47" s="1">
        <v>2.72</v>
      </c>
    </row>
    <row r="48" spans="1:56" x14ac:dyDescent="0.35">
      <c r="A48" s="1">
        <v>11</v>
      </c>
      <c r="B48" s="1" t="s">
        <v>5046</v>
      </c>
      <c r="C48" s="1">
        <v>2462.5000016652048</v>
      </c>
      <c r="D48" s="1">
        <v>0</v>
      </c>
      <c r="E48">
        <f>(R48-S48*(1000-T48)/(1000-U48))*AK48</f>
        <v>-4.3568617105189515</v>
      </c>
      <c r="F48">
        <f>IF(AV48&lt;&gt;0,1/(1/AV48-1/N48),0)</f>
        <v>0.19567715776208466</v>
      </c>
      <c r="G48">
        <f>((AY48-AL48/2)*S48-E48)/(AY48+AL48/2)</f>
        <v>360.38535006891232</v>
      </c>
      <c r="H48">
        <f>AL48*1000</f>
        <v>22.508893523649412</v>
      </c>
      <c r="I48">
        <f>(AQ48-AW48)</f>
        <v>9.668928218805755</v>
      </c>
      <c r="J48">
        <f>(P48+AP48*D48)</f>
        <v>50.915958404541016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31.479019165039063</v>
      </c>
      <c r="P48" s="1">
        <v>50.915958404541016</v>
      </c>
      <c r="Q48" s="1">
        <v>31.549741744995117</v>
      </c>
      <c r="R48" s="1">
        <v>399.96075439453125</v>
      </c>
      <c r="S48" s="1">
        <v>395.82794189453125</v>
      </c>
      <c r="T48" s="1">
        <v>18.086061477661133</v>
      </c>
      <c r="U48" s="1">
        <v>37.747333526611328</v>
      </c>
      <c r="V48" s="1">
        <v>34.390312194824219</v>
      </c>
      <c r="W48" s="1">
        <v>71.775856018066406</v>
      </c>
      <c r="X48" s="1">
        <v>299.64053344726563</v>
      </c>
      <c r="Y48" s="1">
        <v>1601.0223388671875</v>
      </c>
      <c r="Z48" s="1">
        <v>0.12703664600849152</v>
      </c>
      <c r="AA48" s="1">
        <v>88.154022216796875</v>
      </c>
      <c r="AB48" s="1">
        <v>42.874763488769531</v>
      </c>
      <c r="AC48" s="1">
        <v>2.1134421825408936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1.1016196082620058</v>
      </c>
      <c r="AL48">
        <f>(U48-T48)/(1000-U48)*AK48</f>
        <v>2.2508893523649414E-2</v>
      </c>
      <c r="AM48">
        <f>(P48+273.15)</f>
        <v>324.06595840454099</v>
      </c>
      <c r="AN48">
        <f>(O48+273.15)</f>
        <v>304.62901916503904</v>
      </c>
      <c r="AO48">
        <f>(Y48*AG48+Z48*AH48)*AI48</f>
        <v>256.16356849304793</v>
      </c>
      <c r="AP48">
        <f>((AO48+0.00000010773*(AN48^4-AM48^4))-AL48*44100)/(L48*51.4+0.00000043092*AM48^3)</f>
        <v>-7.9962471669637596</v>
      </c>
      <c r="AQ48">
        <f>0.61365*EXP(17.502*J48/(240.97+J48))</f>
        <v>12.996507497135491</v>
      </c>
      <c r="AR48">
        <f>AQ48*1000/AA48</f>
        <v>147.42954626815811</v>
      </c>
      <c r="AS48">
        <f>(AR48-U48)</f>
        <v>109.68221274154678</v>
      </c>
      <c r="AT48">
        <f>IF(D48,P48,(O48+P48)/2)</f>
        <v>41.197488784790039</v>
      </c>
      <c r="AU48">
        <f>0.61365*EXP(17.502*AT48/(240.97+AT48))</f>
        <v>7.9012871626693908</v>
      </c>
      <c r="AV48">
        <f>IF(AS48&lt;&gt;0,(1000-(AR48+U48)/2)/AS48*AL48,0)</f>
        <v>0.18621825433634417</v>
      </c>
      <c r="AW48">
        <f>U48*AA48/1000</f>
        <v>3.3275792783297367</v>
      </c>
      <c r="AX48">
        <f>(AU48-AW48)</f>
        <v>4.5737078843396546</v>
      </c>
      <c r="AY48">
        <f>1/(1.6/F48+1.37/N48)</f>
        <v>0.11720081152375737</v>
      </c>
      <c r="AZ48">
        <f>G48*AA48*0.001</f>
        <v>31.769418156583015</v>
      </c>
      <c r="BA48">
        <f>G48/S48</f>
        <v>0.91045960106812607</v>
      </c>
      <c r="BB48">
        <f>(1-AL48*AA48/AQ48/F48)*100</f>
        <v>21.975770922976245</v>
      </c>
      <c r="BC48">
        <f>(S48-E48/(N48/1.35))</f>
        <v>397.35475525843827</v>
      </c>
      <c r="BD48">
        <f>E48*BB48/100/BC48</f>
        <v>-2.4095696257914021E-3</v>
      </c>
    </row>
    <row r="49" spans="1:56" x14ac:dyDescent="0.35">
      <c r="A49" s="1" t="s">
        <v>9</v>
      </c>
      <c r="B49" s="1" t="s">
        <v>5045</v>
      </c>
      <c r="K49" s="1">
        <v>2.72</v>
      </c>
    </row>
    <row r="50" spans="1:56" x14ac:dyDescent="0.35">
      <c r="A50" s="1" t="s">
        <v>9</v>
      </c>
      <c r="B50" s="1" t="s">
        <v>5040</v>
      </c>
      <c r="K50" s="1">
        <v>2.72</v>
      </c>
    </row>
    <row r="51" spans="1:56" x14ac:dyDescent="0.35">
      <c r="A51" s="1">
        <v>12</v>
      </c>
      <c r="B51" s="1" t="s">
        <v>5044</v>
      </c>
      <c r="C51" s="1">
        <v>2667.5000016652048</v>
      </c>
      <c r="D51" s="1">
        <v>0</v>
      </c>
      <c r="E51">
        <f>(R51-S51*(1000-T51)/(1000-U51))*AK51</f>
        <v>-4.948885153335624</v>
      </c>
      <c r="F51">
        <f>IF(AV51&lt;&gt;0,1/(1/AV51-1/N51),0)</f>
        <v>0.22378017180856574</v>
      </c>
      <c r="G51">
        <f>((AY51-AL51/2)*S51-E51)/(AY51+AL51/2)</f>
        <v>367.01977749930342</v>
      </c>
      <c r="H51">
        <f>AL51*1000</f>
        <v>23.130741482878257</v>
      </c>
      <c r="I51">
        <f>(AQ51-AW51)</f>
        <v>8.7893015869624591</v>
      </c>
      <c r="J51">
        <f>(P51+AP51*D51)</f>
        <v>49.620449066162109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31.577583312988281</v>
      </c>
      <c r="P51" s="1">
        <v>49.620449066162109</v>
      </c>
      <c r="Q51" s="1">
        <v>31.637649536132813</v>
      </c>
      <c r="R51" s="1">
        <v>399.94427490234375</v>
      </c>
      <c r="S51" s="1">
        <v>396.119384765625</v>
      </c>
      <c r="T51" s="1">
        <v>18.339807510375977</v>
      </c>
      <c r="U51" s="1">
        <v>38.527511596679688</v>
      </c>
      <c r="V51" s="1">
        <v>34.678703308105469</v>
      </c>
      <c r="W51" s="1">
        <v>72.851593017578125</v>
      </c>
      <c r="X51" s="1">
        <v>299.64593505859375</v>
      </c>
      <c r="Y51" s="1">
        <v>2000.2176513671875</v>
      </c>
      <c r="Z51" s="1">
        <v>7.7271550893783569E-2</v>
      </c>
      <c r="AA51" s="1">
        <v>88.155494689941406</v>
      </c>
      <c r="AB51" s="1">
        <v>43.090579986572266</v>
      </c>
      <c r="AC51" s="1">
        <v>2.1117212772369385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1.1016394671271825</v>
      </c>
      <c r="AL51">
        <f>(U51-T51)/(1000-U51)*AK51</f>
        <v>2.3130741482878258E-2</v>
      </c>
      <c r="AM51">
        <f>(P51+273.15)</f>
        <v>322.77044906616209</v>
      </c>
      <c r="AN51">
        <f>(O51+273.15)</f>
        <v>304.72758331298826</v>
      </c>
      <c r="AO51">
        <f>(Y51*AG51+Z51*AH51)*AI51</f>
        <v>320.03481706541425</v>
      </c>
      <c r="AP51">
        <f>((AO51+0.00000010773*(AN51^4-AM51^4))-AL51*44100)/(L51*51.4+0.00000043092*AM51^3)</f>
        <v>-7.5533877836558618</v>
      </c>
      <c r="AQ51">
        <f>0.61365*EXP(17.502*J51/(240.97+J51))</f>
        <v>12.185713430940211</v>
      </c>
      <c r="AR51">
        <f>AQ51*1000/AA51</f>
        <v>138.22976632142488</v>
      </c>
      <c r="AS51">
        <f>(AR51-U51)</f>
        <v>99.702254724745188</v>
      </c>
      <c r="AT51">
        <f>IF(D51,P51,(O51+P51)/2)</f>
        <v>40.599016189575195</v>
      </c>
      <c r="AU51">
        <f>0.61365*EXP(17.502*AT51/(240.97+AT51))</f>
        <v>7.6542167988862095</v>
      </c>
      <c r="AV51">
        <f>IF(AS51&lt;&gt;0,(1000-(AR51+U51)/2)/AS51*AL51,0)</f>
        <v>0.21149449519193589</v>
      </c>
      <c r="AW51">
        <f>U51*AA51/1000</f>
        <v>3.3964118439777522</v>
      </c>
      <c r="AX51">
        <f>(AU51-AW51)</f>
        <v>4.2578049549084573</v>
      </c>
      <c r="AY51">
        <f>1/(1.6/F51+1.37/N51)</f>
        <v>0.13323555022877268</v>
      </c>
      <c r="AZ51">
        <f>G51*AA51*0.001</f>
        <v>32.354810046443319</v>
      </c>
      <c r="BA51">
        <f>G51/S51</f>
        <v>0.92653829025928847</v>
      </c>
      <c r="BB51">
        <f>(1-AL51*AA51/AQ51/F51)*100</f>
        <v>25.223285743156321</v>
      </c>
      <c r="BC51">
        <f>(S51-E51/(N51/1.35))</f>
        <v>397.85366611091325</v>
      </c>
      <c r="BD51">
        <f>E51*BB51/100/BC51</f>
        <v>-3.1375139898258283E-3</v>
      </c>
    </row>
    <row r="52" spans="1:56" x14ac:dyDescent="0.35">
      <c r="A52" s="1" t="s">
        <v>9</v>
      </c>
      <c r="B52" s="1" t="s">
        <v>5043</v>
      </c>
      <c r="K52" s="1">
        <v>2.5051200000000007</v>
      </c>
    </row>
    <row r="53" spans="1:56" x14ac:dyDescent="0.35">
      <c r="A53" s="1" t="s">
        <v>9</v>
      </c>
      <c r="B53" s="1" t="s">
        <v>5042</v>
      </c>
    </row>
    <row r="54" spans="1:56" x14ac:dyDescent="0.35">
      <c r="A54" s="1" t="s">
        <v>9</v>
      </c>
      <c r="B54" s="1" t="s">
        <v>5041</v>
      </c>
    </row>
    <row r="55" spans="1:56" x14ac:dyDescent="0.35">
      <c r="A55" s="1" t="s">
        <v>9</v>
      </c>
      <c r="B55" s="1" t="s">
        <v>5040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D55"/>
  <sheetViews>
    <sheetView topLeftCell="A6"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1076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1075</v>
      </c>
    </row>
    <row r="12" spans="1:56" x14ac:dyDescent="0.35">
      <c r="A12" s="1" t="s">
        <v>9</v>
      </c>
      <c r="B12" s="1" t="s">
        <v>1074</v>
      </c>
    </row>
    <row r="13" spans="1:56" x14ac:dyDescent="0.35">
      <c r="A13" s="1" t="s">
        <v>9</v>
      </c>
      <c r="B13" s="1" t="s">
        <v>1073</v>
      </c>
    </row>
    <row r="14" spans="1:56" x14ac:dyDescent="0.35">
      <c r="A14" s="1" t="s">
        <v>9</v>
      </c>
      <c r="B14" s="1" t="s">
        <v>1072</v>
      </c>
    </row>
    <row r="15" spans="1:56" x14ac:dyDescent="0.35">
      <c r="A15" s="1" t="s">
        <v>9</v>
      </c>
      <c r="B15" s="1" t="s">
        <v>1071</v>
      </c>
    </row>
    <row r="16" spans="1:56" x14ac:dyDescent="0.35">
      <c r="A16" s="1" t="s">
        <v>9</v>
      </c>
      <c r="B16" s="1" t="s">
        <v>1070</v>
      </c>
    </row>
    <row r="17" spans="1:56" x14ac:dyDescent="0.35">
      <c r="A17" s="1" t="s">
        <v>9</v>
      </c>
      <c r="B17" s="1" t="s">
        <v>1069</v>
      </c>
    </row>
    <row r="18" spans="1:56" x14ac:dyDescent="0.35">
      <c r="A18" s="1">
        <v>1</v>
      </c>
      <c r="B18" s="1" t="s">
        <v>1068</v>
      </c>
      <c r="C18" s="1">
        <v>376.50000231340528</v>
      </c>
      <c r="D18" s="1">
        <v>0</v>
      </c>
      <c r="E18">
        <f>(R18-S18*(1000-T18)/(1000-U18))*AK18</f>
        <v>-7.5225698558521801</v>
      </c>
      <c r="F18">
        <f>IF(AV18&lt;&gt;0,1/(1/AV18-1/N18),0)</f>
        <v>7.452962129771854</v>
      </c>
      <c r="G18">
        <f>((AY18-AL18/2)*S18-E18)/(AY18+AL18/2)</f>
        <v>387.35520636525183</v>
      </c>
      <c r="H18">
        <f>AL18*1000</f>
        <v>41.404704428486887</v>
      </c>
      <c r="I18">
        <f>(AQ18-AW18)</f>
        <v>1.28306376933394</v>
      </c>
      <c r="J18">
        <f>(P18+AP18*D18)</f>
        <v>30.79347038269043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31.365684509277344</v>
      </c>
      <c r="P18" s="1">
        <v>30.79347038269043</v>
      </c>
      <c r="Q18" s="1">
        <v>31.471111297607422</v>
      </c>
      <c r="R18" s="1">
        <v>399.84942626953125</v>
      </c>
      <c r="S18" s="1">
        <v>391.9599609375</v>
      </c>
      <c r="T18" s="1">
        <v>-0.11070281267166138</v>
      </c>
      <c r="U18" s="1">
        <v>36.056056976318359</v>
      </c>
      <c r="V18" s="1">
        <v>-0.21165812015533447</v>
      </c>
      <c r="W18" s="1">
        <v>68.937332153320313</v>
      </c>
      <c r="X18" s="1">
        <v>300.16549682617188</v>
      </c>
      <c r="Y18" s="1">
        <v>-7.6844789087772369E-2</v>
      </c>
      <c r="Z18" s="1">
        <v>0.20971396565437317</v>
      </c>
      <c r="AA18" s="1">
        <v>88.070114135742188</v>
      </c>
      <c r="AB18" s="1">
        <v>-17.927661895751953</v>
      </c>
      <c r="AC18" s="1">
        <v>-1.4439656734466553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1.1035496206844551</v>
      </c>
      <c r="AL18">
        <f>(U18-T18)/(1000-U18)*AK18</f>
        <v>4.1404704428486885E-2</v>
      </c>
      <c r="AM18">
        <f>(P18+273.15)</f>
        <v>303.94347038269041</v>
      </c>
      <c r="AN18">
        <f>(O18+273.15)</f>
        <v>304.51568450927732</v>
      </c>
      <c r="AO18">
        <f>(Y18*AG18+Z18*AH18)*AI18</f>
        <v>-1.2295165979225198E-2</v>
      </c>
      <c r="AP18">
        <f>((AO18+0.00000010773*(AN18^4-AM18^4))-AL18*44100)/(L18*51.4+0.00000043092*AM18^3)</f>
        <v>-14.897192156229705</v>
      </c>
      <c r="AQ18">
        <f>0.61365*EXP(17.502*J18/(240.97+J18))</f>
        <v>4.4585248225231213</v>
      </c>
      <c r="AR18">
        <f>AQ18*1000/AA18</f>
        <v>50.624719478065074</v>
      </c>
      <c r="AS18">
        <f>(AR18-U18)</f>
        <v>14.568662501746715</v>
      </c>
      <c r="AT18">
        <f>IF(D18,P18,(O18+P18)/2)</f>
        <v>31.079577445983887</v>
      </c>
      <c r="AU18">
        <f>0.61365*EXP(17.502*AT18/(240.97+AT18))</f>
        <v>4.531888334970116</v>
      </c>
      <c r="AV18">
        <f>IF(AS18&lt;&gt;0,(1000-(AR18+U18)/2)/AS18*AL18,0)</f>
        <v>2.7188637570109857</v>
      </c>
      <c r="AW18">
        <f>U18*AA18/1000</f>
        <v>3.1754610531891814</v>
      </c>
      <c r="AX18">
        <f>(AU18-AW18)</f>
        <v>1.3564272817809346</v>
      </c>
      <c r="AY18">
        <f>1/(1.6/F18+1.37/N18)</f>
        <v>1.8700426023677093</v>
      </c>
      <c r="AZ18">
        <f>G18*AA18*0.001</f>
        <v>34.114417235661698</v>
      </c>
      <c r="BA18">
        <f>G18/S18</f>
        <v>0.98825197716308988</v>
      </c>
      <c r="BB18">
        <f>(1-AL18*AA18/AQ18/F18)*100</f>
        <v>89.026172111057164</v>
      </c>
      <c r="BC18">
        <f>(S18-E18/(N18/1.35))</f>
        <v>394.33254121545514</v>
      </c>
      <c r="BD18">
        <f>E18*BB18/100/BC18</f>
        <v>-1.6983269923407953E-2</v>
      </c>
    </row>
    <row r="19" spans="1:56" x14ac:dyDescent="0.35">
      <c r="A19" s="1" t="s">
        <v>9</v>
      </c>
      <c r="B19" s="1" t="s">
        <v>1067</v>
      </c>
      <c r="K19" s="1">
        <v>2.72</v>
      </c>
    </row>
    <row r="20" spans="1:56" x14ac:dyDescent="0.35">
      <c r="A20" s="1" t="s">
        <v>9</v>
      </c>
      <c r="B20" s="1" t="s">
        <v>1066</v>
      </c>
      <c r="K20" s="1">
        <v>2.72</v>
      </c>
    </row>
    <row r="21" spans="1:56" x14ac:dyDescent="0.35">
      <c r="A21" s="1">
        <v>2</v>
      </c>
      <c r="B21" s="1" t="s">
        <v>1065</v>
      </c>
      <c r="C21" s="1">
        <v>579.00000232458115</v>
      </c>
      <c r="D21" s="1">
        <v>0</v>
      </c>
      <c r="E21">
        <f>(R21-S21*(1000-T21)/(1000-U21))*AK21</f>
        <v>-6.7335243405797636</v>
      </c>
      <c r="F21">
        <f>IF(AV21&lt;&gt;0,1/(1/AV21-1/N21),0)</f>
        <v>6.5645742617179907</v>
      </c>
      <c r="G21">
        <f>((AY21-AL21/2)*S21-E21)/(AY21+AL21/2)</f>
        <v>386.42841368715187</v>
      </c>
      <c r="H21">
        <f>AL21*1000</f>
        <v>40.542850678937484</v>
      </c>
      <c r="I21">
        <f>(AQ21-AW21)</f>
        <v>1.3189963882011382</v>
      </c>
      <c r="J21">
        <f>(P21+AP21*D21)</f>
        <v>30.692554473876953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31.367534637451172</v>
      </c>
      <c r="P21" s="1">
        <v>30.692554473876953</v>
      </c>
      <c r="Q21" s="1">
        <v>31.502182006835938</v>
      </c>
      <c r="R21" s="1">
        <v>399.8074951171875</v>
      </c>
      <c r="S21" s="1">
        <v>391.52328491210938</v>
      </c>
      <c r="T21" s="1">
        <v>-8.8885605335235596E-2</v>
      </c>
      <c r="U21" s="1">
        <v>35.358776092529297</v>
      </c>
      <c r="V21" s="1">
        <v>-0.16991855204105377</v>
      </c>
      <c r="W21" s="1">
        <v>67.593757629394531</v>
      </c>
      <c r="X21" s="1">
        <v>300.09683227539063</v>
      </c>
      <c r="Y21" s="1">
        <v>25.562030792236328</v>
      </c>
      <c r="Z21" s="1">
        <v>0.15909469127655029</v>
      </c>
      <c r="AA21" s="1">
        <v>88.065818786621094</v>
      </c>
      <c r="AB21" s="1">
        <v>-17.921672821044922</v>
      </c>
      <c r="AC21" s="1">
        <v>-1.3000876903533936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1.1032971774830536</v>
      </c>
      <c r="AL21">
        <f>(U21-T21)/(1000-U21)*AK21</f>
        <v>4.0542850678937481E-2</v>
      </c>
      <c r="AM21">
        <f>(P21+273.15)</f>
        <v>303.84255447387693</v>
      </c>
      <c r="AN21">
        <f>(O21+273.15)</f>
        <v>304.51753463745115</v>
      </c>
      <c r="AO21">
        <f>(Y21*AG21+Z21*AH21)*AI21</f>
        <v>4.0899248353408666</v>
      </c>
      <c r="AP21">
        <f>((AO21+0.00000010773*(AN21^4-AM21^4))-AL21*44100)/(L21*51.4+0.00000043092*AM21^3)</f>
        <v>-14.54357987919941</v>
      </c>
      <c r="AQ21">
        <f>0.61365*EXP(17.502*J21/(240.97+J21))</f>
        <v>4.4328959560825334</v>
      </c>
      <c r="AR21">
        <f>AQ21*1000/AA21</f>
        <v>50.336169210249551</v>
      </c>
      <c r="AS21">
        <f>(AR21-U21)</f>
        <v>14.977393117720254</v>
      </c>
      <c r="AT21">
        <f>IF(D21,P21,(O21+P21)/2)</f>
        <v>31.030044555664063</v>
      </c>
      <c r="AU21">
        <f>0.61365*EXP(17.502*AT21/(240.97+AT21))</f>
        <v>4.5191123729662133</v>
      </c>
      <c r="AV21">
        <f>IF(AS21&lt;&gt;0,(1000-(AR21+U21)/2)/AS21*AL21,0)</f>
        <v>2.590951021199412</v>
      </c>
      <c r="AW21">
        <f>U21*AA21/1000</f>
        <v>3.1138995678813952</v>
      </c>
      <c r="AX21">
        <f>(AU21-AW21)</f>
        <v>1.4052128050848181</v>
      </c>
      <c r="AY21">
        <f>1/(1.6/F21+1.37/N21)</f>
        <v>1.7736788696486461</v>
      </c>
      <c r="AZ21">
        <f>G21*AA21*0.001</f>
        <v>34.031134653774174</v>
      </c>
      <c r="BA21">
        <f>G21/S21</f>
        <v>0.98698705435590828</v>
      </c>
      <c r="BB21">
        <f>(1-AL21*AA21/AQ21/F21)*100</f>
        <v>87.73048049526659</v>
      </c>
      <c r="BC21">
        <f>(S21-E21/(N21/1.35))</f>
        <v>393.64700424708667</v>
      </c>
      <c r="BD21">
        <f>E21*BB21/100/BC21</f>
        <v>-1.5006727333172832E-2</v>
      </c>
    </row>
    <row r="22" spans="1:56" x14ac:dyDescent="0.35">
      <c r="A22" s="1" t="s">
        <v>9</v>
      </c>
      <c r="B22" s="1" t="s">
        <v>1064</v>
      </c>
      <c r="K22" s="1">
        <v>2.72</v>
      </c>
    </row>
    <row r="23" spans="1:56" x14ac:dyDescent="0.35">
      <c r="A23" s="1" t="s">
        <v>9</v>
      </c>
      <c r="B23" s="1" t="s">
        <v>1063</v>
      </c>
      <c r="K23" s="1">
        <v>2.72</v>
      </c>
    </row>
    <row r="24" spans="1:56" x14ac:dyDescent="0.35">
      <c r="A24" s="1">
        <v>3</v>
      </c>
      <c r="B24" s="1" t="s">
        <v>1062</v>
      </c>
      <c r="C24" s="1">
        <v>782.00000232458115</v>
      </c>
      <c r="D24" s="1">
        <v>0</v>
      </c>
      <c r="E24">
        <f>(R24-S24*(1000-T24)/(1000-U24))*AK24</f>
        <v>-6.4404537120712808</v>
      </c>
      <c r="F24">
        <f>IF(AV24&lt;&gt;0,1/(1/AV24-1/N24),0)</f>
        <v>6.0230774839412486</v>
      </c>
      <c r="G24">
        <f>((AY24-AL24/2)*S24-E24)/(AY24+AL24/2)</f>
        <v>386.3113605807597</v>
      </c>
      <c r="H24">
        <f>AL24*1000</f>
        <v>39.965481685577402</v>
      </c>
      <c r="I24">
        <f>(AQ24-AW24)</f>
        <v>1.3468397293646053</v>
      </c>
      <c r="J24">
        <f>(P24+AP24*D24)</f>
        <v>30.631641387939453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31.353263854980469</v>
      </c>
      <c r="P24" s="1">
        <v>30.631641387939453</v>
      </c>
      <c r="Q24" s="1">
        <v>31.503890991210938</v>
      </c>
      <c r="R24" s="1">
        <v>399.99273681640625</v>
      </c>
      <c r="S24" s="1">
        <v>391.6444091796875</v>
      </c>
      <c r="T24" s="1">
        <v>-8.9314848184585571E-2</v>
      </c>
      <c r="U24" s="1">
        <v>34.867107391357422</v>
      </c>
      <c r="V24" s="1">
        <v>-0.17088042199611664</v>
      </c>
      <c r="W24" s="1">
        <v>66.709014892578125</v>
      </c>
      <c r="X24" s="1">
        <v>300.13323974609375</v>
      </c>
      <c r="Y24" s="1">
        <v>50.804866790771484</v>
      </c>
      <c r="Z24" s="1">
        <v>2.169402688741684E-2</v>
      </c>
      <c r="AA24" s="1">
        <v>88.067207336425781</v>
      </c>
      <c r="AB24" s="1">
        <v>-17.799583435058594</v>
      </c>
      <c r="AC24" s="1">
        <v>-1.2403237819671631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1.1034310284782856</v>
      </c>
      <c r="AL24">
        <f>(U24-T24)/(1000-U24)*AK24</f>
        <v>3.9965481685577404E-2</v>
      </c>
      <c r="AM24">
        <f>(P24+273.15)</f>
        <v>303.78164138793943</v>
      </c>
      <c r="AN24">
        <f>(O24+273.15)</f>
        <v>304.50326385498045</v>
      </c>
      <c r="AO24">
        <f>(Y24*AG24+Z24*AH24)*AI24</f>
        <v>8.1287785048310752</v>
      </c>
      <c r="AP24">
        <f>((AO24+0.00000010773*(AN24^4-AM24^4))-AL24*44100)/(L24*51.4+0.00000043092*AM24^3)</f>
        <v>-14.298197816352214</v>
      </c>
      <c r="AQ24">
        <f>0.61365*EXP(17.502*J24/(240.97+J24))</f>
        <v>4.4174885052207031</v>
      </c>
      <c r="AR24">
        <f>AQ24*1000/AA24</f>
        <v>50.160424507903862</v>
      </c>
      <c r="AS24">
        <f>(AR24-U24)</f>
        <v>15.29331711654644</v>
      </c>
      <c r="AT24">
        <f>IF(D24,P24,(O24+P24)/2)</f>
        <v>30.992452621459961</v>
      </c>
      <c r="AU24">
        <f>0.61365*EXP(17.502*AT24/(240.97+AT24))</f>
        <v>4.5094372780656915</v>
      </c>
      <c r="AV24">
        <f>IF(AS24&lt;&gt;0,(1000-(AR24+U24)/2)/AS24*AL24,0)</f>
        <v>2.5021647206759741</v>
      </c>
      <c r="AW24">
        <f>U24*AA24/1000</f>
        <v>3.0706487758560979</v>
      </c>
      <c r="AX24">
        <f>(AU24-AW24)</f>
        <v>1.4387885022095936</v>
      </c>
      <c r="AY24">
        <f>1/(1.6/F24+1.37/N24)</f>
        <v>1.7073226791959792</v>
      </c>
      <c r="AZ24">
        <f>G24*AA24*0.001</f>
        <v>34.021362688682508</v>
      </c>
      <c r="BA24">
        <f>G24/S24</f>
        <v>0.98638293187920634</v>
      </c>
      <c r="BB24">
        <f>(1-AL24*AA24/AQ24/F24)*100</f>
        <v>86.771658494402118</v>
      </c>
      <c r="BC24">
        <f>(S24-E24/(N24/1.35))</f>
        <v>393.67569552878746</v>
      </c>
      <c r="BD24">
        <f>E24*BB24/100/BC24</f>
        <v>-1.4195665528759772E-2</v>
      </c>
    </row>
    <row r="25" spans="1:56" x14ac:dyDescent="0.35">
      <c r="A25" s="1" t="s">
        <v>9</v>
      </c>
      <c r="B25" s="1" t="s">
        <v>1061</v>
      </c>
      <c r="K25" s="1">
        <v>2.72</v>
      </c>
    </row>
    <row r="26" spans="1:56" x14ac:dyDescent="0.35">
      <c r="A26" s="1" t="s">
        <v>9</v>
      </c>
      <c r="B26" s="1" t="s">
        <v>1060</v>
      </c>
      <c r="K26" s="1">
        <v>2.72</v>
      </c>
    </row>
    <row r="27" spans="1:56" x14ac:dyDescent="0.35">
      <c r="A27" s="1">
        <v>4</v>
      </c>
      <c r="B27" s="1" t="s">
        <v>1059</v>
      </c>
      <c r="C27" s="1">
        <v>985.00000232458115</v>
      </c>
      <c r="D27" s="1">
        <v>0</v>
      </c>
      <c r="E27">
        <f>(R27-S27*(1000-T27)/(1000-U27))*AK27</f>
        <v>-6.1828901265523903</v>
      </c>
      <c r="F27">
        <f>IF(AV27&lt;&gt;0,1/(1/AV27-1/N27),0)</f>
        <v>5.1507455538727269</v>
      </c>
      <c r="G27">
        <f>((AY27-AL27/2)*S27-E27)/(AY27+AL27/2)</f>
        <v>386.07343968063509</v>
      </c>
      <c r="H27">
        <f>AL27*1000</f>
        <v>39.125935552644989</v>
      </c>
      <c r="I27">
        <f>(AQ27-AW27)</f>
        <v>1.4118221410475607</v>
      </c>
      <c r="J27">
        <f>(P27+AP27*D27)</f>
        <v>30.640573501586914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31.353038787841797</v>
      </c>
      <c r="P27" s="1">
        <v>30.640573501586914</v>
      </c>
      <c r="Q27" s="1">
        <v>31.504350662231445</v>
      </c>
      <c r="R27" s="1">
        <v>400.0587158203125</v>
      </c>
      <c r="S27" s="1">
        <v>391.771240234375</v>
      </c>
      <c r="T27" s="1">
        <v>-8.9241862297058105E-2</v>
      </c>
      <c r="U27" s="1">
        <v>34.154861450195313</v>
      </c>
      <c r="V27" s="1">
        <v>-0.1707429438829422</v>
      </c>
      <c r="W27" s="1">
        <v>65.347152709960938</v>
      </c>
      <c r="X27" s="1">
        <v>300.1617431640625</v>
      </c>
      <c r="Y27" s="1">
        <v>99.846893310546875</v>
      </c>
      <c r="Z27" s="1">
        <v>1.0847252793610096E-2</v>
      </c>
      <c r="AA27" s="1">
        <v>88.067192077636719</v>
      </c>
      <c r="AB27" s="1">
        <v>-17.53083610534668</v>
      </c>
      <c r="AC27" s="1">
        <v>-1.079293966293335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1.1035358204561119</v>
      </c>
      <c r="AL27">
        <f>(U27-T27)/(1000-U27)*AK27</f>
        <v>3.9125935552644986E-2</v>
      </c>
      <c r="AM27">
        <f>(P27+273.15)</f>
        <v>303.79057350158689</v>
      </c>
      <c r="AN27">
        <f>(O27+273.15)</f>
        <v>304.50303878784177</v>
      </c>
      <c r="AO27">
        <f>(Y27*AG27+Z27*AH27)*AI27</f>
        <v>15.975502572607184</v>
      </c>
      <c r="AP27">
        <f>((AO27+0.00000010773*(AN27^4-AM27^4))-AL27*44100)/(L27*51.4+0.00000043092*AM27^3)</f>
        <v>-13.931446925861957</v>
      </c>
      <c r="AQ27">
        <f>0.61365*EXP(17.502*J27/(240.97+J27))</f>
        <v>4.4197448847669811</v>
      </c>
      <c r="AR27">
        <f>AQ27*1000/AA27</f>
        <v>50.186054312605997</v>
      </c>
      <c r="AS27">
        <f>(AR27-U27)</f>
        <v>16.031192862410684</v>
      </c>
      <c r="AT27">
        <f>IF(D27,P27,(O27+P27)/2)</f>
        <v>30.996806144714355</v>
      </c>
      <c r="AU27">
        <f>0.61365*EXP(17.502*AT27/(240.97+AT27))</f>
        <v>4.5105568266144536</v>
      </c>
      <c r="AV27">
        <f>IF(AS27&lt;&gt;0,(1000-(AR27+U27)/2)/AS27*AL27,0)</f>
        <v>2.3376911036498091</v>
      </c>
      <c r="AW27">
        <f>U27*AA27/1000</f>
        <v>3.0079227437194205</v>
      </c>
      <c r="AX27">
        <f>(AU27-AW27)</f>
        <v>1.5026340828950331</v>
      </c>
      <c r="AY27">
        <f>1/(1.6/F27+1.37/N27)</f>
        <v>1.5855346631392837</v>
      </c>
      <c r="AZ27">
        <f>G27*AA27*0.001</f>
        <v>34.000403768428384</v>
      </c>
      <c r="BA27">
        <f>G27/S27</f>
        <v>0.98545630723089517</v>
      </c>
      <c r="BB27">
        <f>(1-AL27*AA27/AQ27/F27)*100</f>
        <v>84.863983704029849</v>
      </c>
      <c r="BC27">
        <f>(S27-E27/(N27/1.35))</f>
        <v>393.72129233839229</v>
      </c>
      <c r="BD27">
        <f>E27*BB27/100/BC27</f>
        <v>-1.3326804954520476E-2</v>
      </c>
    </row>
    <row r="28" spans="1:56" x14ac:dyDescent="0.35">
      <c r="A28" s="1" t="s">
        <v>9</v>
      </c>
      <c r="B28" s="1" t="s">
        <v>1058</v>
      </c>
      <c r="K28" s="1">
        <v>2.72</v>
      </c>
    </row>
    <row r="29" spans="1:56" x14ac:dyDescent="0.35">
      <c r="A29" s="1" t="s">
        <v>9</v>
      </c>
      <c r="B29" s="1" t="s">
        <v>1057</v>
      </c>
      <c r="K29" s="1">
        <v>2.72</v>
      </c>
    </row>
    <row r="30" spans="1:56" x14ac:dyDescent="0.35">
      <c r="A30" s="1">
        <v>5</v>
      </c>
      <c r="B30" s="1" t="s">
        <v>1056</v>
      </c>
      <c r="C30" s="1">
        <v>1188.0000023245811</v>
      </c>
      <c r="D30" s="1">
        <v>0</v>
      </c>
      <c r="E30">
        <f>(R30-S30*(1000-T30)/(1000-U30))*AK30</f>
        <v>-5.9184321455296978</v>
      </c>
      <c r="F30">
        <f>IF(AV30&lt;&gt;0,1/(1/AV30-1/N30),0)</f>
        <v>4.1135365550242398</v>
      </c>
      <c r="G30">
        <f>((AY30-AL30/2)*S30-E30)/(AY30+AL30/2)</f>
        <v>385.82757024154608</v>
      </c>
      <c r="H30">
        <f>AL30*1000</f>
        <v>37.79675927199478</v>
      </c>
      <c r="I30">
        <f>(AQ30-AW30)</f>
        <v>1.5206474419418368</v>
      </c>
      <c r="J30">
        <f>(P30+AP30*D30)</f>
        <v>30.680591583251953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31.366579055786133</v>
      </c>
      <c r="P30" s="1">
        <v>30.680591583251953</v>
      </c>
      <c r="Q30" s="1">
        <v>31.514619827270508</v>
      </c>
      <c r="R30" s="1">
        <v>400.12066650390625</v>
      </c>
      <c r="S30" s="1">
        <v>392.054443359375</v>
      </c>
      <c r="T30" s="1">
        <v>-8.8446713984012604E-2</v>
      </c>
      <c r="U30" s="1">
        <v>33.035900115966797</v>
      </c>
      <c r="V30" s="1">
        <v>-0.16908206045627594</v>
      </c>
      <c r="W30" s="1">
        <v>63.154159545898438</v>
      </c>
      <c r="X30" s="1">
        <v>300.11416625976563</v>
      </c>
      <c r="Y30" s="1">
        <v>149.01893615722656</v>
      </c>
      <c r="Z30" s="1">
        <v>0.20730379223823547</v>
      </c>
      <c r="AA30" s="1">
        <v>88.062347412109375</v>
      </c>
      <c r="AB30" s="1">
        <v>-17.380708694458008</v>
      </c>
      <c r="AC30" s="1">
        <v>-0.9306412935256958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1.103360905366785</v>
      </c>
      <c r="AL30">
        <f>(U30-T30)/(1000-U30)*AK30</f>
        <v>3.779675927199478E-2</v>
      </c>
      <c r="AM30">
        <f>(P30+273.15)</f>
        <v>303.83059158325193</v>
      </c>
      <c r="AN30">
        <f>(O30+273.15)</f>
        <v>304.51657905578611</v>
      </c>
      <c r="AO30">
        <f>(Y30*AG30+Z30*AH30)*AI30</f>
        <v>23.843029252223005</v>
      </c>
      <c r="AP30">
        <f>((AO30+0.00000010773*(AN30^4-AM30^4))-AL30*44100)/(L30*51.4+0.00000043092*AM30^3)</f>
        <v>-13.388967924625902</v>
      </c>
      <c r="AQ30">
        <f>0.61365*EXP(17.502*J30/(240.97+J30))</f>
        <v>4.4298663550258492</v>
      </c>
      <c r="AR30">
        <f>AQ30*1000/AA30</f>
        <v>50.30375052683074</v>
      </c>
      <c r="AS30">
        <f>(AR30-U30)</f>
        <v>17.267850410863943</v>
      </c>
      <c r="AT30">
        <f>IF(D30,P30,(O30+P30)/2)</f>
        <v>31.023585319519043</v>
      </c>
      <c r="AU30">
        <f>0.61365*EXP(17.502*AT30/(240.97+AT30))</f>
        <v>4.5174486639572464</v>
      </c>
      <c r="AV30">
        <f>IF(AS30&lt;&gt;0,(1000-(AR30+U30)/2)/AS30*AL30,0)</f>
        <v>2.0976423847537577</v>
      </c>
      <c r="AW30">
        <f>U30*AA30/1000</f>
        <v>2.9092189130840125</v>
      </c>
      <c r="AX30">
        <f>(AU30-AW30)</f>
        <v>1.6082297508732339</v>
      </c>
      <c r="AY30">
        <f>1/(1.6/F30+1.37/N30)</f>
        <v>1.4103832362296025</v>
      </c>
      <c r="AZ30">
        <f>G30*AA30*0.001</f>
        <v>33.976881531781068</v>
      </c>
      <c r="BA30">
        <f>G30/S30</f>
        <v>0.98411732548042807</v>
      </c>
      <c r="BB30">
        <f>(1-AL30*AA30/AQ30/F30)*100</f>
        <v>81.734194139992169</v>
      </c>
      <c r="BC30">
        <f>(S30-E30/(N30/1.35))</f>
        <v>393.92108676102788</v>
      </c>
      <c r="BD30">
        <f>E30*BB30/100/BC30</f>
        <v>-1.2280080915814348E-2</v>
      </c>
    </row>
    <row r="31" spans="1:56" x14ac:dyDescent="0.35">
      <c r="A31" s="1" t="s">
        <v>9</v>
      </c>
      <c r="B31" s="1" t="s">
        <v>1055</v>
      </c>
      <c r="K31" s="1">
        <v>2.72</v>
      </c>
    </row>
    <row r="32" spans="1:56" x14ac:dyDescent="0.35">
      <c r="A32" s="1" t="s">
        <v>9</v>
      </c>
      <c r="B32" s="1" t="s">
        <v>1054</v>
      </c>
      <c r="K32" s="1">
        <v>2.72</v>
      </c>
    </row>
    <row r="33" spans="1:56" x14ac:dyDescent="0.35">
      <c r="A33" s="1">
        <v>6</v>
      </c>
      <c r="B33" s="1" t="s">
        <v>1053</v>
      </c>
      <c r="C33" s="1">
        <v>1391.0000023245811</v>
      </c>
      <c r="D33" s="1">
        <v>0</v>
      </c>
      <c r="E33">
        <f>(R33-S33*(1000-T33)/(1000-U33))*AK33</f>
        <v>-4.5558922606951882</v>
      </c>
      <c r="F33">
        <f>IF(AV33&lt;&gt;0,1/(1/AV33-1/N33),0)</f>
        <v>3.2538087464463792</v>
      </c>
      <c r="G33">
        <f>((AY33-AL33/2)*S33-E33)/(AY33+AL33/2)</f>
        <v>383.57858399692162</v>
      </c>
      <c r="H33">
        <f>AL33*1000</f>
        <v>36.301591210781432</v>
      </c>
      <c r="I33">
        <f>(AQ33-AW33)</f>
        <v>1.6579637252104495</v>
      </c>
      <c r="J33">
        <f>(P33+AP33*D33)</f>
        <v>30.781997680664063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31.407350540161133</v>
      </c>
      <c r="P33" s="1">
        <v>30.781997680664063</v>
      </c>
      <c r="Q33" s="1">
        <v>31.542991638183594</v>
      </c>
      <c r="R33" s="1">
        <v>400.04367065429688</v>
      </c>
      <c r="S33" s="1">
        <v>391.29776000976563</v>
      </c>
      <c r="T33" s="1">
        <v>-8.7391108274459839E-2</v>
      </c>
      <c r="U33" s="1">
        <v>31.771701812744141</v>
      </c>
      <c r="V33" s="1">
        <v>-0.16666238009929657</v>
      </c>
      <c r="W33" s="1">
        <v>60.591373443603516</v>
      </c>
      <c r="X33" s="1">
        <v>300.081298828125</v>
      </c>
      <c r="Y33" s="1">
        <v>301.40310668945313</v>
      </c>
      <c r="Z33" s="1">
        <v>4.5800480991601944E-2</v>
      </c>
      <c r="AA33" s="1">
        <v>88.054489135742188</v>
      </c>
      <c r="AB33" s="1">
        <v>-17.37440299987793</v>
      </c>
      <c r="AC33" s="1">
        <v>-0.84541457891464233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1.1032400692210476</v>
      </c>
      <c r="AL33">
        <f>(U33-T33)/(1000-U33)*AK33</f>
        <v>3.6301591210781428E-2</v>
      </c>
      <c r="AM33">
        <f>(P33+273.15)</f>
        <v>303.93199768066404</v>
      </c>
      <c r="AN33">
        <f>(O33+273.15)</f>
        <v>304.55735054016111</v>
      </c>
      <c r="AO33">
        <f>(Y33*AG33+Z33*AH33)*AI33</f>
        <v>48.224495992410993</v>
      </c>
      <c r="AP33">
        <f>((AO33+0.00000010773*(AN33^4-AM33^4))-AL33*44100)/(L33*51.4+0.00000043092*AM33^3)</f>
        <v>-12.653930815561539</v>
      </c>
      <c r="AQ33">
        <f>0.61365*EXP(17.502*J33/(240.97+J33))</f>
        <v>4.4556046973047687</v>
      </c>
      <c r="AR33">
        <f>AQ33*1000/AA33</f>
        <v>50.600539972881343</v>
      </c>
      <c r="AS33">
        <f>(AR33-U33)</f>
        <v>18.828838160137202</v>
      </c>
      <c r="AT33">
        <f>IF(D33,P33,(O33+P33)/2)</f>
        <v>31.094674110412598</v>
      </c>
      <c r="AU33">
        <f>0.61365*EXP(17.502*AT33/(240.97+AT33))</f>
        <v>4.5357884503657848</v>
      </c>
      <c r="AV33">
        <f>IF(AS33&lt;&gt;0,(1000-(AR33+U33)/2)/AS33*AL33,0)</f>
        <v>1.8485723436861856</v>
      </c>
      <c r="AW33">
        <f>U33*AA33/1000</f>
        <v>2.7976409720943192</v>
      </c>
      <c r="AX33">
        <f>(AU33-AW33)</f>
        <v>1.7381474782714657</v>
      </c>
      <c r="AY33">
        <f>1/(1.6/F33+1.37/N33)</f>
        <v>1.2318322399956891</v>
      </c>
      <c r="AZ33">
        <f>G33*AA33*0.001</f>
        <v>33.77581625726031</v>
      </c>
      <c r="BA33">
        <f>G33/S33</f>
        <v>0.98027288473961272</v>
      </c>
      <c r="BB33">
        <f>(1-AL33*AA33/AQ33/F33)*100</f>
        <v>77.951528461508431</v>
      </c>
      <c r="BC33">
        <f>(S33-E33/(N33/1.35))</f>
        <v>392.73466526067597</v>
      </c>
      <c r="BD33">
        <f>E33*BB33/100/BC33</f>
        <v>-9.0427150094180026E-3</v>
      </c>
    </row>
    <row r="34" spans="1:56" x14ac:dyDescent="0.35">
      <c r="A34" s="1" t="s">
        <v>9</v>
      </c>
      <c r="B34" s="1" t="s">
        <v>1052</v>
      </c>
      <c r="K34" s="1">
        <v>2.72</v>
      </c>
    </row>
    <row r="35" spans="1:56" x14ac:dyDescent="0.35">
      <c r="A35" s="1" t="s">
        <v>9</v>
      </c>
      <c r="B35" s="1" t="s">
        <v>1051</v>
      </c>
      <c r="K35" s="1">
        <v>2.72</v>
      </c>
    </row>
    <row r="36" spans="1:56" x14ac:dyDescent="0.35">
      <c r="A36" s="1">
        <v>7</v>
      </c>
      <c r="B36" s="1" t="s">
        <v>1050</v>
      </c>
      <c r="C36" s="1">
        <v>1594.0000023245811</v>
      </c>
      <c r="D36" s="1">
        <v>0</v>
      </c>
      <c r="E36">
        <f>(R36-S36*(1000-T36)/(1000-U36))*AK36</f>
        <v>-3.9802587568969883</v>
      </c>
      <c r="F36">
        <f>IF(AV36&lt;&gt;0,1/(1/AV36-1/N36),0)</f>
        <v>2.8803364794403414</v>
      </c>
      <c r="G36">
        <f>((AY36-AL36/2)*S36-E36)/(AY36+AL36/2)</f>
        <v>382.47954399265251</v>
      </c>
      <c r="H36">
        <f>AL36*1000</f>
        <v>35.611310783599208</v>
      </c>
      <c r="I36">
        <f>(AQ36-AW36)</f>
        <v>1.7461949797946619</v>
      </c>
      <c r="J36">
        <f>(P36+AP36*D36)</f>
        <v>30.924257278442383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31.470392227172852</v>
      </c>
      <c r="P36" s="1">
        <v>30.924257278442383</v>
      </c>
      <c r="Q36" s="1">
        <v>31.589366912841797</v>
      </c>
      <c r="R36" s="1">
        <v>400.06704711914063</v>
      </c>
      <c r="S36" s="1">
        <v>391.05389404296875</v>
      </c>
      <c r="T36" s="1">
        <v>-7.9952523112297058E-2</v>
      </c>
      <c r="U36" s="1">
        <v>31.185918807983398</v>
      </c>
      <c r="V36" s="1">
        <v>-0.15191313624382019</v>
      </c>
      <c r="W36" s="1">
        <v>59.254550933837891</v>
      </c>
      <c r="X36" s="1">
        <v>300.14199829101563</v>
      </c>
      <c r="Y36" s="1">
        <v>501.06671142578125</v>
      </c>
      <c r="Z36" s="1">
        <v>0.2097126841545105</v>
      </c>
      <c r="AA36" s="1">
        <v>88.044120788574219</v>
      </c>
      <c r="AB36" s="1">
        <v>-17.217813491821289</v>
      </c>
      <c r="AC36" s="1">
        <v>-0.813190758228302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1.1034632290110866</v>
      </c>
      <c r="AL36">
        <f>(U36-T36)/(1000-U36)*AK36</f>
        <v>3.5611310783599207E-2</v>
      </c>
      <c r="AM36">
        <f>(P36+273.15)</f>
        <v>304.07425727844236</v>
      </c>
      <c r="AN36">
        <f>(O36+273.15)</f>
        <v>304.62039222717283</v>
      </c>
      <c r="AO36">
        <f>(Y36*AG36+Z36*AH36)*AI36</f>
        <v>80.170672036170799</v>
      </c>
      <c r="AP36">
        <f>((AO36+0.00000010773*(AN36^4-AM36^4))-AL36*44100)/(L36*51.4+0.00000043092*AM36^3)</f>
        <v>-12.149117423306436</v>
      </c>
      <c r="AQ36">
        <f>0.61365*EXP(17.502*J36/(240.97+J36))</f>
        <v>4.4919317822274207</v>
      </c>
      <c r="AR36">
        <f>AQ36*1000/AA36</f>
        <v>51.019099764925514</v>
      </c>
      <c r="AS36">
        <f>(AR36-U36)</f>
        <v>19.833180956942115</v>
      </c>
      <c r="AT36">
        <f>IF(D36,P36,(O36+P36)/2)</f>
        <v>31.197324752807617</v>
      </c>
      <c r="AU36">
        <f>0.61365*EXP(17.502*AT36/(240.97+AT36))</f>
        <v>4.5623851148081949</v>
      </c>
      <c r="AV36">
        <f>IF(AS36&lt;&gt;0,(1000-(AR36+U36)/2)/AS36*AL36,0)</f>
        <v>1.721740785078703</v>
      </c>
      <c r="AW36">
        <f>U36*AA36/1000</f>
        <v>2.7457368024327589</v>
      </c>
      <c r="AX36">
        <f>(AU36-AW36)</f>
        <v>1.816648312375436</v>
      </c>
      <c r="AY36">
        <f>1/(1.6/F36+1.37/N36)</f>
        <v>1.1421286764981164</v>
      </c>
      <c r="AZ36">
        <f>G36*AA36*0.001</f>
        <v>33.675075170447883</v>
      </c>
      <c r="BA36">
        <f>G36/S36</f>
        <v>0.97807373822142762</v>
      </c>
      <c r="BB36">
        <f>(1-AL36*AA36/AQ36/F36)*100</f>
        <v>75.766734328910985</v>
      </c>
      <c r="BC36">
        <f>(S36-E36/(N36/1.35))</f>
        <v>392.30924741405448</v>
      </c>
      <c r="BD36">
        <f>E36*BB36/100/BC36</f>
        <v>-7.6870787467277994E-3</v>
      </c>
    </row>
    <row r="37" spans="1:56" x14ac:dyDescent="0.35">
      <c r="A37" s="1" t="s">
        <v>9</v>
      </c>
      <c r="B37" s="1" t="s">
        <v>1049</v>
      </c>
      <c r="K37" s="1">
        <v>2.72</v>
      </c>
    </row>
    <row r="38" spans="1:56" x14ac:dyDescent="0.35">
      <c r="A38" s="1" t="s">
        <v>9</v>
      </c>
      <c r="B38" s="1" t="s">
        <v>1048</v>
      </c>
      <c r="K38" s="1">
        <v>2.72</v>
      </c>
    </row>
    <row r="39" spans="1:56" x14ac:dyDescent="0.35">
      <c r="A39" s="1">
        <v>8</v>
      </c>
      <c r="B39" s="1" t="s">
        <v>1047</v>
      </c>
      <c r="C39" s="1">
        <v>1797.0000023245811</v>
      </c>
      <c r="D39" s="1">
        <v>0</v>
      </c>
      <c r="E39">
        <f>(R39-S39*(1000-T39)/(1000-U39))*AK39</f>
        <v>-3.4037853426379825</v>
      </c>
      <c r="F39">
        <f>IF(AV39&lt;&gt;0,1/(1/AV39-1/N39),0)</f>
        <v>2.7778311315023916</v>
      </c>
      <c r="G39">
        <f>((AY39-AL39/2)*S39-E39)/(AY39+AL39/2)</f>
        <v>381.21392294136672</v>
      </c>
      <c r="H39">
        <f>AL39*1000</f>
        <v>35.623328013850575</v>
      </c>
      <c r="I39">
        <f>(AQ39-AW39)</f>
        <v>1.7848223213290559</v>
      </c>
      <c r="J39">
        <f>(P39+AP39*D39)</f>
        <v>31.082010269165039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31.551042556762695</v>
      </c>
      <c r="P39" s="1">
        <v>31.082010269165039</v>
      </c>
      <c r="Q39" s="1">
        <v>31.651718139648438</v>
      </c>
      <c r="R39" s="1">
        <v>400.00186157226563</v>
      </c>
      <c r="S39" s="1">
        <v>390.48037719726563</v>
      </c>
      <c r="T39" s="1">
        <v>-6.7359030246734619E-2</v>
      </c>
      <c r="U39" s="1">
        <v>31.208866119384766</v>
      </c>
      <c r="V39" s="1">
        <v>-0.1273970901966095</v>
      </c>
      <c r="W39" s="1">
        <v>59.025772094726563</v>
      </c>
      <c r="X39" s="1">
        <v>300.13677978515625</v>
      </c>
      <c r="Y39" s="1">
        <v>751.17340087890625</v>
      </c>
      <c r="Z39" s="1">
        <v>0.14824272692203522</v>
      </c>
      <c r="AA39" s="1">
        <v>88.042106628417969</v>
      </c>
      <c r="AB39" s="1">
        <v>-17.124458312988281</v>
      </c>
      <c r="AC39" s="1">
        <v>-0.81813919544219971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1.1034440433277801</v>
      </c>
      <c r="AL39">
        <f>(U39-T39)/(1000-U39)*AK39</f>
        <v>3.5623328013850576E-2</v>
      </c>
      <c r="AM39">
        <f>(P39+273.15)</f>
        <v>304.23201026916502</v>
      </c>
      <c r="AN39">
        <f>(O39+273.15)</f>
        <v>304.70104255676267</v>
      </c>
      <c r="AO39">
        <f>(Y39*AG39+Z39*AH39)*AI39</f>
        <v>120.18774145421958</v>
      </c>
      <c r="AP39">
        <f>((AO39+0.00000010773*(AN39^4-AM39^4))-AL39*44100)/(L39*51.4+0.00000043092*AM39^3)</f>
        <v>-11.83155858574996</v>
      </c>
      <c r="AQ39">
        <f>0.61365*EXP(17.502*J39/(240.97+J39))</f>
        <v>4.5325166399639505</v>
      </c>
      <c r="AR39">
        <f>AQ39*1000/AA39</f>
        <v>51.481237938722359</v>
      </c>
      <c r="AS39">
        <f>(AR39-U39)</f>
        <v>20.272371819337593</v>
      </c>
      <c r="AT39">
        <f>IF(D39,P39,(O39+P39)/2)</f>
        <v>31.316526412963867</v>
      </c>
      <c r="AU39">
        <f>0.61365*EXP(17.502*AT39/(240.97+AT39))</f>
        <v>4.5934404824875799</v>
      </c>
      <c r="AV39">
        <f>IF(AS39&lt;&gt;0,(1000-(AR39+U39)/2)/AS39*AL39,0)</f>
        <v>1.6845823452731916</v>
      </c>
      <c r="AW39">
        <f>U39*AA39/1000</f>
        <v>2.7476943186348946</v>
      </c>
      <c r="AX39">
        <f>(AU39-AW39)</f>
        <v>1.8457461638526853</v>
      </c>
      <c r="AY39">
        <f>1/(1.6/F39+1.37/N39)</f>
        <v>1.1160012192265985</v>
      </c>
      <c r="AZ39">
        <f>G39*AA39*0.001</f>
        <v>33.562876851841324</v>
      </c>
      <c r="BA39">
        <f>G39/S39</f>
        <v>0.97626909110667648</v>
      </c>
      <c r="BB39">
        <f>(1-AL39*AA39/AQ39/F39)*100</f>
        <v>75.089659299963941</v>
      </c>
      <c r="BC39">
        <f>(S39-E39/(N39/1.35))</f>
        <v>391.55391378503862</v>
      </c>
      <c r="BD39">
        <f>E39*BB39/100/BC39</f>
        <v>-6.5275578333055416E-3</v>
      </c>
    </row>
    <row r="40" spans="1:56" x14ac:dyDescent="0.35">
      <c r="A40" s="1" t="s">
        <v>9</v>
      </c>
      <c r="B40" s="1" t="s">
        <v>1046</v>
      </c>
      <c r="K40" s="1">
        <v>2.72</v>
      </c>
    </row>
    <row r="41" spans="1:56" x14ac:dyDescent="0.35">
      <c r="A41" s="1" t="s">
        <v>9</v>
      </c>
      <c r="B41" s="1" t="s">
        <v>1045</v>
      </c>
      <c r="K41" s="1">
        <v>2.72</v>
      </c>
    </row>
    <row r="42" spans="1:56" x14ac:dyDescent="0.35">
      <c r="A42" s="1">
        <v>9</v>
      </c>
      <c r="B42" s="1" t="s">
        <v>1044</v>
      </c>
      <c r="C42" s="1">
        <v>2000.0000023245811</v>
      </c>
      <c r="D42" s="1">
        <v>0</v>
      </c>
      <c r="E42">
        <f>(R42-S42*(1000-T42)/(1000-U42))*AK42</f>
        <v>-3.306608671393009</v>
      </c>
      <c r="F42">
        <f>IF(AV42&lt;&gt;0,1/(1/AV42-1/N42),0)</f>
        <v>2.7764200544203854</v>
      </c>
      <c r="G42">
        <f>((AY42-AL42/2)*S42-E42)/(AY42+AL42/2)</f>
        <v>380.79970187178901</v>
      </c>
      <c r="H42">
        <f>AL42*1000</f>
        <v>35.952794743875486</v>
      </c>
      <c r="I42">
        <f>(AQ42-AW42)</f>
        <v>1.8011646657290727</v>
      </c>
      <c r="J42">
        <f>(P42+AP42*D42)</f>
        <v>31.248411178588867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31.645902633666992</v>
      </c>
      <c r="P42" s="1">
        <v>31.248411178588867</v>
      </c>
      <c r="Q42" s="1">
        <v>31.729982376098633</v>
      </c>
      <c r="R42" s="1">
        <v>399.97970581054688</v>
      </c>
      <c r="S42" s="1">
        <v>390.260009765625</v>
      </c>
      <c r="T42" s="1">
        <v>-4.5002017170190811E-2</v>
      </c>
      <c r="U42" s="1">
        <v>31.512964248657227</v>
      </c>
      <c r="V42" s="1">
        <v>-8.4657058119773865E-2</v>
      </c>
      <c r="W42" s="1">
        <v>59.281669616699219</v>
      </c>
      <c r="X42" s="1">
        <v>300.11407470703125</v>
      </c>
      <c r="Y42" s="1">
        <v>999.9027099609375</v>
      </c>
      <c r="Z42" s="1">
        <v>5.3030580282211304E-2</v>
      </c>
      <c r="AA42" s="1">
        <v>88.043365478515625</v>
      </c>
      <c r="AB42" s="1">
        <v>-17.028743743896484</v>
      </c>
      <c r="AC42" s="1">
        <v>-0.83729135990142822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1.1033605687758499</v>
      </c>
      <c r="AL42">
        <f>(U42-T42)/(1000-U42)*AK42</f>
        <v>3.5952794743875485E-2</v>
      </c>
      <c r="AM42">
        <f>(P42+273.15)</f>
        <v>304.39841117858884</v>
      </c>
      <c r="AN42">
        <f>(O42+273.15)</f>
        <v>304.79590263366697</v>
      </c>
      <c r="AO42">
        <f>(Y42*AG42+Z42*AH42)*AI42</f>
        <v>159.98443001781925</v>
      </c>
      <c r="AP42">
        <f>((AO42+0.00000010773*(AN42^4-AM42^4))-AL42*44100)/(L42*51.4+0.00000043092*AM42^3)</f>
        <v>-11.629862298869797</v>
      </c>
      <c r="AQ42">
        <f>0.61365*EXP(17.502*J42/(240.97+J42))</f>
        <v>4.5756720943849976</v>
      </c>
      <c r="AR42">
        <f>AQ42*1000/AA42</f>
        <v>51.970663201210257</v>
      </c>
      <c r="AS42">
        <f>(AR42-U42)</f>
        <v>20.457698952553031</v>
      </c>
      <c r="AT42">
        <f>IF(D42,P42,(O42+P42)/2)</f>
        <v>31.44715690612793</v>
      </c>
      <c r="AU42">
        <f>0.61365*EXP(17.502*AT42/(240.97+AT42))</f>
        <v>4.6276846441753925</v>
      </c>
      <c r="AV42">
        <f>IF(AS42&lt;&gt;0,(1000-(AR42+U42)/2)/AS42*AL42,0)</f>
        <v>1.6840632938577089</v>
      </c>
      <c r="AW42">
        <f>U42*AA42/1000</f>
        <v>2.7745074286559248</v>
      </c>
      <c r="AX42">
        <f>(AU42-AW42)</f>
        <v>1.8531772155194677</v>
      </c>
      <c r="AY42">
        <f>1/(1.6/F42+1.37/N42)</f>
        <v>1.1156367446951363</v>
      </c>
      <c r="AZ42">
        <f>G42*AA42*0.001</f>
        <v>33.52688732600771</v>
      </c>
      <c r="BA42">
        <f>G42/S42</f>
        <v>0.97575896157149822</v>
      </c>
      <c r="BB42">
        <f>(1-AL42*AA42/AQ42/F42)*100</f>
        <v>75.083374558541394</v>
      </c>
      <c r="BC42">
        <f>(S42-E42/(N42/1.35))</f>
        <v>391.30289732546061</v>
      </c>
      <c r="BD42">
        <f>E42*BB42/100/BC42</f>
        <v>-6.3447354744788935E-3</v>
      </c>
    </row>
    <row r="43" spans="1:56" x14ac:dyDescent="0.35">
      <c r="A43" s="1" t="s">
        <v>9</v>
      </c>
      <c r="B43" s="1" t="s">
        <v>1043</v>
      </c>
      <c r="K43" s="1">
        <v>2.72</v>
      </c>
    </row>
    <row r="44" spans="1:56" x14ac:dyDescent="0.35">
      <c r="A44" s="1" t="s">
        <v>9</v>
      </c>
      <c r="B44" s="1" t="s">
        <v>1042</v>
      </c>
      <c r="K44" s="1">
        <v>2.72</v>
      </c>
    </row>
    <row r="45" spans="1:56" x14ac:dyDescent="0.35">
      <c r="A45" s="1">
        <v>10</v>
      </c>
      <c r="B45" s="1" t="s">
        <v>1041</v>
      </c>
      <c r="C45" s="1">
        <v>2203.0000023245811</v>
      </c>
      <c r="D45" s="1">
        <v>0</v>
      </c>
      <c r="E45">
        <f>(R45-S45*(1000-T45)/(1000-U45))*AK45</f>
        <v>-3.4922833607847248</v>
      </c>
      <c r="F45">
        <f>IF(AV45&lt;&gt;0,1/(1/AV45-1/N45),0)</f>
        <v>2.8477052076493559</v>
      </c>
      <c r="G45">
        <f>((AY45-AL45/2)*S45-E45)/(AY45+AL45/2)</f>
        <v>381.11504513135344</v>
      </c>
      <c r="H45">
        <f>AL45*1000</f>
        <v>36.407209861519405</v>
      </c>
      <c r="I45">
        <f>(AQ45-AW45)</f>
        <v>1.7954190934468812</v>
      </c>
      <c r="J45">
        <f>(P45+AP45*D45)</f>
        <v>31.365072250366211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31.751689910888672</v>
      </c>
      <c r="P45" s="1">
        <v>31.365072250366211</v>
      </c>
      <c r="Q45" s="1">
        <v>31.817964553833008</v>
      </c>
      <c r="R45" s="1">
        <v>400.13735961914063</v>
      </c>
      <c r="S45" s="1">
        <v>390.4215087890625</v>
      </c>
      <c r="T45" s="1">
        <v>-1.1766327545046806E-2</v>
      </c>
      <c r="U45" s="1">
        <v>31.926109313964844</v>
      </c>
      <c r="V45" s="1">
        <v>-2.2000936791300774E-2</v>
      </c>
      <c r="W45" s="1">
        <v>59.696136474609375</v>
      </c>
      <c r="X45" s="1">
        <v>300.16412353515625</v>
      </c>
      <c r="Y45" s="1">
        <v>1251.1773681640625</v>
      </c>
      <c r="Z45" s="1">
        <v>5.6645385921001434E-2</v>
      </c>
      <c r="AA45" s="1">
        <v>88.038337707519531</v>
      </c>
      <c r="AB45" s="1">
        <v>-17.057106018066406</v>
      </c>
      <c r="AC45" s="1">
        <v>-0.85307687520980835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1.1035445718204271</v>
      </c>
      <c r="AL45">
        <f>(U45-T45)/(1000-U45)*AK45</f>
        <v>3.6407209861519407E-2</v>
      </c>
      <c r="AM45">
        <f>(P45+273.15)</f>
        <v>304.51507225036619</v>
      </c>
      <c r="AN45">
        <f>(O45+273.15)</f>
        <v>304.90168991088865</v>
      </c>
      <c r="AO45">
        <f>(Y45*AG45+Z45*AH45)*AI45</f>
        <v>200.18837443169105</v>
      </c>
      <c r="AP45">
        <f>((AO45+0.00000010773*(AN45^4-AM45^4))-AL45*44100)/(L45*51.4+0.00000043092*AM45^3)</f>
        <v>-11.464526676646253</v>
      </c>
      <c r="AQ45">
        <f>0.61365*EXP(17.502*J45/(240.97+J45))</f>
        <v>4.6061406869169028</v>
      </c>
      <c r="AR45">
        <f>AQ45*1000/AA45</f>
        <v>52.319714420544805</v>
      </c>
      <c r="AS45">
        <f>(AR45-U45)</f>
        <v>20.393605106579962</v>
      </c>
      <c r="AT45">
        <f>IF(D45,P45,(O45+P45)/2)</f>
        <v>31.558381080627441</v>
      </c>
      <c r="AU45">
        <f>0.61365*EXP(17.502*AT45/(240.97+AT45))</f>
        <v>4.6570165408533333</v>
      </c>
      <c r="AV45">
        <f>IF(AS45&lt;&gt;0,(1000-(AR45+U45)/2)/AS45*AL45,0)</f>
        <v>1.7100278242584022</v>
      </c>
      <c r="AW45">
        <f>U45*AA45/1000</f>
        <v>2.8107215934700216</v>
      </c>
      <c r="AX45">
        <f>(AU45-AW45)</f>
        <v>1.8462949473833117</v>
      </c>
      <c r="AY45">
        <f>1/(1.6/F45+1.37/N45)</f>
        <v>1.1338853988519213</v>
      </c>
      <c r="AZ45">
        <f>G45*AA45*0.001</f>
        <v>33.552735048690643</v>
      </c>
      <c r="BA45">
        <f>G45/S45</f>
        <v>0.97616303546755367</v>
      </c>
      <c r="BB45">
        <f>(1-AL45*AA45/AQ45/F45)*100</f>
        <v>75.564175183630368</v>
      </c>
      <c r="BC45">
        <f>(S45-E45/(N45/1.35))</f>
        <v>391.52295720171935</v>
      </c>
      <c r="BD45">
        <f>E45*BB45/100/BC45</f>
        <v>-6.7401286900592369E-3</v>
      </c>
    </row>
    <row r="46" spans="1:56" x14ac:dyDescent="0.35">
      <c r="A46" s="1" t="s">
        <v>9</v>
      </c>
      <c r="B46" s="1" t="s">
        <v>1040</v>
      </c>
      <c r="K46" s="1">
        <v>2.72</v>
      </c>
    </row>
    <row r="47" spans="1:56" x14ac:dyDescent="0.35">
      <c r="A47" s="1" t="s">
        <v>9</v>
      </c>
      <c r="B47" s="1" t="s">
        <v>1039</v>
      </c>
      <c r="K47" s="1">
        <v>2.72</v>
      </c>
    </row>
    <row r="48" spans="1:56" x14ac:dyDescent="0.35">
      <c r="A48" s="1">
        <v>11</v>
      </c>
      <c r="B48" s="1" t="s">
        <v>1038</v>
      </c>
      <c r="C48" s="1">
        <v>2406.0000023245811</v>
      </c>
      <c r="D48" s="1">
        <v>0</v>
      </c>
      <c r="E48">
        <f>(R48-S48*(1000-T48)/(1000-U48))*AK48</f>
        <v>-4.0030605946730589</v>
      </c>
      <c r="F48">
        <f>IF(AV48&lt;&gt;0,1/(1/AV48-1/N48),0)</f>
        <v>3.0092940560634194</v>
      </c>
      <c r="G48">
        <f>((AY48-AL48/2)*S48-E48)/(AY48+AL48/2)</f>
        <v>381.61477253136439</v>
      </c>
      <c r="H48">
        <f>AL48*1000</f>
        <v>37.224843251847446</v>
      </c>
      <c r="I48">
        <f>(AQ48-AW48)</f>
        <v>1.7753235058338066</v>
      </c>
      <c r="J48">
        <f>(P48+AP48*D48)</f>
        <v>31.535528182983398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31.879426956176758</v>
      </c>
      <c r="P48" s="1">
        <v>31.535528182983398</v>
      </c>
      <c r="Q48" s="1">
        <v>31.920400619506836</v>
      </c>
      <c r="R48" s="1">
        <v>399.98773193359375</v>
      </c>
      <c r="S48" s="1">
        <v>390.44476318359375</v>
      </c>
      <c r="T48" s="1">
        <v>3.492339700460434E-2</v>
      </c>
      <c r="U48" s="1">
        <v>32.664852142333984</v>
      </c>
      <c r="V48" s="1">
        <v>6.4827084541320801E-2</v>
      </c>
      <c r="W48" s="1">
        <v>60.634624481201172</v>
      </c>
      <c r="X48" s="1">
        <v>300.16677856445313</v>
      </c>
      <c r="Y48" s="1">
        <v>1600.0704345703125</v>
      </c>
      <c r="Z48" s="1">
        <v>3.2540574669837952E-2</v>
      </c>
      <c r="AA48" s="1">
        <v>88.035087585449219</v>
      </c>
      <c r="AB48" s="1">
        <v>-16.962360382080078</v>
      </c>
      <c r="AC48" s="1">
        <v>-0.89369708299636841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1.1035543329575481</v>
      </c>
      <c r="AL48">
        <f>(U48-T48)/(1000-U48)*AK48</f>
        <v>3.7224843251847446E-2</v>
      </c>
      <c r="AM48">
        <f>(P48+273.15)</f>
        <v>304.68552818298338</v>
      </c>
      <c r="AN48">
        <f>(O48+273.15)</f>
        <v>305.02942695617674</v>
      </c>
      <c r="AO48">
        <f>(Y48*AG48+Z48*AH48)*AI48</f>
        <v>256.01126380895221</v>
      </c>
      <c r="AP48">
        <f>((AO48+0.00000010773*(AN48^4-AM48^4))-AL48*44100)/(L48*51.4+0.00000043092*AM48^3)</f>
        <v>-11.305066395737366</v>
      </c>
      <c r="AQ48">
        <f>0.61365*EXP(17.502*J48/(240.97+J48))</f>
        <v>4.6509766251499274</v>
      </c>
      <c r="AR48">
        <f>AQ48*1000/AA48</f>
        <v>52.830942215347548</v>
      </c>
      <c r="AS48">
        <f>(AR48-U48)</f>
        <v>20.166090073013564</v>
      </c>
      <c r="AT48">
        <f>IF(D48,P48,(O48+P48)/2)</f>
        <v>31.707477569580078</v>
      </c>
      <c r="AU48">
        <f>0.61365*EXP(17.502*AT48/(240.97+AT48))</f>
        <v>4.6965899602739833</v>
      </c>
      <c r="AV48">
        <f>IF(AS48&lt;&gt;0,(1000-(AR48+U48)/2)/AS48*AL48,0)</f>
        <v>1.7670038837971942</v>
      </c>
      <c r="AW48">
        <f>U48*AA48/1000</f>
        <v>2.8756531193161208</v>
      </c>
      <c r="AX48">
        <f>(AU48-AW48)</f>
        <v>1.8209368409578626</v>
      </c>
      <c r="AY48">
        <f>1/(1.6/F48+1.37/N48)</f>
        <v>1.174048468754755</v>
      </c>
      <c r="AZ48">
        <f>G48*AA48*0.001</f>
        <v>33.595489923699951</v>
      </c>
      <c r="BA48">
        <f>G48/S48</f>
        <v>0.97738478913065263</v>
      </c>
      <c r="BB48">
        <f>(1-AL48*AA48/AQ48/F48)*100</f>
        <v>76.585769244388715</v>
      </c>
      <c r="BC48">
        <f>(S48-E48/(N48/1.35))</f>
        <v>391.70730813835974</v>
      </c>
      <c r="BD48">
        <f>E48*BB48/100/BC48</f>
        <v>-7.8266978584593163E-3</v>
      </c>
    </row>
    <row r="49" spans="1:56" x14ac:dyDescent="0.35">
      <c r="A49" s="1" t="s">
        <v>9</v>
      </c>
      <c r="B49" s="1" t="s">
        <v>1037</v>
      </c>
      <c r="K49" s="1">
        <v>2.72</v>
      </c>
    </row>
    <row r="50" spans="1:56" x14ac:dyDescent="0.35">
      <c r="A50" s="1" t="s">
        <v>9</v>
      </c>
      <c r="B50" s="1" t="s">
        <v>1032</v>
      </c>
      <c r="K50" s="1">
        <v>2.72</v>
      </c>
    </row>
    <row r="51" spans="1:56" x14ac:dyDescent="0.35">
      <c r="A51" s="1">
        <v>12</v>
      </c>
      <c r="B51" s="1" t="s">
        <v>1036</v>
      </c>
      <c r="C51" s="1">
        <v>2609.0000023245811</v>
      </c>
      <c r="D51" s="1">
        <v>0</v>
      </c>
      <c r="E51">
        <f>(R51-S51*(1000-T51)/(1000-U51))*AK51</f>
        <v>-4.9547365439475968</v>
      </c>
      <c r="F51">
        <f>IF(AV51&lt;&gt;0,1/(1/AV51-1/N51),0)</f>
        <v>3.2523407446551689</v>
      </c>
      <c r="G51">
        <f>((AY51-AL51/2)*S51-E51)/(AY51+AL51/2)</f>
        <v>382.9945525024587</v>
      </c>
      <c r="H51">
        <f>AL51*1000</f>
        <v>38.30983981867427</v>
      </c>
      <c r="I51">
        <f>(AQ51-AW51)</f>
        <v>1.7453758819937404</v>
      </c>
      <c r="J51">
        <f>(P51+AP51*D51)</f>
        <v>31.749862670898438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32.043689727783203</v>
      </c>
      <c r="P51" s="1">
        <v>31.749862670898438</v>
      </c>
      <c r="Q51" s="1">
        <v>32.054889678955078</v>
      </c>
      <c r="R51" s="1">
        <v>400.09469604492188</v>
      </c>
      <c r="S51" s="1">
        <v>391.01022338867188</v>
      </c>
      <c r="T51" s="1">
        <v>0.10404174774885178</v>
      </c>
      <c r="U51" s="1">
        <v>33.652126312255859</v>
      </c>
      <c r="V51" s="1">
        <v>0.19133804738521576</v>
      </c>
      <c r="W51" s="1">
        <v>61.887962341308594</v>
      </c>
      <c r="X51" s="1">
        <v>300.15460205078125</v>
      </c>
      <c r="Y51" s="1">
        <v>2000.7230224609375</v>
      </c>
      <c r="Z51" s="1">
        <v>4.8209916800260544E-2</v>
      </c>
      <c r="AA51" s="1">
        <v>88.033584594726563</v>
      </c>
      <c r="AB51" s="1">
        <v>-16.823249816894531</v>
      </c>
      <c r="AC51" s="1">
        <v>-0.94918930530548096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1.1035095663631662</v>
      </c>
      <c r="AL51">
        <f>(U51-T51)/(1000-U51)*AK51</f>
        <v>3.8309839818674273E-2</v>
      </c>
      <c r="AM51">
        <f>(P51+273.15)</f>
        <v>304.89986267089841</v>
      </c>
      <c r="AN51">
        <f>(O51+273.15)</f>
        <v>305.19368972778318</v>
      </c>
      <c r="AO51">
        <f>(Y51*AG51+Z51*AH51)*AI51</f>
        <v>320.1156764386069</v>
      </c>
      <c r="AP51">
        <f>((AO51+0.00000010773*(AN51^4-AM51^4))-AL51*44100)/(L51*51.4+0.00000043092*AM51^3)</f>
        <v>-11.174625275404216</v>
      </c>
      <c r="AQ51">
        <f>0.61365*EXP(17.502*J51/(240.97+J51))</f>
        <v>4.7078931904961401</v>
      </c>
      <c r="AR51">
        <f>AQ51*1000/AA51</f>
        <v>53.478376601038178</v>
      </c>
      <c r="AS51">
        <f>(AR51-U51)</f>
        <v>19.826250288782319</v>
      </c>
      <c r="AT51">
        <f>IF(D51,P51,(O51+P51)/2)</f>
        <v>31.89677619934082</v>
      </c>
      <c r="AU51">
        <f>0.61365*EXP(17.502*AT51/(240.97+AT51))</f>
        <v>4.7472555276238149</v>
      </c>
      <c r="AV51">
        <f>IF(AS51&lt;&gt;0,(1000-(AR51+U51)/2)/AS51*AL51,0)</f>
        <v>1.8480984291034215</v>
      </c>
      <c r="AW51">
        <f>U51*AA51/1000</f>
        <v>2.9625173085023997</v>
      </c>
      <c r="AX51">
        <f>(AU51-AW51)</f>
        <v>1.7847382191214152</v>
      </c>
      <c r="AY51">
        <f>1/(1.6/F51+1.37/N51)</f>
        <v>1.2314955401511984</v>
      </c>
      <c r="AZ51">
        <f>G51*AA51*0.001</f>
        <v>33.716383337044647</v>
      </c>
      <c r="BA51">
        <f>G51/S51</f>
        <v>0.97950009895714307</v>
      </c>
      <c r="BB51">
        <f>(1-AL51*AA51/AQ51/F51)*100</f>
        <v>77.973977378942919</v>
      </c>
      <c r="BC51">
        <f>(S51-E51/(N51/1.35))</f>
        <v>392.5729220982742</v>
      </c>
      <c r="BD51">
        <f>E51*BB51/100/BC51</f>
        <v>-9.8412420584544982E-3</v>
      </c>
    </row>
    <row r="52" spans="1:56" x14ac:dyDescent="0.35">
      <c r="A52" s="1" t="s">
        <v>9</v>
      </c>
      <c r="B52" s="1" t="s">
        <v>1035</v>
      </c>
      <c r="K52" s="1">
        <v>2.2004800000000002</v>
      </c>
    </row>
    <row r="53" spans="1:56" x14ac:dyDescent="0.35">
      <c r="A53" s="1" t="s">
        <v>9</v>
      </c>
      <c r="B53" s="1" t="s">
        <v>1034</v>
      </c>
    </row>
    <row r="54" spans="1:56" x14ac:dyDescent="0.35">
      <c r="A54" s="1" t="s">
        <v>9</v>
      </c>
      <c r="B54" s="1" t="s">
        <v>1033</v>
      </c>
    </row>
    <row r="55" spans="1:56" x14ac:dyDescent="0.35">
      <c r="A55" s="1" t="s">
        <v>9</v>
      </c>
      <c r="B55" s="1" t="s">
        <v>1032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D55"/>
  <sheetViews>
    <sheetView topLeftCell="A4" zoomScale="5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1122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1121</v>
      </c>
    </row>
    <row r="12" spans="1:56" x14ac:dyDescent="0.35">
      <c r="A12" s="1" t="s">
        <v>9</v>
      </c>
      <c r="B12" s="1" t="s">
        <v>1120</v>
      </c>
    </row>
    <row r="13" spans="1:56" x14ac:dyDescent="0.35">
      <c r="A13" s="1" t="s">
        <v>9</v>
      </c>
      <c r="B13" s="1" t="s">
        <v>1119</v>
      </c>
    </row>
    <row r="14" spans="1:56" x14ac:dyDescent="0.35">
      <c r="A14" s="1" t="s">
        <v>9</v>
      </c>
      <c r="B14" s="1" t="s">
        <v>1118</v>
      </c>
    </row>
    <row r="15" spans="1:56" x14ac:dyDescent="0.35">
      <c r="A15" s="1" t="s">
        <v>9</v>
      </c>
      <c r="B15" s="1" t="s">
        <v>1117</v>
      </c>
    </row>
    <row r="16" spans="1:56" x14ac:dyDescent="0.35">
      <c r="A16" s="1" t="s">
        <v>9</v>
      </c>
      <c r="B16" s="1" t="s">
        <v>1116</v>
      </c>
    </row>
    <row r="17" spans="1:56" x14ac:dyDescent="0.35">
      <c r="A17" s="1" t="s">
        <v>9</v>
      </c>
      <c r="B17" s="1" t="s">
        <v>1115</v>
      </c>
    </row>
    <row r="18" spans="1:56" x14ac:dyDescent="0.35">
      <c r="A18" s="1">
        <v>1</v>
      </c>
      <c r="B18" s="1" t="s">
        <v>1114</v>
      </c>
      <c r="C18" s="1">
        <v>390.00000239163637</v>
      </c>
      <c r="D18" s="1">
        <v>0</v>
      </c>
      <c r="E18">
        <f>(R18-S18*(1000-T18)/(1000-U18))*AK18</f>
        <v>-6.3256136095344973</v>
      </c>
      <c r="F18">
        <f>IF(AV18&lt;&gt;0,1/(1/AV18-1/N18),0)</f>
        <v>4.3239149266771015</v>
      </c>
      <c r="G18">
        <f>((AY18-AL18/2)*S18-E18)/(AY18+AL18/2)</f>
        <v>385.52692688177677</v>
      </c>
      <c r="H18">
        <f>AL18*1000</f>
        <v>39.345627704826242</v>
      </c>
      <c r="I18">
        <f>(AQ18-AW18)</f>
        <v>1.5399653990665119</v>
      </c>
      <c r="J18">
        <f>(P18+AP18*D18)</f>
        <v>31.343965530395508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32.152332305908203</v>
      </c>
      <c r="P18" s="1">
        <v>31.343965530395508</v>
      </c>
      <c r="Q18" s="1">
        <v>32.241313934326172</v>
      </c>
      <c r="R18" s="1">
        <v>399.94741821289063</v>
      </c>
      <c r="S18" s="1">
        <v>391.713623046875</v>
      </c>
      <c r="T18" s="1">
        <v>0.35905209183692932</v>
      </c>
      <c r="U18" s="1">
        <v>34.772224426269531</v>
      </c>
      <c r="V18" s="1">
        <v>0.65616828203201294</v>
      </c>
      <c r="W18" s="1">
        <v>63.546302795410156</v>
      </c>
      <c r="X18" s="1">
        <v>300.17221069335938</v>
      </c>
      <c r="Y18" s="1">
        <v>-0.11141856014728546</v>
      </c>
      <c r="Z18" s="1">
        <v>9.6417807042598724E-2</v>
      </c>
      <c r="AA18" s="1">
        <v>88.01995849609375</v>
      </c>
      <c r="AB18" s="1">
        <v>-16.780101776123047</v>
      </c>
      <c r="AC18" s="1">
        <v>-1.0434945821762085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1.1035743040197035</v>
      </c>
      <c r="AL18">
        <f>(U18-T18)/(1000-U18)*AK18</f>
        <v>3.934562770482624E-2</v>
      </c>
      <c r="AM18">
        <f>(P18+273.15)</f>
        <v>304.49396553039549</v>
      </c>
      <c r="AN18">
        <f>(O18+273.15)</f>
        <v>305.30233230590818</v>
      </c>
      <c r="AO18">
        <f>(Y18*AG18+Z18*AH18)*AI18</f>
        <v>-1.7826969225101852E-2</v>
      </c>
      <c r="AP18">
        <f>((AO18+0.00000010773*(AN18^4-AM18^4))-AL18*44100)/(L18*51.4+0.00000043092*AM18^3)</f>
        <v>-14.12195436288607</v>
      </c>
      <c r="AQ18">
        <f>0.61365*EXP(17.502*J18/(240.97+J18))</f>
        <v>4.6006151498836134</v>
      </c>
      <c r="AR18">
        <f>AQ18*1000/AA18</f>
        <v>52.267863203863982</v>
      </c>
      <c r="AS18">
        <f>(AR18-U18)</f>
        <v>17.495638777594451</v>
      </c>
      <c r="AT18">
        <f>IF(D18,P18,(O18+P18)/2)</f>
        <v>31.748148918151855</v>
      </c>
      <c r="AU18">
        <f>0.61365*EXP(17.502*AT18/(240.97+AT18))</f>
        <v>4.7074357090233816</v>
      </c>
      <c r="AV18">
        <f>IF(AS18&lt;&gt;0,(1000-(AR18+U18)/2)/AS18*AL18,0)</f>
        <v>2.1510105885002311</v>
      </c>
      <c r="AW18">
        <f>U18*AA18/1000</f>
        <v>3.0606497508171016</v>
      </c>
      <c r="AX18">
        <f>(AU18-AW18)</f>
        <v>1.64678595820628</v>
      </c>
      <c r="AY18">
        <f>1/(1.6/F18+1.37/N18)</f>
        <v>1.4490601782473003</v>
      </c>
      <c r="AZ18">
        <f>G18*AA18*0.001</f>
        <v>33.934064103260567</v>
      </c>
      <c r="BA18">
        <f>G18/S18</f>
        <v>0.98420607351621803</v>
      </c>
      <c r="BB18">
        <f>(1-AL18*AA18/AQ18/F18)*100</f>
        <v>82.590568407830517</v>
      </c>
      <c r="BC18">
        <f>(S18-E18/(N18/1.35))</f>
        <v>393.70868941163207</v>
      </c>
      <c r="BD18">
        <f>E18*BB18/100/BC18</f>
        <v>-1.3269608662193963E-2</v>
      </c>
    </row>
    <row r="19" spans="1:56" x14ac:dyDescent="0.35">
      <c r="A19" s="1" t="s">
        <v>9</v>
      </c>
      <c r="B19" s="1" t="s">
        <v>1113</v>
      </c>
      <c r="K19" s="1">
        <v>2.72</v>
      </c>
    </row>
    <row r="20" spans="1:56" x14ac:dyDescent="0.35">
      <c r="A20" s="1" t="s">
        <v>9</v>
      </c>
      <c r="B20" s="1" t="s">
        <v>1112</v>
      </c>
      <c r="K20" s="1">
        <v>2.72</v>
      </c>
    </row>
    <row r="21" spans="1:56" x14ac:dyDescent="0.35">
      <c r="A21" s="1">
        <v>2</v>
      </c>
      <c r="B21" s="1" t="s">
        <v>1111</v>
      </c>
      <c r="C21" s="1">
        <v>593.00000239163637</v>
      </c>
      <c r="D21" s="1">
        <v>0</v>
      </c>
      <c r="E21">
        <f>(R21-S21*(1000-T21)/(1000-U21))*AK21</f>
        <v>-5.6284023107066599</v>
      </c>
      <c r="F21">
        <f>IF(AV21&lt;&gt;0,1/(1/AV21-1/N21),0)</f>
        <v>3.3188762149127093</v>
      </c>
      <c r="G21">
        <f>((AY21-AL21/2)*S21-E21)/(AY21+AL21/2)</f>
        <v>384.75167472080761</v>
      </c>
      <c r="H21">
        <f>AL21*1000</f>
        <v>37.250501471217007</v>
      </c>
      <c r="I21">
        <f>(AQ21-AW21)</f>
        <v>1.6791557940039472</v>
      </c>
      <c r="J21">
        <f>(P21+AP21*D21)</f>
        <v>31.316766738891602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32.104972839355469</v>
      </c>
      <c r="P21" s="1">
        <v>31.316766738891602</v>
      </c>
      <c r="Q21" s="1">
        <v>32.228302001953125</v>
      </c>
      <c r="R21" s="1">
        <v>399.96585083007813</v>
      </c>
      <c r="S21" s="1">
        <v>391.83938598632813</v>
      </c>
      <c r="T21" s="1">
        <v>0.47147119045257568</v>
      </c>
      <c r="U21" s="1">
        <v>33.109550476074219</v>
      </c>
      <c r="V21" s="1">
        <v>0.86393862962722778</v>
      </c>
      <c r="W21" s="1">
        <v>60.670978546142578</v>
      </c>
      <c r="X21" s="1">
        <v>300.16061401367188</v>
      </c>
      <c r="Y21" s="1">
        <v>25.276727676391602</v>
      </c>
      <c r="Z21" s="1">
        <v>2.4105485063046217E-3</v>
      </c>
      <c r="AA21" s="1">
        <v>88.021354675292969</v>
      </c>
      <c r="AB21" s="1">
        <v>-17.065864562988281</v>
      </c>
      <c r="AC21" s="1">
        <v>-0.90686053037643433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1.1035316691679111</v>
      </c>
      <c r="AL21">
        <f>(U21-T21)/(1000-U21)*AK21</f>
        <v>3.7250501471217008E-2</v>
      </c>
      <c r="AM21">
        <f>(P21+273.15)</f>
        <v>304.46676673889158</v>
      </c>
      <c r="AN21">
        <f>(O21+273.15)</f>
        <v>305.25497283935545</v>
      </c>
      <c r="AO21">
        <f>(Y21*AG21+Z21*AH21)*AI21</f>
        <v>4.0442763378260338</v>
      </c>
      <c r="AP21">
        <f>((AO21+0.00000010773*(AN21^4-AM21^4))-AL21*44100)/(L21*51.4+0.00000043092*AM21^3)</f>
        <v>-13.334825649004555</v>
      </c>
      <c r="AQ21">
        <f>0.61365*EXP(17.502*J21/(240.97+J21))</f>
        <v>4.5935032795979911</v>
      </c>
      <c r="AR21">
        <f>AQ21*1000/AA21</f>
        <v>52.186237039218831</v>
      </c>
      <c r="AS21">
        <f>(AR21-U21)</f>
        <v>19.076686563144612</v>
      </c>
      <c r="AT21">
        <f>IF(D21,P21,(O21+P21)/2)</f>
        <v>31.710869789123535</v>
      </c>
      <c r="AU21">
        <f>0.61365*EXP(17.502*AT21/(240.97+AT21))</f>
        <v>4.6974937243995205</v>
      </c>
      <c r="AV21">
        <f>IF(AS21&lt;&gt;0,(1000-(AR21+U21)/2)/AS21*AL21,0)</f>
        <v>1.8693941384428225</v>
      </c>
      <c r="AW21">
        <f>U21*AA21/1000</f>
        <v>2.9143474855940439</v>
      </c>
      <c r="AX21">
        <f>(AU21-AW21)</f>
        <v>1.7831462388054766</v>
      </c>
      <c r="AY21">
        <f>1/(1.6/F21+1.37/N21)</f>
        <v>1.2466366903205255</v>
      </c>
      <c r="AZ21">
        <f>G21*AA21*0.001</f>
        <v>33.866363622513155</v>
      </c>
      <c r="BA21">
        <f>G21/S21</f>
        <v>0.9819116925990492</v>
      </c>
      <c r="BB21">
        <f>(1-AL21*AA21/AQ21/F21)*100</f>
        <v>78.492739946906354</v>
      </c>
      <c r="BC21">
        <f>(S21-E21/(N21/1.35))</f>
        <v>393.61455545296872</v>
      </c>
      <c r="BD21">
        <f>E21*BB21/100/BC21</f>
        <v>-1.1223891819306771E-2</v>
      </c>
    </row>
    <row r="22" spans="1:56" x14ac:dyDescent="0.35">
      <c r="A22" s="1" t="s">
        <v>9</v>
      </c>
      <c r="B22" s="1" t="s">
        <v>1110</v>
      </c>
      <c r="K22" s="1">
        <v>2.72</v>
      </c>
    </row>
    <row r="23" spans="1:56" x14ac:dyDescent="0.35">
      <c r="A23" s="1" t="s">
        <v>9</v>
      </c>
      <c r="B23" s="1" t="s">
        <v>1109</v>
      </c>
      <c r="K23" s="1">
        <v>2.72</v>
      </c>
    </row>
    <row r="24" spans="1:56" x14ac:dyDescent="0.35">
      <c r="A24" s="1">
        <v>3</v>
      </c>
      <c r="B24" s="1" t="s">
        <v>1108</v>
      </c>
      <c r="C24" s="1">
        <v>796.00000239163637</v>
      </c>
      <c r="D24" s="1">
        <v>0</v>
      </c>
      <c r="E24">
        <f>(R24-S24*(1000-T24)/(1000-U24))*AK24</f>
        <v>-5.0655873208833242</v>
      </c>
      <c r="F24">
        <f>IF(AV24&lt;&gt;0,1/(1/AV24-1/N24),0)</f>
        <v>2.3879012620818836</v>
      </c>
      <c r="G24">
        <f>((AY24-AL24/2)*S24-E24)/(AY24+AL24/2)</f>
        <v>384.16183688075074</v>
      </c>
      <c r="H24">
        <f>AL24*1000</f>
        <v>34.219046495253231</v>
      </c>
      <c r="I24">
        <f>(AQ24-AW24)</f>
        <v>1.8837848322610964</v>
      </c>
      <c r="J24">
        <f>(P24+AP24*D24)</f>
        <v>31.274969100952148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32.041500091552734</v>
      </c>
      <c r="P24" s="1">
        <v>31.274969100952148</v>
      </c>
      <c r="Q24" s="1">
        <v>32.179328918457031</v>
      </c>
      <c r="R24" s="1">
        <v>399.8751220703125</v>
      </c>
      <c r="S24" s="1">
        <v>392.29986572265625</v>
      </c>
      <c r="T24" s="1">
        <v>0.59904944896697998</v>
      </c>
      <c r="U24" s="1">
        <v>30.660552978515625</v>
      </c>
      <c r="V24" s="1">
        <v>1.1016756296157837</v>
      </c>
      <c r="W24" s="1">
        <v>56.385971069335938</v>
      </c>
      <c r="X24" s="1">
        <v>300.1248779296875</v>
      </c>
      <c r="Y24" s="1">
        <v>50.278301239013672</v>
      </c>
      <c r="Z24" s="1">
        <v>6.0263113118708134E-3</v>
      </c>
      <c r="AA24" s="1">
        <v>88.02215576171875</v>
      </c>
      <c r="AB24" s="1">
        <v>-17.488811492919922</v>
      </c>
      <c r="AC24" s="1">
        <v>-0.77079278230667114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1.1034002865062038</v>
      </c>
      <c r="AL24">
        <f>(U24-T24)/(1000-U24)*AK24</f>
        <v>3.421904649525323E-2</v>
      </c>
      <c r="AM24">
        <f>(P24+273.15)</f>
        <v>304.42496910095213</v>
      </c>
      <c r="AN24">
        <f>(O24+273.15)</f>
        <v>305.19150009155271</v>
      </c>
      <c r="AO24">
        <f>(Y24*AG24+Z24*AH24)*AI24</f>
        <v>8.0445280184329704</v>
      </c>
      <c r="AP24">
        <f>((AO24+0.00000010773*(AN24^4-AM24^4))-AL24*44100)/(L24*51.4+0.00000043092*AM24^3)</f>
        <v>-12.210491946298367</v>
      </c>
      <c r="AQ24">
        <f>0.61365*EXP(17.502*J24/(240.97+J24))</f>
        <v>4.5825928022764284</v>
      </c>
      <c r="AR24">
        <f>AQ24*1000/AA24</f>
        <v>52.061810604613932</v>
      </c>
      <c r="AS24">
        <f>(AR24-U24)</f>
        <v>21.401257626098307</v>
      </c>
      <c r="AT24">
        <f>IF(D24,P24,(O24+P24)/2)</f>
        <v>31.658234596252441</v>
      </c>
      <c r="AU24">
        <f>0.61365*EXP(17.502*AT24/(240.97+AT24))</f>
        <v>4.6834875566058169</v>
      </c>
      <c r="AV24">
        <f>IF(AS24&lt;&gt;0,(1000-(AR24+U24)/2)/AS24*AL24,0)</f>
        <v>1.5327933930586275</v>
      </c>
      <c r="AW24">
        <f>U24*AA24/1000</f>
        <v>2.698807970015332</v>
      </c>
      <c r="AX24">
        <f>(AU24-AW24)</f>
        <v>1.9846795865904849</v>
      </c>
      <c r="AY24">
        <f>1/(1.6/F24+1.37/N24)</f>
        <v>1.0099868641872287</v>
      </c>
      <c r="AZ24">
        <f>G24*AA24*0.001</f>
        <v>33.81475304362543</v>
      </c>
      <c r="BA24">
        <f>G24/S24</f>
        <v>0.97925559105936877</v>
      </c>
      <c r="BB24">
        <f>(1-AL24*AA24/AQ24/F24)*100</f>
        <v>72.474686703045748</v>
      </c>
      <c r="BC24">
        <f>(S24-E24/(N24/1.35))</f>
        <v>393.89752620359383</v>
      </c>
      <c r="BD24">
        <f>E24*BB24/100/BC24</f>
        <v>-9.320364552332398E-3</v>
      </c>
    </row>
    <row r="25" spans="1:56" x14ac:dyDescent="0.35">
      <c r="A25" s="1" t="s">
        <v>9</v>
      </c>
      <c r="B25" s="1" t="s">
        <v>1107</v>
      </c>
      <c r="K25" s="1">
        <v>2.72</v>
      </c>
    </row>
    <row r="26" spans="1:56" x14ac:dyDescent="0.35">
      <c r="A26" s="1" t="s">
        <v>9</v>
      </c>
      <c r="B26" s="1" t="s">
        <v>1106</v>
      </c>
      <c r="K26" s="1">
        <v>2.72</v>
      </c>
    </row>
    <row r="27" spans="1:56" x14ac:dyDescent="0.35">
      <c r="A27" s="1">
        <v>4</v>
      </c>
      <c r="B27" s="1" t="s">
        <v>1105</v>
      </c>
      <c r="C27" s="1">
        <v>999.00000239163637</v>
      </c>
      <c r="D27" s="1">
        <v>0</v>
      </c>
      <c r="E27">
        <f>(R27-S27*(1000-T27)/(1000-U27))*AK27</f>
        <v>-4.4170478596926346</v>
      </c>
      <c r="F27">
        <f>IF(AV27&lt;&gt;0,1/(1/AV27-1/N27),0)</f>
        <v>1.9643055225191801</v>
      </c>
      <c r="G27">
        <f>((AY27-AL27/2)*S27-E27)/(AY27+AL27/2)</f>
        <v>383.42388874940087</v>
      </c>
      <c r="H27">
        <f>AL27*1000</f>
        <v>32.225663253115549</v>
      </c>
      <c r="I27">
        <f>(AQ27-AW27)</f>
        <v>2.0211130645185031</v>
      </c>
      <c r="J27">
        <f>(P27+AP27*D27)</f>
        <v>31.28515625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31.997123718261719</v>
      </c>
      <c r="P27" s="1">
        <v>31.28515625</v>
      </c>
      <c r="Q27" s="1">
        <v>32.134086608886719</v>
      </c>
      <c r="R27" s="1">
        <v>400.06155395507813</v>
      </c>
      <c r="S27" s="1">
        <v>392.59930419921875</v>
      </c>
      <c r="T27" s="1">
        <v>0.77980446815490723</v>
      </c>
      <c r="U27" s="1">
        <v>29.131748199462891</v>
      </c>
      <c r="V27" s="1">
        <v>1.4376399517059326</v>
      </c>
      <c r="W27" s="1">
        <v>53.707012176513672</v>
      </c>
      <c r="X27" s="1">
        <v>300.15682983398438</v>
      </c>
      <c r="Y27" s="1">
        <v>100.30738830566406</v>
      </c>
      <c r="Z27" s="1">
        <v>1.9284037873148918E-2</v>
      </c>
      <c r="AA27" s="1">
        <v>88.018638610839844</v>
      </c>
      <c r="AB27" s="1">
        <v>-17.746622085571289</v>
      </c>
      <c r="AC27" s="1">
        <v>-0.70198583602905273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1.1035177567425893</v>
      </c>
      <c r="AL27">
        <f>(U27-T27)/(1000-U27)*AK27</f>
        <v>3.2225663253115551E-2</v>
      </c>
      <c r="AM27">
        <f>(P27+273.15)</f>
        <v>304.43515624999998</v>
      </c>
      <c r="AN27">
        <f>(O27+273.15)</f>
        <v>305.1471237182617</v>
      </c>
      <c r="AO27">
        <f>(Y27*AG27+Z27*AH27)*AI27</f>
        <v>16.049181770179075</v>
      </c>
      <c r="AP27">
        <f>((AO27+0.00000010773*(AN27^4-AM27^4))-AL27*44100)/(L27*51.4+0.00000043092*AM27^3)</f>
        <v>-11.430713539910645</v>
      </c>
      <c r="AQ27">
        <f>0.61365*EXP(17.502*J27/(240.97+J27))</f>
        <v>4.5852498813890117</v>
      </c>
      <c r="AR27">
        <f>AQ27*1000/AA27</f>
        <v>52.094078637843417</v>
      </c>
      <c r="AS27">
        <f>(AR27-U27)</f>
        <v>22.962330438380526</v>
      </c>
      <c r="AT27">
        <f>IF(D27,P27,(O27+P27)/2)</f>
        <v>31.641139984130859</v>
      </c>
      <c r="AU27">
        <f>0.61365*EXP(17.502*AT27/(240.97+AT27))</f>
        <v>4.6789465281701332</v>
      </c>
      <c r="AV27">
        <f>IF(AS27&lt;&gt;0,(1000-(AR27+U27)/2)/AS27*AL27,0)</f>
        <v>1.3464175713577347</v>
      </c>
      <c r="AW27">
        <f>U27*AA27/1000</f>
        <v>2.5641368168705085</v>
      </c>
      <c r="AX27">
        <f>(AU27-AW27)</f>
        <v>2.1148097112996247</v>
      </c>
      <c r="AY27">
        <f>1/(1.6/F27+1.37/N27)</f>
        <v>0.88136425329414014</v>
      </c>
      <c r="AZ27">
        <f>G27*AA27*0.001</f>
        <v>33.748448698596377</v>
      </c>
      <c r="BA27">
        <f>G27/S27</f>
        <v>0.97662905830021052</v>
      </c>
      <c r="BB27">
        <f>(1-AL27*AA27/AQ27/F27)*100</f>
        <v>68.5076937857866</v>
      </c>
      <c r="BC27">
        <f>(S27-E27/(N27/1.35))</f>
        <v>393.99241863211938</v>
      </c>
      <c r="BD27">
        <f>E27*BB27/100/BC27</f>
        <v>-7.6803955583605778E-3</v>
      </c>
    </row>
    <row r="28" spans="1:56" x14ac:dyDescent="0.35">
      <c r="A28" s="1" t="s">
        <v>9</v>
      </c>
      <c r="B28" s="1" t="s">
        <v>1104</v>
      </c>
      <c r="K28" s="1">
        <v>2.72</v>
      </c>
    </row>
    <row r="29" spans="1:56" x14ac:dyDescent="0.35">
      <c r="A29" s="1" t="s">
        <v>9</v>
      </c>
      <c r="B29" s="1" t="s">
        <v>1103</v>
      </c>
      <c r="K29" s="1">
        <v>2.72</v>
      </c>
    </row>
    <row r="30" spans="1:56" x14ac:dyDescent="0.35">
      <c r="A30" s="1">
        <v>5</v>
      </c>
      <c r="B30" s="1" t="s">
        <v>1102</v>
      </c>
      <c r="C30" s="1">
        <v>1202.0000023916364</v>
      </c>
      <c r="D30" s="1">
        <v>0</v>
      </c>
      <c r="E30">
        <f>(R30-S30*(1000-T30)/(1000-U30))*AK30</f>
        <v>-4.2460667353042085</v>
      </c>
      <c r="F30">
        <f>IF(AV30&lt;&gt;0,1/(1/AV30-1/N30),0)</f>
        <v>1.7417530411343951</v>
      </c>
      <c r="G30">
        <f>((AY30-AL30/2)*S30-E30)/(AY30+AL30/2)</f>
        <v>383.26681212351974</v>
      </c>
      <c r="H30">
        <f>AL30*1000</f>
        <v>30.909910339559119</v>
      </c>
      <c r="I30">
        <f>(AQ30-AW30)</f>
        <v>2.1091806255818231</v>
      </c>
      <c r="J30">
        <f>(P30+AP30*D30)</f>
        <v>31.33540153503418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31.971590042114258</v>
      </c>
      <c r="P30" s="1">
        <v>31.33540153503418</v>
      </c>
      <c r="Q30" s="1">
        <v>32.104690551757813</v>
      </c>
      <c r="R30" s="1">
        <v>400.02200317382813</v>
      </c>
      <c r="S30" s="1">
        <v>392.86538696289063</v>
      </c>
      <c r="T30" s="1">
        <v>1.0614122152328491</v>
      </c>
      <c r="U30" s="1">
        <v>28.27992057800293</v>
      </c>
      <c r="V30" s="1">
        <v>1.95966637134552</v>
      </c>
      <c r="W30" s="1">
        <v>52.212711334228516</v>
      </c>
      <c r="X30" s="1">
        <v>300.153564453125</v>
      </c>
      <c r="Y30" s="1">
        <v>150.61627197265625</v>
      </c>
      <c r="Z30" s="1">
        <v>0.17596191167831421</v>
      </c>
      <c r="AA30" s="1">
        <v>88.019844055175781</v>
      </c>
      <c r="AB30" s="1">
        <v>-17.924589157104492</v>
      </c>
      <c r="AC30" s="1">
        <v>-0.67244207859039307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1.1035057516659004</v>
      </c>
      <c r="AL30">
        <f>(U30-T30)/(1000-U30)*AK30</f>
        <v>3.0909910339559119E-2</v>
      </c>
      <c r="AM30">
        <f>(P30+273.15)</f>
        <v>304.48540153503416</v>
      </c>
      <c r="AN30">
        <f>(O30+273.15)</f>
        <v>305.12159004211424</v>
      </c>
      <c r="AO30">
        <f>(Y30*AG30+Z30*AH30)*AI30</f>
        <v>24.098602976979237</v>
      </c>
      <c r="AP30">
        <f>((AO30+0.00000010773*(AN30^4-AM30^4))-AL30*44100)/(L30*51.4+0.00000043092*AM30^3)</f>
        <v>-10.896870832780092</v>
      </c>
      <c r="AQ30">
        <f>0.61365*EXP(17.502*J30/(240.97+J30))</f>
        <v>4.5983748247503975</v>
      </c>
      <c r="AR30">
        <f>AQ30*1000/AA30</f>
        <v>52.242478660469764</v>
      </c>
      <c r="AS30">
        <f>(AR30-U30)</f>
        <v>23.962558082466835</v>
      </c>
      <c r="AT30">
        <f>IF(D30,P30,(O30+P30)/2)</f>
        <v>31.653495788574219</v>
      </c>
      <c r="AU30">
        <f>0.61365*EXP(17.502*AT30/(240.97+AT30))</f>
        <v>4.6822283511149738</v>
      </c>
      <c r="AV30">
        <f>IF(AS30&lt;&gt;0,(1000-(AR30+U30)/2)/AS30*AL30,0)</f>
        <v>1.2379913766749027</v>
      </c>
      <c r="AW30">
        <f>U30*AA30/1000</f>
        <v>2.4891941991685744</v>
      </c>
      <c r="AX30">
        <f>(AU30-AW30)</f>
        <v>2.1930341519463994</v>
      </c>
      <c r="AY30">
        <f>1/(1.6/F30+1.37/N30)</f>
        <v>0.80730959929740453</v>
      </c>
      <c r="AZ30">
        <f>G30*AA30*0.001</f>
        <v>33.735085034636562</v>
      </c>
      <c r="BA30">
        <f>G30/S30</f>
        <v>0.97556777675535578</v>
      </c>
      <c r="BB30">
        <f>(1-AL30*AA30/AQ30/F30)*100</f>
        <v>66.030637715829528</v>
      </c>
      <c r="BC30">
        <f>(S30-E30/(N30/1.35))</f>
        <v>394.20457481865071</v>
      </c>
      <c r="BD30">
        <f>E30*BB30/100/BC30</f>
        <v>-7.1123095018643155E-3</v>
      </c>
    </row>
    <row r="31" spans="1:56" x14ac:dyDescent="0.35">
      <c r="A31" s="1" t="s">
        <v>9</v>
      </c>
      <c r="B31" s="1" t="s">
        <v>1101</v>
      </c>
      <c r="K31" s="1">
        <v>2.72</v>
      </c>
    </row>
    <row r="32" spans="1:56" x14ac:dyDescent="0.35">
      <c r="A32" s="1" t="s">
        <v>9</v>
      </c>
      <c r="B32" s="1" t="s">
        <v>1100</v>
      </c>
      <c r="K32" s="1">
        <v>2.72</v>
      </c>
    </row>
    <row r="33" spans="1:56" x14ac:dyDescent="0.35">
      <c r="A33" s="1">
        <v>6</v>
      </c>
      <c r="B33" s="1" t="s">
        <v>1099</v>
      </c>
      <c r="C33" s="1">
        <v>1405.0000023916364</v>
      </c>
      <c r="D33" s="1">
        <v>0</v>
      </c>
      <c r="E33">
        <f>(R33-S33*(1000-T33)/(1000-U33))*AK33</f>
        <v>-4.4448466827874009</v>
      </c>
      <c r="F33">
        <f>IF(AV33&lt;&gt;0,1/(1/AV33-1/N33),0)</f>
        <v>1.6599208929693052</v>
      </c>
      <c r="G33">
        <f>((AY33-AL33/2)*S33-E33)/(AY33+AL33/2)</f>
        <v>383.98465366155614</v>
      </c>
      <c r="H33">
        <f>AL33*1000</f>
        <v>30.211856621823884</v>
      </c>
      <c r="I33">
        <f>(AQ33-AW33)</f>
        <v>2.1337004640162469</v>
      </c>
      <c r="J33">
        <f>(P33+AP33*D33)</f>
        <v>31.374963760375977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31.964033126831055</v>
      </c>
      <c r="P33" s="1">
        <v>31.374963760375977</v>
      </c>
      <c r="Q33" s="1">
        <v>32.089920043945313</v>
      </c>
      <c r="R33" s="1">
        <v>400.09619140625</v>
      </c>
      <c r="S33" s="1">
        <v>393.35452270507813</v>
      </c>
      <c r="T33" s="1">
        <v>1.5112812519073486</v>
      </c>
      <c r="U33" s="1">
        <v>28.120698928833008</v>
      </c>
      <c r="V33" s="1">
        <v>2.7912790775299072</v>
      </c>
      <c r="W33" s="1">
        <v>51.937858581542969</v>
      </c>
      <c r="X33" s="1">
        <v>300.13958740234375</v>
      </c>
      <c r="Y33" s="1">
        <v>299.84521484375</v>
      </c>
      <c r="Z33" s="1">
        <v>0.1675310879945755</v>
      </c>
      <c r="AA33" s="1">
        <v>88.01458740234375</v>
      </c>
      <c r="AB33" s="1">
        <v>-17.93927001953125</v>
      </c>
      <c r="AC33" s="1">
        <v>-0.65731662511825562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1.1034543654497928</v>
      </c>
      <c r="AL33">
        <f>(U33-T33)/(1000-U33)*AK33</f>
        <v>3.0211856621823883E-2</v>
      </c>
      <c r="AM33">
        <f>(P33+273.15)</f>
        <v>304.52496376037595</v>
      </c>
      <c r="AN33">
        <f>(O33+273.15)</f>
        <v>305.11403312683103</v>
      </c>
      <c r="AO33">
        <f>(Y33*AG33+Z33*AH33)*AI33</f>
        <v>47.975233302669949</v>
      </c>
      <c r="AP33">
        <f>((AO33+0.00000010773*(AN33^4-AM33^4))-AL33*44100)/(L33*51.4+0.00000043092*AM33^3)</f>
        <v>-10.453744478139312</v>
      </c>
      <c r="AQ33">
        <f>0.61365*EXP(17.502*J33/(240.97+J33))</f>
        <v>4.6087321777030139</v>
      </c>
      <c r="AR33">
        <f>AQ33*1000/AA33</f>
        <v>52.363276517277491</v>
      </c>
      <c r="AS33">
        <f>(AR33-U33)</f>
        <v>24.242577588444483</v>
      </c>
      <c r="AT33">
        <f>IF(D33,P33,(O33+P33)/2)</f>
        <v>31.669498443603516</v>
      </c>
      <c r="AU33">
        <f>0.61365*EXP(17.502*AT33/(240.97+AT33))</f>
        <v>4.686481792192791</v>
      </c>
      <c r="AV33">
        <f>IF(AS33&lt;&gt;0,(1000-(AR33+U33)/2)/AS33*AL33,0)</f>
        <v>1.1960803818311412</v>
      </c>
      <c r="AW33">
        <f>U33*AA33/1000</f>
        <v>2.475031713686767</v>
      </c>
      <c r="AX33">
        <f>(AU33-AW33)</f>
        <v>2.211450078506024</v>
      </c>
      <c r="AY33">
        <f>1/(1.6/F33+1.37/N33)</f>
        <v>0.7788351315022537</v>
      </c>
      <c r="AZ33">
        <f>G33*AA33*0.001</f>
        <v>33.796250860853725</v>
      </c>
      <c r="BA33">
        <f>G33/S33</f>
        <v>0.97617958227838364</v>
      </c>
      <c r="BB33">
        <f>(1-AL33*AA33/AQ33/F33)*100</f>
        <v>65.241325231311095</v>
      </c>
      <c r="BC33">
        <f>(S33-E33/(N33/1.35))</f>
        <v>394.75640474541729</v>
      </c>
      <c r="BD33">
        <f>E33*BB33/100/BC33</f>
        <v>-7.3459907058902136E-3</v>
      </c>
    </row>
    <row r="34" spans="1:56" x14ac:dyDescent="0.35">
      <c r="A34" s="1" t="s">
        <v>9</v>
      </c>
      <c r="B34" s="1" t="s">
        <v>1098</v>
      </c>
      <c r="K34" s="1">
        <v>2.72</v>
      </c>
    </row>
    <row r="35" spans="1:56" x14ac:dyDescent="0.35">
      <c r="A35" s="1" t="s">
        <v>9</v>
      </c>
      <c r="B35" s="1" t="s">
        <v>1097</v>
      </c>
      <c r="K35" s="1">
        <v>2.72</v>
      </c>
    </row>
    <row r="36" spans="1:56" x14ac:dyDescent="0.35">
      <c r="A36" s="1">
        <v>7</v>
      </c>
      <c r="B36" s="1" t="s">
        <v>1096</v>
      </c>
      <c r="C36" s="1">
        <v>1608.0000023916364</v>
      </c>
      <c r="D36" s="1">
        <v>0</v>
      </c>
      <c r="E36">
        <f>(R36-S36*(1000-T36)/(1000-U36))*AK36</f>
        <v>-4.9245564393866275</v>
      </c>
      <c r="F36">
        <f>IF(AV36&lt;&gt;0,1/(1/AV36-1/N36),0)</f>
        <v>1.6153535841433035</v>
      </c>
      <c r="G36">
        <f>((AY36-AL36/2)*S36-E36)/(AY36+AL36/2)</f>
        <v>385.10192574971774</v>
      </c>
      <c r="H36">
        <f>AL36*1000</f>
        <v>29.703708886513574</v>
      </c>
      <c r="I36">
        <f>(AQ36-AW36)</f>
        <v>2.1388890895969572</v>
      </c>
      <c r="J36">
        <f>(P36+AP36*D36)</f>
        <v>31.454504013061523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31.976633071899414</v>
      </c>
      <c r="P36" s="1">
        <v>31.454504013061523</v>
      </c>
      <c r="Q36" s="1">
        <v>32.094184875488281</v>
      </c>
      <c r="R36" s="1">
        <v>399.94607543945313</v>
      </c>
      <c r="S36" s="1">
        <v>393.80892944335938</v>
      </c>
      <c r="T36" s="1">
        <v>2.1478755474090576</v>
      </c>
      <c r="U36" s="1">
        <v>28.301137924194336</v>
      </c>
      <c r="V36" s="1">
        <v>3.963921070098877</v>
      </c>
      <c r="W36" s="1">
        <v>52.229972839355469</v>
      </c>
      <c r="X36" s="1">
        <v>300.18252563476563</v>
      </c>
      <c r="Y36" s="1">
        <v>499.8743896484375</v>
      </c>
      <c r="Z36" s="1">
        <v>1.0846995748579502E-2</v>
      </c>
      <c r="AA36" s="1">
        <v>88.008056640625</v>
      </c>
      <c r="AB36" s="1">
        <v>-17.910879135131836</v>
      </c>
      <c r="AC36" s="1">
        <v>-0.65837234258651733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1.1036122265984027</v>
      </c>
      <c r="AL36">
        <f>(U36-T36)/(1000-U36)*AK36</f>
        <v>2.9703708886513573E-2</v>
      </c>
      <c r="AM36">
        <f>(P36+273.15)</f>
        <v>304.6045040130615</v>
      </c>
      <c r="AN36">
        <f>(O36+273.15)</f>
        <v>305.12663307189939</v>
      </c>
      <c r="AO36">
        <f>(Y36*AG36+Z36*AH36)*AI36</f>
        <v>79.979900556059874</v>
      </c>
      <c r="AP36">
        <f>((AO36+0.00000010773*(AN36^4-AM36^4))-AL36*44100)/(L36*51.4+0.00000043092*AM36^3)</f>
        <v>-10.01424588593064</v>
      </c>
      <c r="AQ36">
        <f>0.61365*EXP(17.502*J36/(240.97+J36))</f>
        <v>4.6296172390235926</v>
      </c>
      <c r="AR36">
        <f>AQ36*1000/AA36</f>
        <v>52.604470723951152</v>
      </c>
      <c r="AS36">
        <f>(AR36-U36)</f>
        <v>24.303332799756816</v>
      </c>
      <c r="AT36">
        <f>IF(D36,P36,(O36+P36)/2)</f>
        <v>31.715568542480469</v>
      </c>
      <c r="AU36">
        <f>0.61365*EXP(17.502*AT36/(240.97+AT36))</f>
        <v>4.6987458288623998</v>
      </c>
      <c r="AV36">
        <f>IF(AS36&lt;&gt;0,(1000-(AR36+U36)/2)/AS36*AL36,0)</f>
        <v>1.1727655131938701</v>
      </c>
      <c r="AW36">
        <f>U36*AA36/1000</f>
        <v>2.4907281494266353</v>
      </c>
      <c r="AX36">
        <f>(AU36-AW36)</f>
        <v>2.2080176794357644</v>
      </c>
      <c r="AY36">
        <f>1/(1.6/F36+1.37/N36)</f>
        <v>0.76303105407721861</v>
      </c>
      <c r="AZ36">
        <f>G36*AA36*0.001</f>
        <v>33.892072093794923</v>
      </c>
      <c r="BA36">
        <f>G36/S36</f>
        <v>0.97789028373239584</v>
      </c>
      <c r="BB36">
        <f>(1-AL36*AA36/AQ36/F36)*100</f>
        <v>65.044105097729286</v>
      </c>
      <c r="BC36">
        <f>(S36-E36/(N36/1.35))</f>
        <v>395.36210950145829</v>
      </c>
      <c r="BD36">
        <f>E36*BB36/100/BC36</f>
        <v>-8.1017719934535562E-3</v>
      </c>
    </row>
    <row r="37" spans="1:56" x14ac:dyDescent="0.35">
      <c r="A37" s="1" t="s">
        <v>9</v>
      </c>
      <c r="B37" s="1" t="s">
        <v>1095</v>
      </c>
      <c r="K37" s="1">
        <v>2.72</v>
      </c>
    </row>
    <row r="38" spans="1:56" x14ac:dyDescent="0.35">
      <c r="A38" s="1" t="s">
        <v>9</v>
      </c>
      <c r="B38" s="1" t="s">
        <v>1094</v>
      </c>
      <c r="K38" s="1">
        <v>2.72</v>
      </c>
    </row>
    <row r="39" spans="1:56" x14ac:dyDescent="0.35">
      <c r="A39" s="1">
        <v>8</v>
      </c>
      <c r="B39" s="1" t="s">
        <v>1093</v>
      </c>
      <c r="C39" s="1">
        <v>1811.0000023916364</v>
      </c>
      <c r="D39" s="1">
        <v>0</v>
      </c>
      <c r="E39">
        <f>(R39-S39*(1000-T39)/(1000-U39))*AK39</f>
        <v>-4.5191995839924299</v>
      </c>
      <c r="F39">
        <f>IF(AV39&lt;&gt;0,1/(1/AV39-1/N39),0)</f>
        <v>1.5558747211539743</v>
      </c>
      <c r="G39">
        <f>((AY39-AL39/2)*S39-E39)/(AY39+AL39/2)</f>
        <v>384.67593760940611</v>
      </c>
      <c r="H39">
        <f>AL39*1000</f>
        <v>29.02114296004855</v>
      </c>
      <c r="I39">
        <f>(AQ39-AW39)</f>
        <v>2.1469522516275377</v>
      </c>
      <c r="J39">
        <f>(P39+AP39*D39)</f>
        <v>31.554344177246094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32.013477325439453</v>
      </c>
      <c r="P39" s="1">
        <v>31.554344177246094</v>
      </c>
      <c r="Q39" s="1">
        <v>32.115821838378906</v>
      </c>
      <c r="R39" s="1">
        <v>400.0765380859375</v>
      </c>
      <c r="S39" s="1">
        <v>393.81442260742188</v>
      </c>
      <c r="T39" s="1">
        <v>2.9603157043457031</v>
      </c>
      <c r="U39" s="1">
        <v>28.511510848999023</v>
      </c>
      <c r="V39" s="1">
        <v>5.4513702392578125</v>
      </c>
      <c r="W39" s="1">
        <v>52.503452301025391</v>
      </c>
      <c r="X39" s="1">
        <v>300.13031005859375</v>
      </c>
      <c r="Y39" s="1">
        <v>750.21820068359375</v>
      </c>
      <c r="Z39" s="1">
        <v>1.5667742118239403E-2</v>
      </c>
      <c r="AA39" s="1">
        <v>87.999435424804688</v>
      </c>
      <c r="AB39" s="1">
        <v>-17.941629409790039</v>
      </c>
      <c r="AC39" s="1">
        <v>-0.65439951419830322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1.1034202575683592</v>
      </c>
      <c r="AL39">
        <f>(U39-T39)/(1000-U39)*AK39</f>
        <v>2.9021142960048551E-2</v>
      </c>
      <c r="AM39">
        <f>(P39+273.15)</f>
        <v>304.70434417724607</v>
      </c>
      <c r="AN39">
        <f>(O39+273.15)</f>
        <v>305.16347732543943</v>
      </c>
      <c r="AO39">
        <f>(Y39*AG39+Z39*AH39)*AI39</f>
        <v>120.03490942638564</v>
      </c>
      <c r="AP39">
        <f>((AO39+0.00000010773*(AN39^4-AM39^4))-AL39*44100)/(L39*51.4+0.00000043092*AM39^3)</f>
        <v>-9.4453987080555368</v>
      </c>
      <c r="AQ39">
        <f>0.61365*EXP(17.502*J39/(240.97+J39))</f>
        <v>4.6559491094476453</v>
      </c>
      <c r="AR39">
        <f>AQ39*1000/AA39</f>
        <v>52.908852050830973</v>
      </c>
      <c r="AS39">
        <f>(AR39-U39)</f>
        <v>24.397341201831949</v>
      </c>
      <c r="AT39">
        <f>IF(D39,P39,(O39+P39)/2)</f>
        <v>31.783910751342773</v>
      </c>
      <c r="AU39">
        <f>0.61365*EXP(17.502*AT39/(240.97+AT39))</f>
        <v>4.7169902574580371</v>
      </c>
      <c r="AV39">
        <f>IF(AS39&lt;&gt;0,(1000-(AR39+U39)/2)/AS39*AL39,0)</f>
        <v>1.1410951190931666</v>
      </c>
      <c r="AW39">
        <f>U39*AA39/1000</f>
        <v>2.5089968578201076</v>
      </c>
      <c r="AX39">
        <f>(AU39-AW39)</f>
        <v>2.2079933996379295</v>
      </c>
      <c r="AY39">
        <f>1/(1.6/F39+1.37/N39)</f>
        <v>0.74160437270677404</v>
      </c>
      <c r="AZ39">
        <f>G39*AA39*0.001</f>
        <v>33.851265331135131</v>
      </c>
      <c r="BA39">
        <f>G39/S39</f>
        <v>0.97679494585924409</v>
      </c>
      <c r="BB39">
        <f>(1-AL39*AA39/AQ39/F39)*100</f>
        <v>64.745744393940626</v>
      </c>
      <c r="BC39">
        <f>(S39-E39/(N39/1.35))</f>
        <v>395.2397551746937</v>
      </c>
      <c r="BD39">
        <f>E39*BB39/100/BC39</f>
        <v>-7.4030746477172981E-3</v>
      </c>
    </row>
    <row r="40" spans="1:56" x14ac:dyDescent="0.35">
      <c r="A40" s="1" t="s">
        <v>9</v>
      </c>
      <c r="B40" s="1" t="s">
        <v>1092</v>
      </c>
      <c r="K40" s="1">
        <v>2.72</v>
      </c>
    </row>
    <row r="41" spans="1:56" x14ac:dyDescent="0.35">
      <c r="A41" s="1" t="s">
        <v>9</v>
      </c>
      <c r="B41" s="1" t="s">
        <v>1091</v>
      </c>
      <c r="K41" s="1">
        <v>2.72</v>
      </c>
    </row>
    <row r="42" spans="1:56" x14ac:dyDescent="0.35">
      <c r="A42" s="1">
        <v>9</v>
      </c>
      <c r="B42" s="1" t="s">
        <v>1090</v>
      </c>
      <c r="C42" s="1">
        <v>2014.0000023916364</v>
      </c>
      <c r="D42" s="1">
        <v>0</v>
      </c>
      <c r="E42">
        <f>(R42-S42*(1000-T42)/(1000-U42))*AK42</f>
        <v>-4.0587154075332075</v>
      </c>
      <c r="F42">
        <f>IF(AV42&lt;&gt;0,1/(1/AV42-1/N42),0)</f>
        <v>1.3954536722349968</v>
      </c>
      <c r="G42">
        <f>((AY42-AL42/2)*S42-E42)/(AY42+AL42/2)</f>
        <v>384.1384388168301</v>
      </c>
      <c r="H42">
        <f>AL42*1000</f>
        <v>27.491472380968613</v>
      </c>
      <c r="I42">
        <f>(AQ42-AW42)</f>
        <v>2.2051480686634655</v>
      </c>
      <c r="J42">
        <f>(P42+AP42*D42)</f>
        <v>31.662054061889648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32.070365905761719</v>
      </c>
      <c r="P42" s="1">
        <v>31.662054061889648</v>
      </c>
      <c r="Q42" s="1">
        <v>32.157218933105469</v>
      </c>
      <c r="R42" s="1">
        <v>400.00494384765625</v>
      </c>
      <c r="S42" s="1">
        <v>393.87051391601563</v>
      </c>
      <c r="T42" s="1">
        <v>3.9653027057647705</v>
      </c>
      <c r="U42" s="1">
        <v>28.176250457763672</v>
      </c>
      <c r="V42" s="1">
        <v>7.278160572052002</v>
      </c>
      <c r="W42" s="1">
        <v>51.716423034667969</v>
      </c>
      <c r="X42" s="1">
        <v>300.1529541015625</v>
      </c>
      <c r="Y42" s="1">
        <v>1000.5016479492188</v>
      </c>
      <c r="Z42" s="1">
        <v>9.6416743472218513E-3</v>
      </c>
      <c r="AA42" s="1">
        <v>87.994483947753906</v>
      </c>
      <c r="AB42" s="1">
        <v>-17.924373626708984</v>
      </c>
      <c r="AC42" s="1">
        <v>-0.61784821748733521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1.1035035077263324</v>
      </c>
      <c r="AL42">
        <f>(U42-T42)/(1000-U42)*AK42</f>
        <v>2.7491472380968614E-2</v>
      </c>
      <c r="AM42">
        <f>(P42+273.15)</f>
        <v>304.81205406188963</v>
      </c>
      <c r="AN42">
        <f>(O42+273.15)</f>
        <v>305.2203659057617</v>
      </c>
      <c r="AO42">
        <f>(Y42*AG42+Z42*AH42)*AI42</f>
        <v>160.08026009380228</v>
      </c>
      <c r="AP42">
        <f>((AO42+0.00000010773*(AN42^4-AM42^4))-AL42*44100)/(L42*51.4+0.00000043092*AM42^3)</f>
        <v>-8.5697730569231076</v>
      </c>
      <c r="AQ42">
        <f>0.61365*EXP(17.502*J42/(240.97+J42))</f>
        <v>4.6845026872770443</v>
      </c>
      <c r="AR42">
        <f>AQ42*1000/AA42</f>
        <v>53.236322063760653</v>
      </c>
      <c r="AS42">
        <f>(AR42-U42)</f>
        <v>25.060071605996981</v>
      </c>
      <c r="AT42">
        <f>IF(D42,P42,(O42+P42)/2)</f>
        <v>31.866209983825684</v>
      </c>
      <c r="AU42">
        <f>0.61365*EXP(17.502*AT42/(240.97+AT42))</f>
        <v>4.7390424426165785</v>
      </c>
      <c r="AV42">
        <f>IF(AS42&lt;&gt;0,(1000-(AR42+U42)/2)/AS42*AL42,0)</f>
        <v>1.0523671700198991</v>
      </c>
      <c r="AW42">
        <f>U42*AA42/1000</f>
        <v>2.4793546186135789</v>
      </c>
      <c r="AX42">
        <f>(AU42-AW42)</f>
        <v>2.2596878240029996</v>
      </c>
      <c r="AY42">
        <f>1/(1.6/F42+1.37/N42)</f>
        <v>0.68182688100329836</v>
      </c>
      <c r="AZ42">
        <f>G42*AA42*0.001</f>
        <v>33.802063688182805</v>
      </c>
      <c r="BA42">
        <f>G42/S42</f>
        <v>0.97529118135189807</v>
      </c>
      <c r="BB42">
        <f>(1-AL42*AA42/AQ42/F42)*100</f>
        <v>62.993796419918915</v>
      </c>
      <c r="BC42">
        <f>(S42-E42/(N42/1.35))</f>
        <v>395.15061211573584</v>
      </c>
      <c r="BD42">
        <f>E42*BB42/100/BC42</f>
        <v>-6.4702896634676269E-3</v>
      </c>
    </row>
    <row r="43" spans="1:56" x14ac:dyDescent="0.35">
      <c r="A43" s="1" t="s">
        <v>9</v>
      </c>
      <c r="B43" s="1" t="s">
        <v>1089</v>
      </c>
      <c r="K43" s="1">
        <v>2.72</v>
      </c>
    </row>
    <row r="44" spans="1:56" x14ac:dyDescent="0.35">
      <c r="A44" s="1" t="s">
        <v>9</v>
      </c>
      <c r="B44" s="1" t="s">
        <v>1088</v>
      </c>
      <c r="K44" s="1">
        <v>2.72</v>
      </c>
    </row>
    <row r="45" spans="1:56" x14ac:dyDescent="0.35">
      <c r="A45" s="1">
        <v>10</v>
      </c>
      <c r="B45" s="1" t="s">
        <v>1087</v>
      </c>
      <c r="C45" s="1">
        <v>2217.0000023916364</v>
      </c>
      <c r="D45" s="1">
        <v>0</v>
      </c>
      <c r="E45">
        <f>(R45-S45*(1000-T45)/(1000-U45))*AK45</f>
        <v>-3.6734562619474387</v>
      </c>
      <c r="F45">
        <f>IF(AV45&lt;&gt;0,1/(1/AV45-1/N45),0)</f>
        <v>1.1088920551990755</v>
      </c>
      <c r="G45">
        <f>((AY45-AL45/2)*S45-E45)/(AY45+AL45/2)</f>
        <v>384.08548179696896</v>
      </c>
      <c r="H45">
        <f>AL45*1000</f>
        <v>24.569924849337063</v>
      </c>
      <c r="I45">
        <f>(AQ45-AW45)</f>
        <v>2.3558711109820396</v>
      </c>
      <c r="J45">
        <f>(P45+AP45*D45)</f>
        <v>31.803939819335938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32.151718139648438</v>
      </c>
      <c r="P45" s="1">
        <v>31.803939819335938</v>
      </c>
      <c r="Q45" s="1">
        <v>32.218791961669922</v>
      </c>
      <c r="R45" s="1">
        <v>399.92547607421875</v>
      </c>
      <c r="S45" s="1">
        <v>394.47116088867188</v>
      </c>
      <c r="T45" s="1">
        <v>5.2269225120544434</v>
      </c>
      <c r="U45" s="1">
        <v>26.894161224365234</v>
      </c>
      <c r="V45" s="1">
        <v>9.5495338439941406</v>
      </c>
      <c r="W45" s="1">
        <v>49.135356903076172</v>
      </c>
      <c r="X45" s="1">
        <v>300.14370727539063</v>
      </c>
      <c r="Y45" s="1">
        <v>1251.3143310546875</v>
      </c>
      <c r="Z45" s="1">
        <v>2.1694455295801163E-2</v>
      </c>
      <c r="AA45" s="1">
        <v>87.99224853515625</v>
      </c>
      <c r="AB45" s="1">
        <v>-18.066482543945313</v>
      </c>
      <c r="AC45" s="1">
        <v>-0.53613185882568359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1.1034695120418769</v>
      </c>
      <c r="AL45">
        <f>(U45-T45)/(1000-U45)*AK45</f>
        <v>2.4569924849337062E-2</v>
      </c>
      <c r="AM45">
        <f>(P45+273.15)</f>
        <v>304.95393981933591</v>
      </c>
      <c r="AN45">
        <f>(O45+273.15)</f>
        <v>305.30171813964841</v>
      </c>
      <c r="AO45">
        <f>(Y45*AG45+Z45*AH45)*AI45</f>
        <v>200.21028849370123</v>
      </c>
      <c r="AP45">
        <f>((AO45+0.00000010773*(AN45^4-AM45^4))-AL45*44100)/(L45*51.4+0.00000043092*AM45^3)</f>
        <v>-7.1921512815600437</v>
      </c>
      <c r="AQ45">
        <f>0.61365*EXP(17.502*J45/(240.97+J45))</f>
        <v>4.7223488295809473</v>
      </c>
      <c r="AR45">
        <f>AQ45*1000/AA45</f>
        <v>53.667782198953461</v>
      </c>
      <c r="AS45">
        <f>(AR45-U45)</f>
        <v>26.773620974588226</v>
      </c>
      <c r="AT45">
        <f>IF(D45,P45,(O45+P45)/2)</f>
        <v>31.977828979492188</v>
      </c>
      <c r="AU45">
        <f>0.61365*EXP(17.502*AT45/(240.97+AT45))</f>
        <v>4.7690942842634652</v>
      </c>
      <c r="AV45">
        <f>IF(AS45&lt;&gt;0,(1000-(AR45+U45)/2)/AS45*AL45,0)</f>
        <v>0.88072601102047909</v>
      </c>
      <c r="AW45">
        <f>U45*AA45/1000</f>
        <v>2.3664777185989077</v>
      </c>
      <c r="AX45">
        <f>(AU45-AW45)</f>
        <v>2.4026165656645575</v>
      </c>
      <c r="AY45">
        <f>1/(1.6/F45+1.37/N45)</f>
        <v>0.56723135645776634</v>
      </c>
      <c r="AZ45">
        <f>G45*AA45*0.001</f>
        <v>33.796545173024128</v>
      </c>
      <c r="BA45">
        <f>G45/S45</f>
        <v>0.97367189259588494</v>
      </c>
      <c r="BB45">
        <f>(1-AL45*AA45/AQ45/F45)*100</f>
        <v>58.714180681846088</v>
      </c>
      <c r="BC45">
        <f>(S45-E45/(N45/1.35))</f>
        <v>395.62975031303557</v>
      </c>
      <c r="BD45">
        <f>E45*BB45/100/BC45</f>
        <v>-5.4516621796056649E-3</v>
      </c>
    </row>
    <row r="46" spans="1:56" x14ac:dyDescent="0.35">
      <c r="A46" s="1" t="s">
        <v>9</v>
      </c>
      <c r="B46" s="1" t="s">
        <v>1086</v>
      </c>
      <c r="K46" s="1">
        <v>2.72</v>
      </c>
    </row>
    <row r="47" spans="1:56" x14ac:dyDescent="0.35">
      <c r="A47" s="1" t="s">
        <v>9</v>
      </c>
      <c r="B47" s="1" t="s">
        <v>1085</v>
      </c>
      <c r="K47" s="1">
        <v>2.72</v>
      </c>
    </row>
    <row r="48" spans="1:56" x14ac:dyDescent="0.35">
      <c r="A48" s="1">
        <v>11</v>
      </c>
      <c r="B48" s="1" t="s">
        <v>1084</v>
      </c>
      <c r="C48" s="1">
        <v>2419.5000024028122</v>
      </c>
      <c r="D48" s="1">
        <v>0</v>
      </c>
      <c r="E48">
        <f>(R48-S48*(1000-T48)/(1000-U48))*AK48</f>
        <v>-2.9577903672242485</v>
      </c>
      <c r="F48">
        <f>IF(AV48&lt;&gt;0,1/(1/AV48-1/N48),0)</f>
        <v>0.79774537999212747</v>
      </c>
      <c r="G48">
        <f>((AY48-AL48/2)*S48-E48)/(AY48+AL48/2)</f>
        <v>383.71465393450961</v>
      </c>
      <c r="H48">
        <f>AL48*1000</f>
        <v>20.545049890974354</v>
      </c>
      <c r="I48">
        <f>(AQ48-AW48)</f>
        <v>2.5819181039664598</v>
      </c>
      <c r="J48">
        <f>(P48+AP48*D48)</f>
        <v>32.013713836669922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32.258758544921875</v>
      </c>
      <c r="P48" s="1">
        <v>32.013713836669922</v>
      </c>
      <c r="Q48" s="1">
        <v>32.299545288085938</v>
      </c>
      <c r="R48" s="1">
        <v>400.13241577148438</v>
      </c>
      <c r="S48" s="1">
        <v>395.45071411132813</v>
      </c>
      <c r="T48" s="1">
        <v>6.815277099609375</v>
      </c>
      <c r="U48" s="1">
        <v>24.966743469238281</v>
      </c>
      <c r="V48" s="1">
        <v>12.376304626464844</v>
      </c>
      <c r="W48" s="1">
        <v>45.338733673095703</v>
      </c>
      <c r="X48" s="1">
        <v>300.18142700195313</v>
      </c>
      <c r="Y48" s="1">
        <v>1600.4058837890625</v>
      </c>
      <c r="Z48" s="1">
        <v>0.13618724048137665</v>
      </c>
      <c r="AA48" s="1">
        <v>87.991966247558594</v>
      </c>
      <c r="AB48" s="1">
        <v>-18.312320709228516</v>
      </c>
      <c r="AC48" s="1">
        <v>-0.43043890595436096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1.1036081875071804</v>
      </c>
      <c r="AL48">
        <f>(U48-T48)/(1000-U48)*AK48</f>
        <v>2.0545049890974356E-2</v>
      </c>
      <c r="AM48">
        <f>(P48+273.15)</f>
        <v>305.1637138366699</v>
      </c>
      <c r="AN48">
        <f>(O48+273.15)</f>
        <v>305.40875854492185</v>
      </c>
      <c r="AO48">
        <f>(Y48*AG48+Z48*AH48)*AI48</f>
        <v>256.06493568275255</v>
      </c>
      <c r="AP48">
        <f>((AO48+0.00000010773*(AN48^4-AM48^4))-AL48*44100)/(L48*51.4+0.00000043092*AM48^3)</f>
        <v>-5.2921240608672484</v>
      </c>
      <c r="AQ48">
        <f>0.61365*EXP(17.502*J48/(240.97+J48))</f>
        <v>4.7787909526231287</v>
      </c>
      <c r="AR48">
        <f>AQ48*1000/AA48</f>
        <v>54.309400692085568</v>
      </c>
      <c r="AS48">
        <f>(AR48-U48)</f>
        <v>29.342657222847286</v>
      </c>
      <c r="AT48">
        <f>IF(D48,P48,(O48+P48)/2)</f>
        <v>32.136236190795898</v>
      </c>
      <c r="AU48">
        <f>0.61365*EXP(17.502*AT48/(240.97+AT48))</f>
        <v>4.8120279352852497</v>
      </c>
      <c r="AV48">
        <f>IF(AS48&lt;&gt;0,(1000-(AR48+U48)/2)/AS48*AL48,0)</f>
        <v>0.67242320873148709</v>
      </c>
      <c r="AW48">
        <f>U48*AA48/1000</f>
        <v>2.1968728486566689</v>
      </c>
      <c r="AX48">
        <f>(AU48-AW48)</f>
        <v>2.6151550866285809</v>
      </c>
      <c r="AY48">
        <f>1/(1.6/F48+1.37/N48)</f>
        <v>0.42997438975762819</v>
      </c>
      <c r="AZ48">
        <f>G48*AA48*0.001</f>
        <v>33.763806877698997</v>
      </c>
      <c r="BA48">
        <f>G48/S48</f>
        <v>0.97032231891857312</v>
      </c>
      <c r="BB48">
        <f>(1-AL48*AA48/AQ48/F48)*100</f>
        <v>52.579307465806679</v>
      </c>
      <c r="BC48">
        <f>(S48-E48/(N48/1.35))</f>
        <v>396.38358615187724</v>
      </c>
      <c r="BD48">
        <f>E48*BB48/100/BC48</f>
        <v>-3.9234361505094449E-3</v>
      </c>
    </row>
    <row r="49" spans="1:56" x14ac:dyDescent="0.35">
      <c r="A49" s="1" t="s">
        <v>9</v>
      </c>
      <c r="B49" s="1" t="s">
        <v>1083</v>
      </c>
      <c r="K49" s="1">
        <v>2.72</v>
      </c>
    </row>
    <row r="50" spans="1:56" x14ac:dyDescent="0.35">
      <c r="A50" s="1" t="s">
        <v>9</v>
      </c>
      <c r="B50" s="1" t="s">
        <v>1082</v>
      </c>
      <c r="K50" s="1">
        <v>2.72</v>
      </c>
    </row>
    <row r="51" spans="1:56" x14ac:dyDescent="0.35">
      <c r="A51" s="1">
        <v>12</v>
      </c>
      <c r="B51" s="1" t="s">
        <v>1081</v>
      </c>
      <c r="C51" s="1">
        <v>2621.5000024028122</v>
      </c>
      <c r="D51" s="1">
        <v>0</v>
      </c>
      <c r="E51">
        <f>(R51-S51*(1000-T51)/(1000-U51))*AK51</f>
        <v>-2.6756962407052698</v>
      </c>
      <c r="F51">
        <f>IF(AV51&lt;&gt;0,1/(1/AV51-1/N51),0)</f>
        <v>0.56162522806896287</v>
      </c>
      <c r="G51">
        <f>((AY51-AL51/2)*S51-E51)/(AY51+AL51/2)</f>
        <v>384.51026362570315</v>
      </c>
      <c r="H51">
        <f>AL51*1000</f>
        <v>16.513251089679905</v>
      </c>
      <c r="I51">
        <f>(AQ51-AW51)</f>
        <v>2.8117763420052801</v>
      </c>
      <c r="J51">
        <f>(P51+AP51*D51)</f>
        <v>32.308784484863281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32.409145355224609</v>
      </c>
      <c r="P51" s="1">
        <v>32.308784484863281</v>
      </c>
      <c r="Q51" s="1">
        <v>32.416027069091797</v>
      </c>
      <c r="R51" s="1">
        <v>399.97369384765625</v>
      </c>
      <c r="S51" s="1">
        <v>396.46517944335938</v>
      </c>
      <c r="T51" s="1">
        <v>8.650446891784668</v>
      </c>
      <c r="U51" s="1">
        <v>23.268241882324219</v>
      </c>
      <c r="V51" s="1">
        <v>15.575948715209961</v>
      </c>
      <c r="W51" s="1">
        <v>41.896675109863281</v>
      </c>
      <c r="X51" s="1">
        <v>300.1199951171875</v>
      </c>
      <c r="Y51" s="1">
        <v>1999.5416259765625</v>
      </c>
      <c r="Z51" s="1">
        <v>0.15306901931762695</v>
      </c>
      <c r="AA51" s="1">
        <v>87.991195678710938</v>
      </c>
      <c r="AB51" s="1">
        <v>-18.482175827026367</v>
      </c>
      <c r="AC51" s="1">
        <v>-0.34004661440849304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1.1033823349896597</v>
      </c>
      <c r="AL51">
        <f>(U51-T51)/(1000-U51)*AK51</f>
        <v>1.6513251089679905E-2</v>
      </c>
      <c r="AM51">
        <f>(P51+273.15)</f>
        <v>305.45878448486326</v>
      </c>
      <c r="AN51">
        <f>(O51+273.15)</f>
        <v>305.55914535522459</v>
      </c>
      <c r="AO51">
        <f>(Y51*AG51+Z51*AH51)*AI51</f>
        <v>319.9266530053319</v>
      </c>
      <c r="AP51">
        <f>((AO51+0.00000010773*(AN51^4-AM51^4))-AL51*44100)/(L51*51.4+0.00000043092*AM51^3)</f>
        <v>-3.3288581799056431</v>
      </c>
      <c r="AQ51">
        <f>0.61365*EXP(17.502*J51/(240.97+J51))</f>
        <v>4.8591767665724479</v>
      </c>
      <c r="AR51">
        <f>AQ51*1000/AA51</f>
        <v>55.22344285802339</v>
      </c>
      <c r="AS51">
        <f>(AR51-U51)</f>
        <v>31.955200975699171</v>
      </c>
      <c r="AT51">
        <f>IF(D51,P51,(O51+P51)/2)</f>
        <v>32.358964920043945</v>
      </c>
      <c r="AU51">
        <f>0.61365*EXP(17.502*AT51/(240.97+AT51))</f>
        <v>4.8729638243123876</v>
      </c>
      <c r="AV51">
        <f>IF(AS51&lt;&gt;0,(1000-(AR51+U51)/2)/AS51*AL51,0)</f>
        <v>0.4964817668479114</v>
      </c>
      <c r="AW51">
        <f>U51*AA51/1000</f>
        <v>2.0474004245671678</v>
      </c>
      <c r="AX51">
        <f>(AU51-AW51)</f>
        <v>2.8255633997452199</v>
      </c>
      <c r="AY51">
        <f>1/(1.6/F51+1.37/N51)</f>
        <v>0.31556270324043811</v>
      </c>
      <c r="AZ51">
        <f>G51*AA51*0.001</f>
        <v>33.833517847161971</v>
      </c>
      <c r="BA51">
        <f>G51/S51</f>
        <v>0.96984624013024034</v>
      </c>
      <c r="BB51">
        <f>(1-AL51*AA51/AQ51/F51)*100</f>
        <v>46.757002486479536</v>
      </c>
      <c r="BC51">
        <f>(S51-E51/(N51/1.35))</f>
        <v>397.30908043093973</v>
      </c>
      <c r="BD51">
        <f>E51*BB51/100/BC51</f>
        <v>-3.1488717963360628E-3</v>
      </c>
    </row>
    <row r="52" spans="1:56" x14ac:dyDescent="0.35">
      <c r="A52" s="1" t="s">
        <v>9</v>
      </c>
      <c r="B52" s="1" t="s">
        <v>1080</v>
      </c>
      <c r="K52" s="1">
        <v>1.6211200000000001</v>
      </c>
    </row>
    <row r="53" spans="1:56" x14ac:dyDescent="0.35">
      <c r="A53" s="1" t="s">
        <v>9</v>
      </c>
      <c r="B53" s="1" t="s">
        <v>1079</v>
      </c>
      <c r="K53" s="1">
        <v>1.6211200000000001</v>
      </c>
    </row>
    <row r="54" spans="1:56" x14ac:dyDescent="0.35">
      <c r="A54" s="1" t="s">
        <v>9</v>
      </c>
      <c r="B54" s="1" t="s">
        <v>1078</v>
      </c>
      <c r="K54" s="1">
        <v>1.6211200000000001</v>
      </c>
    </row>
    <row r="55" spans="1:56" x14ac:dyDescent="0.35">
      <c r="A55" s="1" t="s">
        <v>9</v>
      </c>
      <c r="B55" s="1" t="s">
        <v>1077</v>
      </c>
      <c r="K55" s="1">
        <v>1.6211200000000001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D55"/>
  <sheetViews>
    <sheetView zoomScale="5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5128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5127</v>
      </c>
    </row>
    <row r="12" spans="1:56" x14ac:dyDescent="0.35">
      <c r="A12" s="1" t="s">
        <v>9</v>
      </c>
      <c r="B12" s="1" t="s">
        <v>5126</v>
      </c>
    </row>
    <row r="13" spans="1:56" x14ac:dyDescent="0.35">
      <c r="A13" s="1" t="s">
        <v>9</v>
      </c>
      <c r="B13" s="1" t="s">
        <v>5125</v>
      </c>
    </row>
    <row r="14" spans="1:56" x14ac:dyDescent="0.35">
      <c r="A14" s="1" t="s">
        <v>9</v>
      </c>
      <c r="B14" s="1" t="s">
        <v>5124</v>
      </c>
    </row>
    <row r="15" spans="1:56" x14ac:dyDescent="0.35">
      <c r="A15" s="1" t="s">
        <v>9</v>
      </c>
      <c r="B15" s="1" t="s">
        <v>5123</v>
      </c>
    </row>
    <row r="16" spans="1:56" x14ac:dyDescent="0.35">
      <c r="A16" s="1" t="s">
        <v>9</v>
      </c>
      <c r="B16" s="1" t="s">
        <v>5122</v>
      </c>
    </row>
    <row r="17" spans="1:56" x14ac:dyDescent="0.35">
      <c r="A17" s="1" t="s">
        <v>9</v>
      </c>
      <c r="B17" s="1" t="s">
        <v>5121</v>
      </c>
    </row>
    <row r="18" spans="1:56" x14ac:dyDescent="0.35">
      <c r="A18" s="1">
        <v>1</v>
      </c>
      <c r="B18" s="1" t="s">
        <v>5120</v>
      </c>
      <c r="C18" s="1">
        <v>398.00000165402889</v>
      </c>
      <c r="D18" s="1">
        <v>0</v>
      </c>
      <c r="E18">
        <f>(R18-S18*(1000-T18)/(1000-U18))*AK18</f>
        <v>-9.2852779116823978</v>
      </c>
      <c r="F18">
        <f>IF(AV18&lt;&gt;0,1/(1/AV18-1/N18),0)</f>
        <v>3.2101347869595016</v>
      </c>
      <c r="G18">
        <f>((AY18-AL18/2)*S18-E18)/(AY18+AL18/2)</f>
        <v>394.62567376923141</v>
      </c>
      <c r="H18">
        <f>AL18*1000</f>
        <v>31.005728096891268</v>
      </c>
      <c r="I18">
        <f>(AQ18-AW18)</f>
        <v>1.493257597360782</v>
      </c>
      <c r="J18">
        <f>(P18+AP18*D18)</f>
        <v>31.469192504882813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31.176054000854492</v>
      </c>
      <c r="P18" s="1">
        <v>31.469192504882813</v>
      </c>
      <c r="Q18" s="1">
        <v>31.321357727050781</v>
      </c>
      <c r="R18" s="1">
        <v>399.92913818359375</v>
      </c>
      <c r="S18" s="1">
        <v>397.17926025390625</v>
      </c>
      <c r="T18" s="1">
        <v>8.4550447463989258</v>
      </c>
      <c r="U18" s="1">
        <v>35.596637725830078</v>
      </c>
      <c r="V18" s="1">
        <v>16.368232727050781</v>
      </c>
      <c r="W18" s="1">
        <v>68.912002563476563</v>
      </c>
      <c r="X18" s="1">
        <v>299.66375732421875</v>
      </c>
      <c r="Y18" s="1">
        <v>0.3161613941192627</v>
      </c>
      <c r="Z18" s="1">
        <v>0.52780133485794067</v>
      </c>
      <c r="AA18" s="1">
        <v>88.216911315917969</v>
      </c>
      <c r="AB18" s="1">
        <v>42.320701599121094</v>
      </c>
      <c r="AC18" s="1">
        <v>1.9532496929168701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1.1017049901625686</v>
      </c>
      <c r="AL18">
        <f>(U18-T18)/(1000-U18)*AK18</f>
        <v>3.1005728096891269E-2</v>
      </c>
      <c r="AM18">
        <f>(P18+273.15)</f>
        <v>304.61919250488279</v>
      </c>
      <c r="AN18">
        <f>(O18+273.15)</f>
        <v>304.32605400085447</v>
      </c>
      <c r="AO18">
        <f>(Y18*AG18+Z18*AH18)*AI18</f>
        <v>5.0585821928400776E-2</v>
      </c>
      <c r="AP18">
        <f>((AO18+0.00000010773*(AN18^4-AM18^4))-AL18*44100)/(L18*51.4+0.00000043092*AM18^3)</f>
        <v>-11.219555950364491</v>
      </c>
      <c r="AQ18">
        <f>0.61365*EXP(17.502*J18/(240.97+J18))</f>
        <v>4.633483030765194</v>
      </c>
      <c r="AR18">
        <f>AQ18*1000/AA18</f>
        <v>52.523750397154544</v>
      </c>
      <c r="AS18">
        <f>(AR18-U18)</f>
        <v>16.927112671324466</v>
      </c>
      <c r="AT18">
        <f>IF(D18,P18,(O18+P18)/2)</f>
        <v>31.322623252868652</v>
      </c>
      <c r="AU18">
        <f>0.61365*EXP(17.502*AT18/(240.97+AT18))</f>
        <v>4.5950338164951203</v>
      </c>
      <c r="AV18">
        <f>IF(AS18&lt;&gt;0,(1000-(AR18+U18)/2)/AS18*AL18,0)</f>
        <v>1.7510139074182236</v>
      </c>
      <c r="AW18">
        <f>U18*AA18/1000</f>
        <v>3.140225433404412</v>
      </c>
      <c r="AX18">
        <f>(AU18-AW18)</f>
        <v>1.4548083830907084</v>
      </c>
      <c r="AY18">
        <f>1/(1.6/F18+1.37/N18)</f>
        <v>1.1708890030985102</v>
      </c>
      <c r="AZ18">
        <f>G18*AA18*0.001</f>
        <v>34.812658065884669</v>
      </c>
      <c r="BA18">
        <f>G18/S18</f>
        <v>0.9935706953000456</v>
      </c>
      <c r="BB18">
        <f>(1-AL18*AA18/AQ18/F18)*100</f>
        <v>81.61079571217256</v>
      </c>
      <c r="BC18">
        <f>(S18-E18/(N18/1.35))</f>
        <v>400.43318184818577</v>
      </c>
      <c r="BD18">
        <f>E18*BB18/100/BC18</f>
        <v>-1.892397915885885E-2</v>
      </c>
    </row>
    <row r="19" spans="1:56" x14ac:dyDescent="0.35">
      <c r="A19" s="1" t="s">
        <v>9</v>
      </c>
      <c r="B19" s="1" t="s">
        <v>5119</v>
      </c>
      <c r="K19" s="1">
        <v>2.72</v>
      </c>
    </row>
    <row r="20" spans="1:56" x14ac:dyDescent="0.35">
      <c r="A20" s="1" t="s">
        <v>9</v>
      </c>
      <c r="B20" s="1" t="s">
        <v>5118</v>
      </c>
      <c r="K20" s="1">
        <v>2.72</v>
      </c>
    </row>
    <row r="21" spans="1:56" x14ac:dyDescent="0.35">
      <c r="A21" s="1">
        <v>2</v>
      </c>
      <c r="B21" s="1" t="s">
        <v>5117</v>
      </c>
      <c r="C21" s="1">
        <v>602.50000166520476</v>
      </c>
      <c r="D21" s="1">
        <v>0</v>
      </c>
      <c r="E21">
        <f>(R21-S21*(1000-T21)/(1000-U21))*AK21</f>
        <v>-9.2157074113775401</v>
      </c>
      <c r="F21">
        <f>IF(AV21&lt;&gt;0,1/(1/AV21-1/N21),0)</f>
        <v>2.5691720546484529</v>
      </c>
      <c r="G21">
        <f>((AY21-AL21/2)*S21-E21)/(AY21+AL21/2)</f>
        <v>394.96386857111884</v>
      </c>
      <c r="H21">
        <f>AL21*1000</f>
        <v>29.751894380799762</v>
      </c>
      <c r="I21">
        <f>(AQ21-AW21)</f>
        <v>1.6273918624810335</v>
      </c>
      <c r="J21">
        <f>(P21+AP21*D21)</f>
        <v>31.790445327758789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31.154211044311523</v>
      </c>
      <c r="P21" s="1">
        <v>31.790445327758789</v>
      </c>
      <c r="Q21" s="1">
        <v>31.333518981933594</v>
      </c>
      <c r="R21" s="1">
        <v>399.85165405273438</v>
      </c>
      <c r="S21" s="1">
        <v>397.48095703125</v>
      </c>
      <c r="T21" s="1">
        <v>8.969080924987793</v>
      </c>
      <c r="U21" s="1">
        <v>35.045017242431641</v>
      </c>
      <c r="V21" s="1">
        <v>17.383752822875977</v>
      </c>
      <c r="W21" s="1">
        <v>67.923789978027344</v>
      </c>
      <c r="X21" s="1">
        <v>299.46817016601563</v>
      </c>
      <c r="Y21" s="1">
        <v>25.841413497924805</v>
      </c>
      <c r="Z21" s="1">
        <v>0.29598742723464966</v>
      </c>
      <c r="AA21" s="1">
        <v>88.210716247558594</v>
      </c>
      <c r="AB21" s="1">
        <v>42.290992736816406</v>
      </c>
      <c r="AC21" s="1">
        <v>1.9966202974319458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1.1009859197279983</v>
      </c>
      <c r="AL21">
        <f>(U21-T21)/(1000-U21)*AK21</f>
        <v>2.9751894380799761E-2</v>
      </c>
      <c r="AM21">
        <f>(P21+273.15)</f>
        <v>304.94044532775877</v>
      </c>
      <c r="AN21">
        <f>(O21+273.15)</f>
        <v>304.3042110443115</v>
      </c>
      <c r="AO21">
        <f>(Y21*AG21+Z21*AH21)*AI21</f>
        <v>4.1346260672518724</v>
      </c>
      <c r="AP21">
        <f>((AO21+0.00000010773*(AN21^4-AM21^4))-AL21*44100)/(L21*51.4+0.00000043092*AM21^3)</f>
        <v>-10.764437710860914</v>
      </c>
      <c r="AQ21">
        <f>0.61365*EXP(17.502*J21/(240.97+J21))</f>
        <v>4.7187379343439693</v>
      </c>
      <c r="AR21">
        <f>AQ21*1000/AA21</f>
        <v>53.493930613839325</v>
      </c>
      <c r="AS21">
        <f>(AR21-U21)</f>
        <v>18.448913371407684</v>
      </c>
      <c r="AT21">
        <f>IF(D21,P21,(O21+P21)/2)</f>
        <v>31.472328186035156</v>
      </c>
      <c r="AU21">
        <f>0.61365*EXP(17.502*AT21/(240.97+AT21))</f>
        <v>4.6343086592201024</v>
      </c>
      <c r="AV21">
        <f>IF(AS21&lt;&gt;0,(1000-(AR21+U21)/2)/AS21*AL21,0)</f>
        <v>1.5412720031665841</v>
      </c>
      <c r="AW21">
        <f>U21*AA21/1000</f>
        <v>3.0913460718629358</v>
      </c>
      <c r="AX21">
        <f>(AU21-AW21)</f>
        <v>1.5429625873571666</v>
      </c>
      <c r="AY21">
        <f>1/(1.6/F21+1.37/N21)</f>
        <v>1.0220776926746735</v>
      </c>
      <c r="AZ21">
        <f>G21*AA21*0.001</f>
        <v>34.840045738564989</v>
      </c>
      <c r="BA21">
        <f>G21/S21</f>
        <v>0.99366739861217235</v>
      </c>
      <c r="BB21">
        <f>(1-AL21*AA21/AQ21/F21)*100</f>
        <v>78.352042626718998</v>
      </c>
      <c r="BC21">
        <f>(S21-E21/(N21/1.35))</f>
        <v>400.71049842329757</v>
      </c>
      <c r="BD21">
        <f>E21*BB21/100/BC21</f>
        <v>-1.8019730023865071E-2</v>
      </c>
    </row>
    <row r="22" spans="1:56" x14ac:dyDescent="0.35">
      <c r="A22" s="1" t="s">
        <v>9</v>
      </c>
      <c r="B22" s="1" t="s">
        <v>5116</v>
      </c>
      <c r="K22" s="1">
        <v>2.72</v>
      </c>
    </row>
    <row r="23" spans="1:56" x14ac:dyDescent="0.35">
      <c r="A23" s="1" t="s">
        <v>9</v>
      </c>
      <c r="B23" s="1" t="s">
        <v>5115</v>
      </c>
      <c r="K23" s="1">
        <v>2.72</v>
      </c>
    </row>
    <row r="24" spans="1:56" x14ac:dyDescent="0.35">
      <c r="A24" s="1">
        <v>3</v>
      </c>
      <c r="B24" s="1" t="s">
        <v>5114</v>
      </c>
      <c r="C24" s="1">
        <v>806.50000166520476</v>
      </c>
      <c r="D24" s="1">
        <v>0</v>
      </c>
      <c r="E24">
        <f>(R24-S24*(1000-T24)/(1000-U24))*AK24</f>
        <v>-9.0510144081805617</v>
      </c>
      <c r="F24">
        <f>IF(AV24&lt;&gt;0,1/(1/AV24-1/N24),0)</f>
        <v>2.3848470210671979</v>
      </c>
      <c r="G24">
        <f>((AY24-AL24/2)*S24-E24)/(AY24+AL24/2)</f>
        <v>395.20161006732332</v>
      </c>
      <c r="H24">
        <f>AL24*1000</f>
        <v>28.772916731926177</v>
      </c>
      <c r="I24">
        <f>(AQ24-AW24)</f>
        <v>1.647223367945331</v>
      </c>
      <c r="J24">
        <f>(P24+AP24*D24)</f>
        <v>31.729759216308594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31.087255477905273</v>
      </c>
      <c r="P24" s="1">
        <v>31.729759216308594</v>
      </c>
      <c r="Q24" s="1">
        <v>31.288311004638672</v>
      </c>
      <c r="R24" s="1">
        <v>399.788330078125</v>
      </c>
      <c r="S24" s="1">
        <v>397.61895751953125</v>
      </c>
      <c r="T24" s="1">
        <v>9.4226150512695313</v>
      </c>
      <c r="U24" s="1">
        <v>34.638545989990234</v>
      </c>
      <c r="V24" s="1">
        <v>18.331466674804688</v>
      </c>
      <c r="W24" s="1">
        <v>67.388450622558594</v>
      </c>
      <c r="X24" s="1">
        <v>299.61788940429688</v>
      </c>
      <c r="Y24" s="1">
        <v>49.771503448486328</v>
      </c>
      <c r="Z24" s="1">
        <v>0.40338146686553955</v>
      </c>
      <c r="AA24" s="1">
        <v>88.205368041992188</v>
      </c>
      <c r="AB24" s="1">
        <v>42.321365356445313</v>
      </c>
      <c r="AC24" s="1">
        <v>1.9949729442596436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1.1015363581040323</v>
      </c>
      <c r="AL24">
        <f>(U24-T24)/(1000-U24)*AK24</f>
        <v>2.8772916731926178E-2</v>
      </c>
      <c r="AM24">
        <f>(P24+273.15)</f>
        <v>304.87975921630857</v>
      </c>
      <c r="AN24">
        <f>(O24+273.15)</f>
        <v>304.23725547790525</v>
      </c>
      <c r="AO24">
        <f>(Y24*AG24+Z24*AH24)*AI24</f>
        <v>7.9634403737610455</v>
      </c>
      <c r="AP24">
        <f>((AO24+0.00000010773*(AN24^4-AM24^4))-AL24*44100)/(L24*51.4+0.00000043092*AM24^3)</f>
        <v>-10.381088146841519</v>
      </c>
      <c r="AQ24">
        <f>0.61365*EXP(17.502*J24/(240.97+J24))</f>
        <v>4.7025290654318921</v>
      </c>
      <c r="AR24">
        <f>AQ24*1000/AA24</f>
        <v>53.313411301601796</v>
      </c>
      <c r="AS24">
        <f>(AR24-U24)</f>
        <v>18.674865311611562</v>
      </c>
      <c r="AT24">
        <f>IF(D24,P24,(O24+P24)/2)</f>
        <v>31.408507347106934</v>
      </c>
      <c r="AU24">
        <f>0.61365*EXP(17.502*AT24/(240.97+AT24))</f>
        <v>4.6175297658097412</v>
      </c>
      <c r="AV24">
        <f>IF(AS24&lt;&gt;0,(1000-(AR24+U24)/2)/AS24*AL24,0)</f>
        <v>1.4729744552985982</v>
      </c>
      <c r="AW24">
        <f>U24*AA24/1000</f>
        <v>3.0553056974865611</v>
      </c>
      <c r="AX24">
        <f>(AU24-AW24)</f>
        <v>1.5622240683231801</v>
      </c>
      <c r="AY24">
        <f>1/(1.6/F24+1.37/N24)</f>
        <v>0.97415275447314442</v>
      </c>
      <c r="AZ24">
        <f>G24*AA24*0.001</f>
        <v>34.858903466776141</v>
      </c>
      <c r="BA24">
        <f>G24/S24</f>
        <v>0.99392044215575615</v>
      </c>
      <c r="BB24">
        <f>(1-AL24*AA24/AQ24/F24)*100</f>
        <v>77.36987822932187</v>
      </c>
      <c r="BC24">
        <f>(S24-E24/(N24/1.35))</f>
        <v>400.79078409414126</v>
      </c>
      <c r="BD24">
        <f>E24*BB24/100/BC24</f>
        <v>-1.7472354914435377E-2</v>
      </c>
    </row>
    <row r="25" spans="1:56" x14ac:dyDescent="0.35">
      <c r="A25" s="1" t="s">
        <v>9</v>
      </c>
      <c r="B25" s="1" t="s">
        <v>5113</v>
      </c>
      <c r="K25" s="1">
        <v>2.72</v>
      </c>
    </row>
    <row r="26" spans="1:56" x14ac:dyDescent="0.35">
      <c r="A26" s="1" t="s">
        <v>9</v>
      </c>
      <c r="B26" s="1" t="s">
        <v>5112</v>
      </c>
      <c r="K26" s="1">
        <v>2.72</v>
      </c>
    </row>
    <row r="27" spans="1:56" x14ac:dyDescent="0.35">
      <c r="A27" s="1">
        <v>4</v>
      </c>
      <c r="B27" s="1" t="s">
        <v>5111</v>
      </c>
      <c r="C27" s="1">
        <v>1010.5000016652048</v>
      </c>
      <c r="D27" s="1">
        <v>0</v>
      </c>
      <c r="E27">
        <f>(R27-S27*(1000-T27)/(1000-U27))*AK27</f>
        <v>-8.2434645880773729</v>
      </c>
      <c r="F27">
        <f>IF(AV27&lt;&gt;0,1/(1/AV27-1/N27),0)</f>
        <v>2.3204648464809265</v>
      </c>
      <c r="G27">
        <f>((AY27-AL27/2)*S27-E27)/(AY27+AL27/2)</f>
        <v>394.09346310073408</v>
      </c>
      <c r="H27">
        <f>AL27*1000</f>
        <v>28.250776163428831</v>
      </c>
      <c r="I27">
        <f>(AQ27-AW27)</f>
        <v>1.6450580391101322</v>
      </c>
      <c r="J27">
        <f>(P27+AP27*D27)</f>
        <v>31.713768005371094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31.039756774902344</v>
      </c>
      <c r="P27" s="1">
        <v>31.713768005371094</v>
      </c>
      <c r="Q27" s="1">
        <v>31.248760223388672</v>
      </c>
      <c r="R27" s="1">
        <v>399.86160278320313</v>
      </c>
      <c r="S27" s="1">
        <v>397.1591796875</v>
      </c>
      <c r="T27" s="1">
        <v>9.8549785614013672</v>
      </c>
      <c r="U27" s="1">
        <v>34.615787506103516</v>
      </c>
      <c r="V27" s="1">
        <v>19.224021911621094</v>
      </c>
      <c r="W27" s="1">
        <v>67.52471923828125</v>
      </c>
      <c r="X27" s="1">
        <v>299.59506225585938</v>
      </c>
      <c r="Y27" s="1">
        <v>100.25666046142578</v>
      </c>
      <c r="Z27" s="1">
        <v>0.40993323922157288</v>
      </c>
      <c r="AA27" s="1">
        <v>88.2027587890625</v>
      </c>
      <c r="AB27" s="1">
        <v>42.332927703857422</v>
      </c>
      <c r="AC27" s="1">
        <v>1.995240330696106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1.1014524347641887</v>
      </c>
      <c r="AL27">
        <f>(U27-T27)/(1000-U27)*AK27</f>
        <v>2.8250776163428831E-2</v>
      </c>
      <c r="AM27">
        <f>(P27+273.15)</f>
        <v>304.86376800537107</v>
      </c>
      <c r="AN27">
        <f>(O27+273.15)</f>
        <v>304.18975677490232</v>
      </c>
      <c r="AO27">
        <f>(Y27*AG27+Z27*AH27)*AI27</f>
        <v>16.041065315282367</v>
      </c>
      <c r="AP27">
        <f>((AO27+0.00000010773*(AN27^4-AM27^4))-AL27*44100)/(L27*51.4+0.00000043092*AM27^3)</f>
        <v>-10.129865992233348</v>
      </c>
      <c r="AQ27">
        <f>0.61365*EXP(17.502*J27/(240.97+J27))</f>
        <v>4.6982659948044239</v>
      </c>
      <c r="AR27">
        <f>AQ27*1000/AA27</f>
        <v>53.266655820146838</v>
      </c>
      <c r="AS27">
        <f>(AR27-U27)</f>
        <v>18.650868314043322</v>
      </c>
      <c r="AT27">
        <f>IF(D27,P27,(O27+P27)/2)</f>
        <v>31.376762390136719</v>
      </c>
      <c r="AU27">
        <f>0.61365*EXP(17.502*AT27/(240.97+AT27))</f>
        <v>4.6092035396792008</v>
      </c>
      <c r="AV27">
        <f>IF(AS27&lt;&gt;0,(1000-(AR27+U27)/2)/AS27*AL27,0)</f>
        <v>1.4481579136741491</v>
      </c>
      <c r="AW27">
        <f>U27*AA27/1000</f>
        <v>3.0532079556942917</v>
      </c>
      <c r="AX27">
        <f>(AU27-AW27)</f>
        <v>1.5559955839849091</v>
      </c>
      <c r="AY27">
        <f>1/(1.6/F27+1.37/N27)</f>
        <v>0.9568027503426153</v>
      </c>
      <c r="AZ27">
        <f>G27*AA27*0.001</f>
        <v>34.760130666220348</v>
      </c>
      <c r="BA27">
        <f>G27/S27</f>
        <v>0.99228088700057715</v>
      </c>
      <c r="BB27">
        <f>(1-AL27*AA27/AQ27/F27)*100</f>
        <v>77.144014134633068</v>
      </c>
      <c r="BC27">
        <f>(S27-E27/(N27/1.35))</f>
        <v>400.0480094769751</v>
      </c>
      <c r="BD27">
        <f>E27*BB27/100/BC27</f>
        <v>-1.5896440768007107E-2</v>
      </c>
    </row>
    <row r="28" spans="1:56" x14ac:dyDescent="0.35">
      <c r="A28" s="1" t="s">
        <v>9</v>
      </c>
      <c r="B28" s="1" t="s">
        <v>5110</v>
      </c>
      <c r="K28" s="1">
        <v>2.72</v>
      </c>
    </row>
    <row r="29" spans="1:56" x14ac:dyDescent="0.35">
      <c r="A29" s="1" t="s">
        <v>9</v>
      </c>
      <c r="B29" s="1" t="s">
        <v>5109</v>
      </c>
      <c r="K29" s="1">
        <v>2.72</v>
      </c>
    </row>
    <row r="30" spans="1:56" x14ac:dyDescent="0.35">
      <c r="A30" s="1">
        <v>5</v>
      </c>
      <c r="B30" s="1" t="s">
        <v>5108</v>
      </c>
      <c r="C30" s="1">
        <v>1215.0000016540289</v>
      </c>
      <c r="D30" s="1">
        <v>0</v>
      </c>
      <c r="E30">
        <f>(R30-S30*(1000-T30)/(1000-U30))*AK30</f>
        <v>-6.7732470436369887</v>
      </c>
      <c r="F30">
        <f>IF(AV30&lt;&gt;0,1/(1/AV30-1/N30),0)</f>
        <v>2.3115258657405739</v>
      </c>
      <c r="G30">
        <f>((AY30-AL30/2)*S30-E30)/(AY30+AL30/2)</f>
        <v>391.73555670845269</v>
      </c>
      <c r="H30">
        <f>AL30*1000</f>
        <v>27.907443041244971</v>
      </c>
      <c r="I30">
        <f>(AQ30-AW30)</f>
        <v>1.62889120338617</v>
      </c>
      <c r="J30">
        <f>(P30+AP30*D30)</f>
        <v>31.690132141113281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31.012163162231445</v>
      </c>
      <c r="P30" s="1">
        <v>31.690132141113281</v>
      </c>
      <c r="Q30" s="1">
        <v>31.219772338867188</v>
      </c>
      <c r="R30" s="1">
        <v>400.04595947265625</v>
      </c>
      <c r="S30" s="1">
        <v>396.15817260742188</v>
      </c>
      <c r="T30" s="1">
        <v>10.273674011230469</v>
      </c>
      <c r="U30" s="1">
        <v>34.728969573974609</v>
      </c>
      <c r="V30" s="1">
        <v>20.071590423583984</v>
      </c>
      <c r="W30" s="1">
        <v>67.849693298339844</v>
      </c>
      <c r="X30" s="1">
        <v>299.6162109375</v>
      </c>
      <c r="Y30" s="1">
        <v>150.6566162109375</v>
      </c>
      <c r="Z30" s="1">
        <v>0.27764534950256348</v>
      </c>
      <c r="AA30" s="1">
        <v>88.199562072753906</v>
      </c>
      <c r="AB30" s="1">
        <v>42.301906585693359</v>
      </c>
      <c r="AC30" s="1">
        <v>2.0037651062011719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1.1015301872702203</v>
      </c>
      <c r="AL30">
        <f>(U30-T30)/(1000-U30)*AK30</f>
        <v>2.790744304124497E-2</v>
      </c>
      <c r="AM30">
        <f>(P30+273.15)</f>
        <v>304.84013214111326</v>
      </c>
      <c r="AN30">
        <f>(O30+273.15)</f>
        <v>304.16216316223142</v>
      </c>
      <c r="AO30">
        <f>(Y30*AG30+Z30*AH30)*AI30</f>
        <v>24.105058054959954</v>
      </c>
      <c r="AP30">
        <f>((AO30+0.00000010773*(AN30^4-AM30^4))-AL30*44100)/(L30*51.4+0.00000043092*AM30^3)</f>
        <v>-9.9406036914288389</v>
      </c>
      <c r="AQ30">
        <f>0.61365*EXP(17.502*J30/(240.97+J30))</f>
        <v>4.6919711110487254</v>
      </c>
      <c r="AR30">
        <f>AQ30*1000/AA30</f>
        <v>53.197215505201939</v>
      </c>
      <c r="AS30">
        <f>(AR30-U30)</f>
        <v>18.468245931227329</v>
      </c>
      <c r="AT30">
        <f>IF(D30,P30,(O30+P30)/2)</f>
        <v>31.351147651672363</v>
      </c>
      <c r="AU30">
        <f>0.61365*EXP(17.502*AT30/(240.97+AT30))</f>
        <v>4.6024947121298476</v>
      </c>
      <c r="AV30">
        <f>IF(AS30&lt;&gt;0,(1000-(AR30+U30)/2)/AS30*AL30,0)</f>
        <v>1.4446713369333142</v>
      </c>
      <c r="AW30">
        <f>U30*AA30/1000</f>
        <v>3.0630799076625554</v>
      </c>
      <c r="AX30">
        <f>(AU30-AW30)</f>
        <v>1.5394148044672922</v>
      </c>
      <c r="AY30">
        <f>1/(1.6/F30+1.37/N30)</f>
        <v>0.95436789888653184</v>
      </c>
      <c r="AZ30">
        <f>G30*AA30*0.001</f>
        <v>34.550904550011985</v>
      </c>
      <c r="BA30">
        <f>G30/S30</f>
        <v>0.98883623712755808</v>
      </c>
      <c r="BB30">
        <f>(1-AL30*AA30/AQ30/F30)*100</f>
        <v>77.304884941892269</v>
      </c>
      <c r="BC30">
        <f>(S30-E30/(N30/1.35))</f>
        <v>398.53178113355449</v>
      </c>
      <c r="BD30">
        <f>E30*BB30/100/BC30</f>
        <v>-1.3138352025579128E-2</v>
      </c>
    </row>
    <row r="31" spans="1:56" x14ac:dyDescent="0.35">
      <c r="A31" s="1" t="s">
        <v>9</v>
      </c>
      <c r="B31" s="1" t="s">
        <v>5107</v>
      </c>
      <c r="K31" s="1">
        <v>2.72</v>
      </c>
    </row>
    <row r="32" spans="1:56" x14ac:dyDescent="0.35">
      <c r="A32" s="1" t="s">
        <v>9</v>
      </c>
      <c r="B32" s="1" t="s">
        <v>5106</v>
      </c>
      <c r="K32" s="1">
        <v>2.72</v>
      </c>
    </row>
    <row r="33" spans="1:56" x14ac:dyDescent="0.35">
      <c r="A33" s="1">
        <v>6</v>
      </c>
      <c r="B33" s="1" t="s">
        <v>5105</v>
      </c>
      <c r="C33" s="1">
        <v>1419.0000016540289</v>
      </c>
      <c r="D33" s="1">
        <v>0</v>
      </c>
      <c r="E33">
        <f>(R33-S33*(1000-T33)/(1000-U33))*AK33</f>
        <v>-4.9391619613092317</v>
      </c>
      <c r="F33">
        <f>IF(AV33&lt;&gt;0,1/(1/AV33-1/N33),0)</f>
        <v>2.2750180929540789</v>
      </c>
      <c r="G33">
        <f>((AY33-AL33/2)*S33-E33)/(AY33+AL33/2)</f>
        <v>388.29920237528972</v>
      </c>
      <c r="H33">
        <f>AL33*1000</f>
        <v>27.875584514149278</v>
      </c>
      <c r="I33">
        <f>(AQ33-AW33)</f>
        <v>1.6426114357570154</v>
      </c>
      <c r="J33">
        <f>(P33+AP33*D33)</f>
        <v>31.863554000854492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31.021144866943359</v>
      </c>
      <c r="P33" s="1">
        <v>31.863554000854492</v>
      </c>
      <c r="Q33" s="1">
        <v>31.214530944824219</v>
      </c>
      <c r="R33" s="1">
        <v>400.1270751953125</v>
      </c>
      <c r="S33" s="1">
        <v>394.62420654296875</v>
      </c>
      <c r="T33" s="1">
        <v>10.678903579711914</v>
      </c>
      <c r="U33" s="1">
        <v>35.098373413085938</v>
      </c>
      <c r="V33" s="1">
        <v>20.852985382080078</v>
      </c>
      <c r="W33" s="1">
        <v>68.537544250488281</v>
      </c>
      <c r="X33" s="1">
        <v>299.59854125976563</v>
      </c>
      <c r="Y33" s="1">
        <v>300.83078002929688</v>
      </c>
      <c r="Z33" s="1">
        <v>0.34182551503181458</v>
      </c>
      <c r="AA33" s="1">
        <v>88.201179504394531</v>
      </c>
      <c r="AB33" s="1">
        <v>42.299827575683594</v>
      </c>
      <c r="AC33" s="1">
        <v>1.9992682933807373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1.1014652252197263</v>
      </c>
      <c r="AL33">
        <f>(U33-T33)/(1000-U33)*AK33</f>
        <v>2.7875584514149277E-2</v>
      </c>
      <c r="AM33">
        <f>(P33+273.15)</f>
        <v>305.01355400085447</v>
      </c>
      <c r="AN33">
        <f>(O33+273.15)</f>
        <v>304.17114486694334</v>
      </c>
      <c r="AO33">
        <f>(Y33*AG33+Z33*AH33)*AI33</f>
        <v>48.132923728832793</v>
      </c>
      <c r="AP33">
        <f>((AO33+0.00000010773*(AN33^4-AM33^4))-AL33*44100)/(L33*51.4+0.00000043092*AM33^3)</f>
        <v>-9.747282822267719</v>
      </c>
      <c r="AQ33">
        <f>0.61365*EXP(17.502*J33/(240.97+J33))</f>
        <v>4.7383293694768769</v>
      </c>
      <c r="AR33">
        <f>AQ33*1000/AA33</f>
        <v>53.721836783835698</v>
      </c>
      <c r="AS33">
        <f>(AR33-U33)</f>
        <v>18.623463370749761</v>
      </c>
      <c r="AT33">
        <f>IF(D33,P33,(O33+P33)/2)</f>
        <v>31.442349433898926</v>
      </c>
      <c r="AU33">
        <f>0.61365*EXP(17.502*AT33/(240.97+AT33))</f>
        <v>4.6264204592051783</v>
      </c>
      <c r="AV33">
        <f>IF(AS33&lt;&gt;0,(1000-(AR33+U33)/2)/AS33*AL33,0)</f>
        <v>1.4303261614610452</v>
      </c>
      <c r="AW33">
        <f>U33*AA33/1000</f>
        <v>3.0957179337198615</v>
      </c>
      <c r="AX33">
        <f>(AU33-AW33)</f>
        <v>1.5307025254853168</v>
      </c>
      <c r="AY33">
        <f>1/(1.6/F33+1.37/N33)</f>
        <v>0.94435698491972953</v>
      </c>
      <c r="AZ33">
        <f>G33*AA33*0.001</f>
        <v>34.248447650116148</v>
      </c>
      <c r="BA33">
        <f>G33/S33</f>
        <v>0.98397208264772185</v>
      </c>
      <c r="BB33">
        <f>(1-AL33*AA33/AQ33/F33)*100</f>
        <v>77.191943781389099</v>
      </c>
      <c r="BC33">
        <f>(S33-E33/(N33/1.35))</f>
        <v>396.35508050456849</v>
      </c>
      <c r="BD33">
        <f>E33*BB33/100/BC33</f>
        <v>-9.6192412106639626E-3</v>
      </c>
    </row>
    <row r="34" spans="1:56" x14ac:dyDescent="0.35">
      <c r="A34" s="1" t="s">
        <v>9</v>
      </c>
      <c r="B34" s="1" t="s">
        <v>5104</v>
      </c>
      <c r="K34" s="1">
        <v>2.72</v>
      </c>
    </row>
    <row r="35" spans="1:56" x14ac:dyDescent="0.35">
      <c r="A35" s="1" t="s">
        <v>9</v>
      </c>
      <c r="B35" s="1" t="s">
        <v>5103</v>
      </c>
      <c r="K35" s="1">
        <v>2.72</v>
      </c>
    </row>
    <row r="36" spans="1:56" x14ac:dyDescent="0.35">
      <c r="A36" s="1">
        <v>7</v>
      </c>
      <c r="B36" s="1" t="s">
        <v>5102</v>
      </c>
      <c r="C36" s="1">
        <v>1623.0000016540289</v>
      </c>
      <c r="D36" s="1">
        <v>0</v>
      </c>
      <c r="E36">
        <f>(R36-S36*(1000-T36)/(1000-U36))*AK36</f>
        <v>-3.6759842979165089</v>
      </c>
      <c r="F36">
        <f>IF(AV36&lt;&gt;0,1/(1/AV36-1/N36),0)</f>
        <v>1.8753512346794441</v>
      </c>
      <c r="G36">
        <f>((AY36-AL36/2)*S36-E36)/(AY36+AL36/2)</f>
        <v>384.50212472918963</v>
      </c>
      <c r="H36">
        <f>AL36*1000</f>
        <v>28.03991151291439</v>
      </c>
      <c r="I36">
        <f>(AQ36-AW36)</f>
        <v>1.8700913021889165</v>
      </c>
      <c r="J36">
        <f>(P36+AP36*D36)</f>
        <v>32.860111236572266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31.028602600097656</v>
      </c>
      <c r="P36" s="1">
        <v>32.860111236572266</v>
      </c>
      <c r="Q36" s="1">
        <v>31.217767715454102</v>
      </c>
      <c r="R36" s="1">
        <v>399.91140747070313</v>
      </c>
      <c r="S36" s="1">
        <v>393.2392578125</v>
      </c>
      <c r="T36" s="1">
        <v>11.082851409912109</v>
      </c>
      <c r="U36" s="1">
        <v>35.6285400390625</v>
      </c>
      <c r="V36" s="1">
        <v>21.632326126098633</v>
      </c>
      <c r="W36" s="1">
        <v>69.542404174804688</v>
      </c>
      <c r="X36" s="1">
        <v>299.6502685546875</v>
      </c>
      <c r="Y36" s="1">
        <v>500.23739624023438</v>
      </c>
      <c r="Z36" s="1">
        <v>0.54613405466079712</v>
      </c>
      <c r="AA36" s="1">
        <v>88.200111389160156</v>
      </c>
      <c r="AB36" s="1">
        <v>42.312721252441406</v>
      </c>
      <c r="AC36" s="1">
        <v>2.0006816387176514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1.1016553990981155</v>
      </c>
      <c r="AL36">
        <f>(U36-T36)/(1000-U36)*AK36</f>
        <v>2.8039911512914389E-2</v>
      </c>
      <c r="AM36">
        <f>(P36+273.15)</f>
        <v>306.01011123657224</v>
      </c>
      <c r="AN36">
        <f>(O36+273.15)</f>
        <v>304.17860260009763</v>
      </c>
      <c r="AO36">
        <f>(Y36*AG36+Z36*AH36)*AI36</f>
        <v>80.037981609449162</v>
      </c>
      <c r="AP36">
        <f>((AO36+0.00000010773*(AN36^4-AM36^4))-AL36*44100)/(L36*51.4+0.00000043092*AM36^3)</f>
        <v>-9.6355157603109554</v>
      </c>
      <c r="AQ36">
        <f>0.61365*EXP(17.502*J36/(240.97+J36))</f>
        <v>5.0125325022673817</v>
      </c>
      <c r="AR36">
        <f>AQ36*1000/AA36</f>
        <v>56.831362492853096</v>
      </c>
      <c r="AS36">
        <f>(AR36-U36)</f>
        <v>21.202822453790596</v>
      </c>
      <c r="AT36">
        <f>IF(D36,P36,(O36+P36)/2)</f>
        <v>31.944356918334961</v>
      </c>
      <c r="AU36">
        <f>0.61365*EXP(17.502*AT36/(240.97+AT36))</f>
        <v>4.7600650369428141</v>
      </c>
      <c r="AV36">
        <f>IF(AS36&lt;&gt;0,(1000-(AR36+U36)/2)/AS36*AL36,0)</f>
        <v>1.2613239500757796</v>
      </c>
      <c r="AW36">
        <f>U36*AA36/1000</f>
        <v>3.1424412000784652</v>
      </c>
      <c r="AX36">
        <f>(AU36-AW36)</f>
        <v>1.617623836864349</v>
      </c>
      <c r="AY36">
        <f>1/(1.6/F36+1.37/N36)</f>
        <v>0.8272639785115059</v>
      </c>
      <c r="AZ36">
        <f>G36*AA36*0.001</f>
        <v>33.913130230483283</v>
      </c>
      <c r="BA36">
        <f>G36/S36</f>
        <v>0.97778163570973808</v>
      </c>
      <c r="BB36">
        <f>(1-AL36*AA36/AQ36/F36)*100</f>
        <v>73.690902406952532</v>
      </c>
      <c r="BC36">
        <f>(S36-E36/(N36/1.35))</f>
        <v>394.52746531700274</v>
      </c>
      <c r="BD36">
        <f>E36*BB36/100/BC36</f>
        <v>-6.866102463350632E-3</v>
      </c>
    </row>
    <row r="37" spans="1:56" x14ac:dyDescent="0.35">
      <c r="A37" s="1" t="s">
        <v>9</v>
      </c>
      <c r="B37" s="1" t="s">
        <v>5101</v>
      </c>
      <c r="K37" s="1">
        <v>2.72</v>
      </c>
    </row>
    <row r="38" spans="1:56" x14ac:dyDescent="0.35">
      <c r="A38" s="1" t="s">
        <v>9</v>
      </c>
      <c r="B38" s="1" t="s">
        <v>5100</v>
      </c>
      <c r="K38" s="1">
        <v>2.72</v>
      </c>
    </row>
    <row r="39" spans="1:56" x14ac:dyDescent="0.35">
      <c r="A39" s="1">
        <v>8</v>
      </c>
      <c r="B39" s="1" t="s">
        <v>5099</v>
      </c>
      <c r="C39" s="1">
        <v>1828.500001642853</v>
      </c>
      <c r="D39" s="1">
        <v>0</v>
      </c>
      <c r="E39">
        <f>(R39-S39*(1000-T39)/(1000-U39))*AK39</f>
        <v>-2.6913287896414442</v>
      </c>
      <c r="F39">
        <f>IF(AV39&lt;&gt;0,1/(1/AV39-1/N39),0)</f>
        <v>0.60117828575855103</v>
      </c>
      <c r="G39">
        <f>((AY39-AL39/2)*S39-E39)/(AY39+AL39/2)</f>
        <v>367.95291298009505</v>
      </c>
      <c r="H39">
        <f>AL39*1000</f>
        <v>28.387970831112948</v>
      </c>
      <c r="I39">
        <f>(AQ39-AW39)</f>
        <v>4.5164340288006759</v>
      </c>
      <c r="J39">
        <f>(P39+AP39*D39)</f>
        <v>40.759841918945313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31.068096160888672</v>
      </c>
      <c r="P39" s="1">
        <v>40.759841918945313</v>
      </c>
      <c r="Q39" s="1">
        <v>31.243240356445313</v>
      </c>
      <c r="R39" s="1">
        <v>400.06353759765625</v>
      </c>
      <c r="S39" s="1">
        <v>392.394287109375</v>
      </c>
      <c r="T39" s="1">
        <v>11.48741626739502</v>
      </c>
      <c r="U39" s="1">
        <v>36.322616577148438</v>
      </c>
      <c r="V39" s="1">
        <v>22.370534896850586</v>
      </c>
      <c r="W39" s="1">
        <v>70.734466552734375</v>
      </c>
      <c r="X39" s="1">
        <v>299.6175537109375</v>
      </c>
      <c r="Y39" s="1">
        <v>749.234619140625</v>
      </c>
      <c r="Z39" s="1">
        <v>0.23442777991294861</v>
      </c>
      <c r="AA39" s="1">
        <v>88.196022033691406</v>
      </c>
      <c r="AB39" s="1">
        <v>42.441146850585938</v>
      </c>
      <c r="AC39" s="1">
        <v>1.9967677593231201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1.1015351239372699</v>
      </c>
      <c r="AL39">
        <f>(U39-T39)/(1000-U39)*AK39</f>
        <v>2.8387970831112948E-2</v>
      </c>
      <c r="AM39">
        <f>(P39+273.15)</f>
        <v>313.90984191894529</v>
      </c>
      <c r="AN39">
        <f>(O39+273.15)</f>
        <v>304.21809616088865</v>
      </c>
      <c r="AO39">
        <f>(Y39*AG39+Z39*AH39)*AI39</f>
        <v>119.8775363830282</v>
      </c>
      <c r="AP39">
        <f>((AO39+0.00000010773*(AN39^4-AM39^4))-AL39*44100)/(L39*51.4+0.00000043092*AM39^3)</f>
        <v>-10.178483189744959</v>
      </c>
      <c r="AQ39">
        <f>0.61365*EXP(17.502*J39/(240.97+J39))</f>
        <v>7.7199443207601837</v>
      </c>
      <c r="AR39">
        <f>AQ39*1000/AA39</f>
        <v>87.53166121042419</v>
      </c>
      <c r="AS39">
        <f>(AR39-U39)</f>
        <v>51.209044633275752</v>
      </c>
      <c r="AT39">
        <f>IF(D39,P39,(O39+P39)/2)</f>
        <v>35.913969039916992</v>
      </c>
      <c r="AU39">
        <f>0.61365*EXP(17.502*AT39/(240.97+AT39))</f>
        <v>5.9406155160976795</v>
      </c>
      <c r="AV39">
        <f>IF(AS39&lt;&gt;0,(1000-(AR39+U39)/2)/AS39*AL39,0)</f>
        <v>0.52002503091490293</v>
      </c>
      <c r="AW39">
        <f>U39*AA39/1000</f>
        <v>3.2035102919595082</v>
      </c>
      <c r="AX39">
        <f>(AU39-AW39)</f>
        <v>2.7371052241381713</v>
      </c>
      <c r="AY39">
        <f>1/(1.6/F39+1.37/N39)</f>
        <v>0.33144733337570259</v>
      </c>
      <c r="AZ39">
        <f>G39*AA39*0.001</f>
        <v>32.451983220553402</v>
      </c>
      <c r="BA39">
        <f>G39/S39</f>
        <v>0.93771220700145608</v>
      </c>
      <c r="BB39">
        <f>(1-AL39*AA39/AQ39/F39)*100</f>
        <v>46.053174484242021</v>
      </c>
      <c r="BC39">
        <f>(S39-E39/(N39/1.35))</f>
        <v>393.33743312495113</v>
      </c>
      <c r="BD39">
        <f>E39*BB39/100/BC39</f>
        <v>-3.151091757505014E-3</v>
      </c>
    </row>
    <row r="40" spans="1:56" x14ac:dyDescent="0.35">
      <c r="A40" s="1" t="s">
        <v>9</v>
      </c>
      <c r="B40" s="1" t="s">
        <v>5098</v>
      </c>
      <c r="K40" s="1">
        <v>2.72</v>
      </c>
    </row>
    <row r="41" spans="1:56" x14ac:dyDescent="0.35">
      <c r="A41" s="1" t="s">
        <v>9</v>
      </c>
      <c r="B41" s="1" t="s">
        <v>5097</v>
      </c>
      <c r="K41" s="1">
        <v>2.72</v>
      </c>
    </row>
    <row r="42" spans="1:56" x14ac:dyDescent="0.35">
      <c r="A42" s="1">
        <v>9</v>
      </c>
      <c r="B42" s="1" t="s">
        <v>5096</v>
      </c>
      <c r="C42" s="1">
        <v>2033.500001642853</v>
      </c>
      <c r="D42" s="1">
        <v>0</v>
      </c>
      <c r="E42">
        <f>(R42-S42*(1000-T42)/(1000-U42))*AK42</f>
        <v>-1.6067334752853835</v>
      </c>
      <c r="F42">
        <f>IF(AV42&lt;&gt;0,1/(1/AV42-1/N42),0)</f>
        <v>0.24158694125320154</v>
      </c>
      <c r="G42">
        <f>((AY42-AL42/2)*S42-E42)/(AY42+AL42/2)</f>
        <v>329.97182884907289</v>
      </c>
      <c r="H42">
        <f>AL42*1000</f>
        <v>28.834911647228452</v>
      </c>
      <c r="I42">
        <f>(AQ42-AW42)</f>
        <v>10.129027760294317</v>
      </c>
      <c r="J42">
        <f>(P42+AP42*D42)</f>
        <v>51.537143707275391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31.111993789672852</v>
      </c>
      <c r="P42" s="1">
        <v>51.537143707275391</v>
      </c>
      <c r="Q42" s="1">
        <v>31.276945114135742</v>
      </c>
      <c r="R42" s="1">
        <v>400.11599731445313</v>
      </c>
      <c r="S42" s="1">
        <v>391.3311767578125</v>
      </c>
      <c r="T42" s="1">
        <v>11.901211738586426</v>
      </c>
      <c r="U42" s="1">
        <v>37.105674743652344</v>
      </c>
      <c r="V42" s="1">
        <v>23.11762809753418</v>
      </c>
      <c r="W42" s="1">
        <v>72.076286315917969</v>
      </c>
      <c r="X42" s="1">
        <v>299.63235473632813</v>
      </c>
      <c r="Y42" s="1">
        <v>999.71319580078125</v>
      </c>
      <c r="Z42" s="1">
        <v>0.32610657811164856</v>
      </c>
      <c r="AA42" s="1">
        <v>88.192855834960938</v>
      </c>
      <c r="AB42" s="1">
        <v>42.524787902832031</v>
      </c>
      <c r="AC42" s="1">
        <v>1.9979522228240967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1.1015895394717943</v>
      </c>
      <c r="AL42">
        <f>(U42-T42)/(1000-U42)*AK42</f>
        <v>2.8834911647228453E-2</v>
      </c>
      <c r="AM42">
        <f>(P42+273.15)</f>
        <v>324.68714370727537</v>
      </c>
      <c r="AN42">
        <f>(O42+273.15)</f>
        <v>304.26199378967283</v>
      </c>
      <c r="AO42">
        <f>(Y42*AG42+Z42*AH42)*AI42</f>
        <v>159.95410775287201</v>
      </c>
      <c r="AP42">
        <f>((AO42+0.00000010773*(AN42^4-AM42^4))-AL42*44100)/(L42*51.4+0.00000043092*AM42^3)</f>
        <v>-11.107229135521612</v>
      </c>
      <c r="AQ42">
        <f>0.61365*EXP(17.502*J42/(240.97+J42))</f>
        <v>13.401483183620199</v>
      </c>
      <c r="AR42">
        <f>AQ42*1000/AA42</f>
        <v>151.95656220384754</v>
      </c>
      <c r="AS42">
        <f>(AR42-U42)</f>
        <v>114.8508874601952</v>
      </c>
      <c r="AT42">
        <f>IF(D42,P42,(O42+P42)/2)</f>
        <v>41.324568748474121</v>
      </c>
      <c r="AU42">
        <f>0.61365*EXP(17.502*AT42/(240.97+AT42))</f>
        <v>7.9546302298914346</v>
      </c>
      <c r="AV42">
        <f>IF(AS42&lt;&gt;0,(1000-(AR42+U42)/2)/AS42*AL42,0)</f>
        <v>0.22733054811764544</v>
      </c>
      <c r="AW42">
        <f>U42*AA42/1000</f>
        <v>3.2724554233258822</v>
      </c>
      <c r="AX42">
        <f>(AU42-AW42)</f>
        <v>4.682174806565552</v>
      </c>
      <c r="AY42">
        <f>1/(1.6/F42+1.37/N42)</f>
        <v>0.14329716731294817</v>
      </c>
      <c r="AZ42">
        <f>G42*AA42*0.001</f>
        <v>29.101157931284693</v>
      </c>
      <c r="BA42">
        <f>G42/S42</f>
        <v>0.84320352797570797</v>
      </c>
      <c r="BB42">
        <f>(1-AL42*AA42/AQ42/F42)*100</f>
        <v>21.45370395954086</v>
      </c>
      <c r="BC42">
        <f>(S42-E42/(N42/1.35))</f>
        <v>391.89423849933615</v>
      </c>
      <c r="BD42">
        <f>E42*BB42/100/BC42</f>
        <v>-8.7958385029218201E-4</v>
      </c>
    </row>
    <row r="43" spans="1:56" x14ac:dyDescent="0.35">
      <c r="A43" s="1" t="s">
        <v>9</v>
      </c>
      <c r="B43" s="1" t="s">
        <v>5095</v>
      </c>
      <c r="K43" s="1">
        <v>2.72</v>
      </c>
    </row>
    <row r="44" spans="1:56" x14ac:dyDescent="0.35">
      <c r="A44" s="1" t="s">
        <v>9</v>
      </c>
      <c r="B44" s="1" t="s">
        <v>5094</v>
      </c>
      <c r="K44" s="1">
        <v>2.72</v>
      </c>
    </row>
    <row r="45" spans="1:56" x14ac:dyDescent="0.35">
      <c r="A45" s="1">
        <v>10</v>
      </c>
      <c r="B45" s="1" t="s">
        <v>5093</v>
      </c>
      <c r="C45" s="1">
        <v>2238.500001642853</v>
      </c>
      <c r="D45" s="1">
        <v>0</v>
      </c>
      <c r="E45">
        <f>(R45-S45*(1000-T45)/(1000-U45))*AK45</f>
        <v>-1.2708066630606769</v>
      </c>
      <c r="F45">
        <f>IF(AV45&lt;&gt;0,1/(1/AV45-1/N45),0)</f>
        <v>0.25878337878876934</v>
      </c>
      <c r="G45">
        <f>((AY45-AL45/2)*S45-E45)/(AY45+AL45/2)</f>
        <v>329.81033427530565</v>
      </c>
      <c r="H45">
        <f>AL45*1000</f>
        <v>29.37317985013734</v>
      </c>
      <c r="I45">
        <f>(AQ45-AW45)</f>
        <v>9.6905881935214548</v>
      </c>
      <c r="J45">
        <f>(P45+AP45*D45)</f>
        <v>50.981533050537109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31.261425018310547</v>
      </c>
      <c r="P45" s="1">
        <v>50.981533050537109</v>
      </c>
      <c r="Q45" s="1">
        <v>31.363937377929688</v>
      </c>
      <c r="R45" s="1">
        <v>399.9451904296875</v>
      </c>
      <c r="S45" s="1">
        <v>390.68856811523438</v>
      </c>
      <c r="T45" s="1">
        <v>12.33104419708252</v>
      </c>
      <c r="U45" s="1">
        <v>37.963130950927734</v>
      </c>
      <c r="V45" s="1">
        <v>23.750255584716797</v>
      </c>
      <c r="W45" s="1">
        <v>73.119033813476563</v>
      </c>
      <c r="X45" s="1">
        <v>299.86627197265625</v>
      </c>
      <c r="Y45" s="1">
        <v>1250.326171875</v>
      </c>
      <c r="Z45" s="1">
        <v>0.19121041893959045</v>
      </c>
      <c r="AA45" s="1">
        <v>88.195205688476563</v>
      </c>
      <c r="AB45" s="1">
        <v>42.708606719970703</v>
      </c>
      <c r="AC45" s="1">
        <v>1.990473747253418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1.102449529311236</v>
      </c>
      <c r="AL45">
        <f>(U45-T45)/(1000-U45)*AK45</f>
        <v>2.9373179850137342E-2</v>
      </c>
      <c r="AM45">
        <f>(P45+273.15)</f>
        <v>324.13153305053709</v>
      </c>
      <c r="AN45">
        <f>(O45+273.15)</f>
        <v>304.41142501831052</v>
      </c>
      <c r="AO45">
        <f>(Y45*AG45+Z45*AH45)*AI45</f>
        <v>200.05218302848516</v>
      </c>
      <c r="AP45">
        <f>((AO45+0.00000010773*(AN45^4-AM45^4))-AL45*44100)/(L45*51.4+0.00000043092*AM45^3)</f>
        <v>-10.902622864455378</v>
      </c>
      <c r="AQ45">
        <f>0.61365*EXP(17.502*J45/(240.97+J45))</f>
        <v>13.038754336317098</v>
      </c>
      <c r="AR45">
        <f>AQ45*1000/AA45</f>
        <v>147.83971798163989</v>
      </c>
      <c r="AS45">
        <f>(AR45-U45)</f>
        <v>109.87658703071216</v>
      </c>
      <c r="AT45">
        <f>IF(D45,P45,(O45+P45)/2)</f>
        <v>41.121479034423828</v>
      </c>
      <c r="AU45">
        <f>0.61365*EXP(17.502*AT45/(240.97+AT45))</f>
        <v>7.8695296392802625</v>
      </c>
      <c r="AV45">
        <f>IF(AS45&lt;&gt;0,(1000-(AR45+U45)/2)/AS45*AL45,0)</f>
        <v>0.24249360415160817</v>
      </c>
      <c r="AW45">
        <f>U45*AA45/1000</f>
        <v>3.3481661427956424</v>
      </c>
      <c r="AX45">
        <f>(AU45-AW45)</f>
        <v>4.5213634964846197</v>
      </c>
      <c r="AY45">
        <f>1/(1.6/F45+1.37/N45)</f>
        <v>0.15294243394598062</v>
      </c>
      <c r="AZ45">
        <f>G45*AA45*0.001</f>
        <v>29.087690269595793</v>
      </c>
      <c r="BA45">
        <f>G45/S45</f>
        <v>0.84417707911542328</v>
      </c>
      <c r="BB45">
        <f>(1-AL45*AA45/AQ45/F45)*100</f>
        <v>23.22435739593881</v>
      </c>
      <c r="BC45">
        <f>(S45-E45/(N45/1.35))</f>
        <v>391.1339080697752</v>
      </c>
      <c r="BD45">
        <f>E45*BB45/100/BC45</f>
        <v>-7.5456685076755214E-4</v>
      </c>
    </row>
    <row r="46" spans="1:56" x14ac:dyDescent="0.35">
      <c r="A46" s="1" t="s">
        <v>9</v>
      </c>
      <c r="B46" s="1" t="s">
        <v>5092</v>
      </c>
      <c r="K46" s="1">
        <v>2.72</v>
      </c>
    </row>
    <row r="47" spans="1:56" x14ac:dyDescent="0.35">
      <c r="A47" s="1" t="s">
        <v>9</v>
      </c>
      <c r="B47" s="1" t="s">
        <v>5091</v>
      </c>
      <c r="K47" s="1">
        <v>2.72</v>
      </c>
    </row>
    <row r="48" spans="1:56" x14ac:dyDescent="0.35">
      <c r="A48" s="1">
        <v>11</v>
      </c>
      <c r="B48" s="1" t="s">
        <v>5090</v>
      </c>
      <c r="C48" s="1">
        <v>2444.0000016316772</v>
      </c>
      <c r="D48" s="1">
        <v>0</v>
      </c>
      <c r="E48">
        <f>(R48-S48*(1000-T48)/(1000-U48))*AK48</f>
        <v>-0.97826061511205353</v>
      </c>
      <c r="F48">
        <f>IF(AV48&lt;&gt;0,1/(1/AV48-1/N48),0)</f>
        <v>0.277519390560377</v>
      </c>
      <c r="G48">
        <f>((AY48-AL48/2)*S48-E48)/(AY48+AL48/2)</f>
        <v>330.06675311713116</v>
      </c>
      <c r="H48">
        <f>AL48*1000</f>
        <v>30.043041844114509</v>
      </c>
      <c r="I48">
        <f>(AQ48-AW48)</f>
        <v>9.2963819963157093</v>
      </c>
      <c r="J48">
        <f>(P48+AP48*D48)</f>
        <v>50.507854461669922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31.331436157226563</v>
      </c>
      <c r="P48" s="1">
        <v>50.507854461669922</v>
      </c>
      <c r="Q48" s="1">
        <v>31.426435470581055</v>
      </c>
      <c r="R48" s="1">
        <v>400.07073974609375</v>
      </c>
      <c r="S48" s="1">
        <v>390.3155517578125</v>
      </c>
      <c r="T48" s="1">
        <v>12.79981803894043</v>
      </c>
      <c r="U48" s="1">
        <v>39.004154205322266</v>
      </c>
      <c r="V48" s="1">
        <v>24.554168701171875</v>
      </c>
      <c r="W48" s="1">
        <v>74.822517395019531</v>
      </c>
      <c r="X48" s="1">
        <v>299.68234252929688</v>
      </c>
      <c r="Y48" s="1">
        <v>1600.0838623046875</v>
      </c>
      <c r="Z48" s="1">
        <v>0.18597613275051117</v>
      </c>
      <c r="AA48" s="1">
        <v>88.191726684570313</v>
      </c>
      <c r="AB48" s="1">
        <v>42.955722808837891</v>
      </c>
      <c r="AC48" s="1">
        <v>1.9988853931427002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1.1017733181224147</v>
      </c>
      <c r="AL48">
        <f>(U48-T48)/(1000-U48)*AK48</f>
        <v>3.0043041844114507E-2</v>
      </c>
      <c r="AM48">
        <f>(P48+273.15)</f>
        <v>323.6578544616699</v>
      </c>
      <c r="AN48">
        <f>(O48+273.15)</f>
        <v>304.48143615722654</v>
      </c>
      <c r="AO48">
        <f>(Y48*AG48+Z48*AH48)*AI48</f>
        <v>256.01341224640419</v>
      </c>
      <c r="AP48">
        <f>((AO48+0.00000010773*(AN48^4-AM48^4))-AL48*44100)/(L48*51.4+0.00000043092*AM48^3)</f>
        <v>-10.633739088196727</v>
      </c>
      <c r="AQ48">
        <f>0.61365*EXP(17.502*J48/(240.97+J48))</f>
        <v>12.736225703554323</v>
      </c>
      <c r="AR48">
        <f>AQ48*1000/AA48</f>
        <v>144.41519836783743</v>
      </c>
      <c r="AS48">
        <f>(AR48-U48)</f>
        <v>105.41104416251517</v>
      </c>
      <c r="AT48">
        <f>IF(D48,P48,(O48+P48)/2)</f>
        <v>40.919645309448242</v>
      </c>
      <c r="AU48">
        <f>0.61365*EXP(17.502*AT48/(240.97+AT48))</f>
        <v>7.785737814144948</v>
      </c>
      <c r="AV48">
        <f>IF(AS48&lt;&gt;0,(1000-(AR48+U48)/2)/AS48*AL48,0)</f>
        <v>0.25887044776689827</v>
      </c>
      <c r="AW48">
        <f>U48*AA48/1000</f>
        <v>3.439843707238615</v>
      </c>
      <c r="AX48">
        <f>(AU48-AW48)</f>
        <v>4.345894106906333</v>
      </c>
      <c r="AY48">
        <f>1/(1.6/F48+1.37/N48)</f>
        <v>0.16337217457478945</v>
      </c>
      <c r="AZ48">
        <f>G48*AA48*0.001</f>
        <v>29.109156878569578</v>
      </c>
      <c r="BA48">
        <f>G48/S48</f>
        <v>0.84564079404638937</v>
      </c>
      <c r="BB48">
        <f>(1-AL48*AA48/AQ48/F48)*100</f>
        <v>25.038603543147786</v>
      </c>
      <c r="BC48">
        <f>(S48-E48/(N48/1.35))</f>
        <v>390.65837222809063</v>
      </c>
      <c r="BD48">
        <f>E48*BB48/100/BC48</f>
        <v>-6.2699999398362603E-4</v>
      </c>
    </row>
    <row r="49" spans="1:56" x14ac:dyDescent="0.35">
      <c r="A49" s="1" t="s">
        <v>9</v>
      </c>
      <c r="B49" s="1" t="s">
        <v>5089</v>
      </c>
      <c r="K49" s="1">
        <v>2.72</v>
      </c>
    </row>
    <row r="50" spans="1:56" x14ac:dyDescent="0.35">
      <c r="A50" s="1" t="s">
        <v>9</v>
      </c>
      <c r="B50" s="1" t="s">
        <v>5084</v>
      </c>
      <c r="K50" s="1">
        <v>2.72</v>
      </c>
    </row>
    <row r="51" spans="1:56" x14ac:dyDescent="0.35">
      <c r="A51" s="1">
        <v>12</v>
      </c>
      <c r="B51" s="1" t="s">
        <v>5088</v>
      </c>
      <c r="C51" s="1">
        <v>2650.5000016205013</v>
      </c>
      <c r="D51" s="1">
        <v>0</v>
      </c>
      <c r="E51">
        <f>(R51-S51*(1000-T51)/(1000-U51))*AK51</f>
        <v>-0.96356383970155568</v>
      </c>
      <c r="F51">
        <f>IF(AV51&lt;&gt;0,1/(1/AV51-1/N51),0)</f>
        <v>0.29387856759567538</v>
      </c>
      <c r="G51">
        <f>((AY51-AL51/2)*S51-E51)/(AY51+AL51/2)</f>
        <v>331.09821929847561</v>
      </c>
      <c r="H51">
        <f>AL51*1000</f>
        <v>30.779882627038688</v>
      </c>
      <c r="I51">
        <f>(AQ51-AW51)</f>
        <v>9.0334709792857115</v>
      </c>
      <c r="J51">
        <f>(P51+AP51*D51)</f>
        <v>50.246181488037109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31.421453475952148</v>
      </c>
      <c r="P51" s="1">
        <v>50.246181488037109</v>
      </c>
      <c r="Q51" s="1">
        <v>31.503046035766602</v>
      </c>
      <c r="R51" s="1">
        <v>399.8817138671875</v>
      </c>
      <c r="S51" s="1">
        <v>389.86444091796875</v>
      </c>
      <c r="T51" s="1">
        <v>13.303483009338379</v>
      </c>
      <c r="U51" s="1">
        <v>40.120174407958984</v>
      </c>
      <c r="V51" s="1">
        <v>25.389860153198242</v>
      </c>
      <c r="W51" s="1">
        <v>76.569847106933594</v>
      </c>
      <c r="X51" s="1">
        <v>299.67294311523438</v>
      </c>
      <c r="Y51" s="1">
        <v>2000.044189453125</v>
      </c>
      <c r="Z51" s="1">
        <v>0.35098952054977417</v>
      </c>
      <c r="AA51" s="1">
        <v>88.191001892089844</v>
      </c>
      <c r="AB51" s="1">
        <v>43.381420135498047</v>
      </c>
      <c r="AC51" s="1">
        <v>2.0022904872894287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1.1017387614530674</v>
      </c>
      <c r="AL51">
        <f>(U51-T51)/(1000-U51)*AK51</f>
        <v>3.077988262703869E-2</v>
      </c>
      <c r="AM51">
        <f>(P51+273.15)</f>
        <v>323.39618148803709</v>
      </c>
      <c r="AN51">
        <f>(O51+273.15)</f>
        <v>304.57145347595213</v>
      </c>
      <c r="AO51">
        <f>(Y51*AG51+Z51*AH51)*AI51</f>
        <v>320.00706315978459</v>
      </c>
      <c r="AP51">
        <f>((AO51+0.00000010773*(AN51^4-AM51^4))-AL51*44100)/(L51*51.4+0.00000043092*AM51^3)</f>
        <v>-10.34447550713285</v>
      </c>
      <c r="AQ51">
        <f>0.61365*EXP(17.502*J51/(240.97+J51))</f>
        <v>12.571709356408997</v>
      </c>
      <c r="AR51">
        <f>AQ51*1000/AA51</f>
        <v>142.55093021611989</v>
      </c>
      <c r="AS51">
        <f>(AR51-U51)</f>
        <v>102.43075580816091</v>
      </c>
      <c r="AT51">
        <f>IF(D51,P51,(O51+P51)/2)</f>
        <v>40.833817481994629</v>
      </c>
      <c r="AU51">
        <f>0.61365*EXP(17.502*AT51/(240.97+AT51))</f>
        <v>7.7503410589991555</v>
      </c>
      <c r="AV51">
        <f>IF(AS51&lt;&gt;0,(1000-(AR51+U51)/2)/AS51*AL51,0)</f>
        <v>0.27304870325842151</v>
      </c>
      <c r="AW51">
        <f>U51*AA51/1000</f>
        <v>3.5382383771232853</v>
      </c>
      <c r="AX51">
        <f>(AU51-AW51)</f>
        <v>4.2121026818758702</v>
      </c>
      <c r="AY51">
        <f>1/(1.6/F51+1.37/N51)</f>
        <v>0.17241212572542605</v>
      </c>
      <c r="AZ51">
        <f>G51*AA51*0.001</f>
        <v>29.19988368461944</v>
      </c>
      <c r="BA51">
        <f>G51/S51</f>
        <v>0.84926498687307028</v>
      </c>
      <c r="BB51">
        <f>(1-AL51*AA51/AQ51/F51)*100</f>
        <v>26.526794217404724</v>
      </c>
      <c r="BC51">
        <f>(S51-E51/(N51/1.35))</f>
        <v>390.20211106799485</v>
      </c>
      <c r="BD51">
        <f>E51*BB51/100/BC51</f>
        <v>-6.550518043363816E-4</v>
      </c>
    </row>
    <row r="52" spans="1:56" x14ac:dyDescent="0.35">
      <c r="A52" s="1" t="s">
        <v>9</v>
      </c>
      <c r="B52" s="1" t="s">
        <v>5087</v>
      </c>
    </row>
    <row r="53" spans="1:56" x14ac:dyDescent="0.35">
      <c r="A53" s="1" t="s">
        <v>9</v>
      </c>
      <c r="B53" s="1" t="s">
        <v>5086</v>
      </c>
    </row>
    <row r="54" spans="1:56" x14ac:dyDescent="0.35">
      <c r="A54" s="1" t="s">
        <v>9</v>
      </c>
      <c r="B54" s="1" t="s">
        <v>5085</v>
      </c>
    </row>
    <row r="55" spans="1:56" x14ac:dyDescent="0.35">
      <c r="A55" s="1" t="s">
        <v>9</v>
      </c>
      <c r="B55" s="1" t="s">
        <v>5084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D55"/>
  <sheetViews>
    <sheetView topLeftCell="A2" zoomScale="4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5432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5431</v>
      </c>
    </row>
    <row r="12" spans="1:56" x14ac:dyDescent="0.35">
      <c r="A12" s="1" t="s">
        <v>9</v>
      </c>
      <c r="B12" s="1" t="s">
        <v>5430</v>
      </c>
    </row>
    <row r="13" spans="1:56" x14ac:dyDescent="0.35">
      <c r="A13" s="1" t="s">
        <v>9</v>
      </c>
      <c r="B13" s="1" t="s">
        <v>5429</v>
      </c>
    </row>
    <row r="14" spans="1:56" x14ac:dyDescent="0.35">
      <c r="A14" s="1" t="s">
        <v>9</v>
      </c>
      <c r="B14" s="1" t="s">
        <v>5428</v>
      </c>
    </row>
    <row r="15" spans="1:56" x14ac:dyDescent="0.35">
      <c r="A15" s="1" t="s">
        <v>9</v>
      </c>
      <c r="B15" s="1" t="s">
        <v>5427</v>
      </c>
    </row>
    <row r="16" spans="1:56" x14ac:dyDescent="0.35">
      <c r="A16" s="1" t="s">
        <v>9</v>
      </c>
      <c r="B16" s="1" t="s">
        <v>5426</v>
      </c>
    </row>
    <row r="17" spans="1:56" x14ac:dyDescent="0.35">
      <c r="A17" s="1" t="s">
        <v>9</v>
      </c>
      <c r="B17" s="1" t="s">
        <v>5425</v>
      </c>
    </row>
    <row r="18" spans="1:56" x14ac:dyDescent="0.35">
      <c r="A18" s="1">
        <v>1</v>
      </c>
      <c r="B18" s="1" t="s">
        <v>5424</v>
      </c>
      <c r="C18" s="1">
        <v>357.50000226870179</v>
      </c>
      <c r="D18" s="1">
        <v>0</v>
      </c>
      <c r="E18">
        <f>(R18-S18*(1000-T18)/(1000-U18))*AK18</f>
        <v>-2.9676422596463992</v>
      </c>
      <c r="F18">
        <f>IF(AV18&lt;&gt;0,1/(1/AV18-1/N18),0)</f>
        <v>1.1214802162335251</v>
      </c>
      <c r="G18">
        <f>((AY18-AL18/2)*S18-E18)/(AY18+AL18/2)</f>
        <v>381.74524256513632</v>
      </c>
      <c r="H18">
        <f>AL18*1000</f>
        <v>25.094479227388735</v>
      </c>
      <c r="I18">
        <f>(AQ18-AW18)</f>
        <v>2.4702733007802684</v>
      </c>
      <c r="J18">
        <f>(P18+AP18*D18)</f>
        <v>29.824548721313477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29.844959259033203</v>
      </c>
      <c r="P18" s="1">
        <v>29.824548721313477</v>
      </c>
      <c r="Q18" s="1">
        <v>29.906162261962891</v>
      </c>
      <c r="R18" s="1">
        <v>400.07681274414063</v>
      </c>
      <c r="S18" s="1">
        <v>393.79959106445313</v>
      </c>
      <c r="T18" s="1">
        <v>-2.5838789939880371</v>
      </c>
      <c r="U18" s="1">
        <v>19.747697830200195</v>
      </c>
      <c r="V18" s="1">
        <v>-5.4146385192871094</v>
      </c>
      <c r="W18" s="1">
        <v>41.382217407226563</v>
      </c>
      <c r="X18" s="1">
        <v>299.61639404296875</v>
      </c>
      <c r="Y18" s="1">
        <v>0.18458837270736694</v>
      </c>
      <c r="Z18" s="1">
        <v>0.20692646503448486</v>
      </c>
      <c r="AA18" s="1">
        <v>88.487716674804688</v>
      </c>
      <c r="AB18" s="1">
        <v>3.2783017158508301</v>
      </c>
      <c r="AC18" s="1">
        <v>-1.3341130688786507E-2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1.1015308604520906</v>
      </c>
      <c r="AL18">
        <f>(U18-T18)/(1000-U18)*AK18</f>
        <v>2.5094479227388736E-2</v>
      </c>
      <c r="AM18">
        <f>(P18+273.15)</f>
        <v>302.97454872131345</v>
      </c>
      <c r="AN18">
        <f>(O18+273.15)</f>
        <v>302.99495925903318</v>
      </c>
      <c r="AO18">
        <f>(Y18*AG18+Z18*AH18)*AI18</f>
        <v>2.9534138973039248E-2</v>
      </c>
      <c r="AP18">
        <f>((AO18+0.00000010773*(AN18^4-AM18^4))-AL18*44100)/(L18*51.4+0.00000043092*AM18^3)</f>
        <v>-9.0695845262993746</v>
      </c>
      <c r="AQ18">
        <f>0.61365*EXP(17.502*J18/(240.97+J18))</f>
        <v>4.2177019913586786</v>
      </c>
      <c r="AR18">
        <f>AQ18*1000/AA18</f>
        <v>47.664265164156895</v>
      </c>
      <c r="AS18">
        <f>(AR18-U18)</f>
        <v>27.916567333956699</v>
      </c>
      <c r="AT18">
        <f>IF(D18,P18,(O18+P18)/2)</f>
        <v>29.83475399017334</v>
      </c>
      <c r="AU18">
        <f>0.61365*EXP(17.502*AT18/(240.97+AT18))</f>
        <v>4.2201781715858084</v>
      </c>
      <c r="AV18">
        <f>IF(AS18&lt;&gt;0,(1000-(AR18+U18)/2)/AS18*AL18,0)</f>
        <v>0.86861127604946853</v>
      </c>
      <c r="AW18">
        <f>U18*AA18/1000</f>
        <v>1.7474286905784102</v>
      </c>
      <c r="AX18">
        <f>(AU18-AW18)</f>
        <v>2.4727494810073982</v>
      </c>
      <c r="AY18">
        <f>1/(1.6/F18+1.37/N18)</f>
        <v>0.5610676180011025</v>
      </c>
      <c r="AZ18">
        <f>G18*AA18*0.001</f>
        <v>33.779764866058372</v>
      </c>
      <c r="BA18">
        <f>G18/S18</f>
        <v>0.96938963682838397</v>
      </c>
      <c r="BB18">
        <f>(1-AL18*AA18/AQ18/F18)*100</f>
        <v>53.054532444228016</v>
      </c>
      <c r="BC18">
        <f>(S18-E18/(N18/1.35))</f>
        <v>394.83956803925219</v>
      </c>
      <c r="BD18">
        <f>E18*BB18/100/BC18</f>
        <v>-3.9876163711034087E-3</v>
      </c>
    </row>
    <row r="19" spans="1:56" x14ac:dyDescent="0.35">
      <c r="A19" s="1" t="s">
        <v>9</v>
      </c>
      <c r="B19" s="1" t="s">
        <v>5423</v>
      </c>
      <c r="K19" s="1">
        <v>2.72</v>
      </c>
    </row>
    <row r="20" spans="1:56" x14ac:dyDescent="0.35">
      <c r="A20" s="1" t="s">
        <v>9</v>
      </c>
      <c r="B20" s="1" t="s">
        <v>5422</v>
      </c>
      <c r="K20" s="1">
        <v>2.72</v>
      </c>
    </row>
    <row r="21" spans="1:56" x14ac:dyDescent="0.35">
      <c r="A21" s="1">
        <v>2</v>
      </c>
      <c r="B21" s="1" t="s">
        <v>5421</v>
      </c>
      <c r="C21" s="1">
        <v>561.00000227987766</v>
      </c>
      <c r="D21" s="1">
        <v>0</v>
      </c>
      <c r="E21">
        <f>(R21-S21*(1000-T21)/(1000-U21))*AK21</f>
        <v>-2.3128194471897268</v>
      </c>
      <c r="F21">
        <f>IF(AV21&lt;&gt;0,1/(1/AV21-1/N21),0)</f>
        <v>1.0003272704375905</v>
      </c>
      <c r="G21">
        <f>((AY21-AL21/2)*S21-E21)/(AY21+AL21/2)</f>
        <v>379.77068893205865</v>
      </c>
      <c r="H21">
        <f>AL21*1000</f>
        <v>23.993696584664157</v>
      </c>
      <c r="I21">
        <f>(AQ21-AW21)</f>
        <v>2.5841998017457284</v>
      </c>
      <c r="J21">
        <f>(P21+AP21*D21)</f>
        <v>29.945041656494141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29.892383575439453</v>
      </c>
      <c r="P21" s="1">
        <v>29.945041656494141</v>
      </c>
      <c r="Q21" s="1">
        <v>29.990337371826172</v>
      </c>
      <c r="R21" s="1">
        <v>399.85333251953125</v>
      </c>
      <c r="S21" s="1">
        <v>393.38330078125</v>
      </c>
      <c r="T21" s="1">
        <v>-2.5836331844329834</v>
      </c>
      <c r="U21" s="1">
        <v>18.792285919189453</v>
      </c>
      <c r="V21" s="1">
        <v>-5.399162769317627</v>
      </c>
      <c r="W21" s="1">
        <v>39.271293640136719</v>
      </c>
      <c r="X21" s="1">
        <v>299.57269287109375</v>
      </c>
      <c r="Y21" s="1">
        <v>24.840742111206055</v>
      </c>
      <c r="Z21" s="1">
        <v>0.21740254759788513</v>
      </c>
      <c r="AA21" s="1">
        <v>88.484138488769531</v>
      </c>
      <c r="AB21" s="1">
        <v>3.1656217575073242</v>
      </c>
      <c r="AC21" s="1">
        <v>5.8661029470385984E-5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1.1013701943790208</v>
      </c>
      <c r="AL21">
        <f>(U21-T21)/(1000-U21)*AK21</f>
        <v>2.3993696584664156E-2</v>
      </c>
      <c r="AM21">
        <f>(P21+273.15)</f>
        <v>303.09504165649412</v>
      </c>
      <c r="AN21">
        <f>(O21+273.15)</f>
        <v>303.04238357543943</v>
      </c>
      <c r="AO21">
        <f>(Y21*AG21+Z21*AH21)*AI21</f>
        <v>3.9745186489555522</v>
      </c>
      <c r="AP21">
        <f>((AO21+0.00000010773*(AN21^4-AM21^4))-AL21*44100)/(L21*51.4+0.00000043092*AM21^3)</f>
        <v>-8.6454746511673548</v>
      </c>
      <c r="AQ21">
        <f>0.61365*EXP(17.502*J21/(240.97+J21))</f>
        <v>4.2470190315398417</v>
      </c>
      <c r="AR21">
        <f>AQ21*1000/AA21</f>
        <v>47.997518019332652</v>
      </c>
      <c r="AS21">
        <f>(AR21-U21)</f>
        <v>29.205232100143199</v>
      </c>
      <c r="AT21">
        <f>IF(D21,P21,(O21+P21)/2)</f>
        <v>29.918712615966797</v>
      </c>
      <c r="AU21">
        <f>0.61365*EXP(17.502*AT21/(240.97+AT21))</f>
        <v>4.240597814491796</v>
      </c>
      <c r="AV21">
        <f>IF(AS21&lt;&gt;0,(1000-(AR21+U21)/2)/AS21*AL21,0)</f>
        <v>0.79411899072787662</v>
      </c>
      <c r="AW21">
        <f>U21*AA21/1000</f>
        <v>1.6628192297941131</v>
      </c>
      <c r="AX21">
        <f>(AU21-AW21)</f>
        <v>2.5777785846976826</v>
      </c>
      <c r="AY21">
        <f>1/(1.6/F21+1.37/N21)</f>
        <v>0.51148095245408032</v>
      </c>
      <c r="AZ21">
        <f>G21*AA21*0.001</f>
        <v>33.603682233439692</v>
      </c>
      <c r="BA21">
        <f>G21/S21</f>
        <v>0.96539606073222473</v>
      </c>
      <c r="BB21">
        <f>(1-AL21*AA21/AQ21/F21)*100</f>
        <v>50.026901981787894</v>
      </c>
      <c r="BC21">
        <f>(S21-E21/(N21/1.35))</f>
        <v>394.19380243930073</v>
      </c>
      <c r="BD21">
        <f>E21*BB21/100/BC21</f>
        <v>-2.9351854613175882E-3</v>
      </c>
    </row>
    <row r="22" spans="1:56" x14ac:dyDescent="0.35">
      <c r="A22" s="1" t="s">
        <v>9</v>
      </c>
      <c r="B22" s="1" t="s">
        <v>5420</v>
      </c>
      <c r="K22" s="1">
        <v>2.72</v>
      </c>
    </row>
    <row r="23" spans="1:56" x14ac:dyDescent="0.35">
      <c r="A23" s="1" t="s">
        <v>9</v>
      </c>
      <c r="B23" s="1" t="s">
        <v>5419</v>
      </c>
      <c r="K23" s="1">
        <v>2.72</v>
      </c>
    </row>
    <row r="24" spans="1:56" x14ac:dyDescent="0.35">
      <c r="A24" s="1">
        <v>3</v>
      </c>
      <c r="B24" s="1" t="s">
        <v>5418</v>
      </c>
      <c r="C24" s="1">
        <v>765.00000227987766</v>
      </c>
      <c r="D24" s="1">
        <v>0</v>
      </c>
      <c r="E24">
        <f>(R24-S24*(1000-T24)/(1000-U24))*AK24</f>
        <v>-1.6652841945816987</v>
      </c>
      <c r="F24">
        <f>IF(AV24&lt;&gt;0,1/(1/AV24-1/N24),0)</f>
        <v>0.86387982264146201</v>
      </c>
      <c r="G24">
        <f>((AY24-AL24/2)*S24-E24)/(AY24+AL24/2)</f>
        <v>378.16439043930717</v>
      </c>
      <c r="H24">
        <f>AL24*1000</f>
        <v>22.418019957243761</v>
      </c>
      <c r="I24">
        <f>(AQ24-AW24)</f>
        <v>2.718917354163612</v>
      </c>
      <c r="J24">
        <f>(P24+AP24*D24)</f>
        <v>29.998218536376953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29.913650512695313</v>
      </c>
      <c r="P24" s="1">
        <v>29.998218536376953</v>
      </c>
      <c r="Q24" s="1">
        <v>30.024909973144531</v>
      </c>
      <c r="R24" s="1">
        <v>400.0849609375</v>
      </c>
      <c r="S24" s="1">
        <v>393.5860595703125</v>
      </c>
      <c r="T24" s="1">
        <v>-2.5819532871246338</v>
      </c>
      <c r="U24" s="1">
        <v>17.416965484619141</v>
      </c>
      <c r="V24" s="1">
        <v>-5.3889603614807129</v>
      </c>
      <c r="W24" s="1">
        <v>36.352066040039063</v>
      </c>
      <c r="X24" s="1">
        <v>299.59109497070313</v>
      </c>
      <c r="Y24" s="1">
        <v>49.630092620849609</v>
      </c>
      <c r="Z24" s="1">
        <v>0.21740107238292694</v>
      </c>
      <c r="AA24" s="1">
        <v>88.482490539550781</v>
      </c>
      <c r="AB24" s="1">
        <v>3.1329970359802246</v>
      </c>
      <c r="AC24" s="1">
        <v>2.3576365783810616E-2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1.1014378491569965</v>
      </c>
      <c r="AL24">
        <f>(U24-T24)/(1000-U24)*AK24</f>
        <v>2.2418019957243761E-2</v>
      </c>
      <c r="AM24">
        <f>(P24+273.15)</f>
        <v>303.14821853637693</v>
      </c>
      <c r="AN24">
        <f>(O24+273.15)</f>
        <v>303.06365051269529</v>
      </c>
      <c r="AO24">
        <f>(Y24*AG24+Z24*AH24)*AI24</f>
        <v>7.940814641844895</v>
      </c>
      <c r="AP24">
        <f>((AO24+0.00000010773*(AN24^4-AM24^4))-AL24*44100)/(L24*51.4+0.00000043092*AM24^3)</f>
        <v>-8.0461374319698624</v>
      </c>
      <c r="AQ24">
        <f>0.61365*EXP(17.502*J24/(240.97+J24))</f>
        <v>4.2600138378841077</v>
      </c>
      <c r="AR24">
        <f>AQ24*1000/AA24</f>
        <v>48.14527497934661</v>
      </c>
      <c r="AS24">
        <f>(AR24-U24)</f>
        <v>30.728309494727469</v>
      </c>
      <c r="AT24">
        <f>IF(D24,P24,(O24+P24)/2)</f>
        <v>29.955934524536133</v>
      </c>
      <c r="AU24">
        <f>0.61365*EXP(17.502*AT24/(240.97+AT24))</f>
        <v>4.2496780988390803</v>
      </c>
      <c r="AV24">
        <f>IF(AS24&lt;&gt;0,(1000-(AR24+U24)/2)/AS24*AL24,0)</f>
        <v>0.70564025506781858</v>
      </c>
      <c r="AW24">
        <f>U24*AA24/1000</f>
        <v>1.5410964837204957</v>
      </c>
      <c r="AX24">
        <f>(AU24-AW24)</f>
        <v>2.7085816151185846</v>
      </c>
      <c r="AY24">
        <f>1/(1.6/F24+1.37/N24)</f>
        <v>0.45295189782915074</v>
      </c>
      <c r="AZ24">
        <f>G24*AA24*0.001</f>
        <v>33.46092709944098</v>
      </c>
      <c r="BA24">
        <f>G24/S24</f>
        <v>0.96081754229852157</v>
      </c>
      <c r="BB24">
        <f>(1-AL24*AA24/AQ24/F24)*100</f>
        <v>46.099815782242061</v>
      </c>
      <c r="BC24">
        <f>(S24-E24/(N24/1.35))</f>
        <v>394.16963975530018</v>
      </c>
      <c r="BD24">
        <f>E24*BB24/100/BC24</f>
        <v>-1.9476206904964545E-3</v>
      </c>
    </row>
    <row r="25" spans="1:56" x14ac:dyDescent="0.35">
      <c r="A25" s="1" t="s">
        <v>9</v>
      </c>
      <c r="B25" s="1" t="s">
        <v>5417</v>
      </c>
      <c r="K25" s="1">
        <v>2.72</v>
      </c>
    </row>
    <row r="26" spans="1:56" x14ac:dyDescent="0.35">
      <c r="A26" s="1" t="s">
        <v>9</v>
      </c>
      <c r="B26" s="1" t="s">
        <v>5416</v>
      </c>
      <c r="K26" s="1">
        <v>2.72</v>
      </c>
    </row>
    <row r="27" spans="1:56" x14ac:dyDescent="0.35">
      <c r="A27" s="1">
        <v>4</v>
      </c>
      <c r="B27" s="1" t="s">
        <v>5415</v>
      </c>
      <c r="C27" s="1">
        <v>968.00000227987766</v>
      </c>
      <c r="D27" s="1">
        <v>0</v>
      </c>
      <c r="E27">
        <f>(R27-S27*(1000-T27)/(1000-U27))*AK27</f>
        <v>-1.1265992162221139</v>
      </c>
      <c r="F27">
        <f>IF(AV27&lt;&gt;0,1/(1/AV27-1/N27),0)</f>
        <v>0.72555234821060288</v>
      </c>
      <c r="G27">
        <f>((AY27-AL27/2)*S27-E27)/(AY27+AL27/2)</f>
        <v>376.44608716873051</v>
      </c>
      <c r="H27">
        <f>AL27*1000</f>
        <v>20.453800254283475</v>
      </c>
      <c r="I27">
        <f>(AQ27-AW27)</f>
        <v>2.869542606816847</v>
      </c>
      <c r="J27">
        <f>(P27+AP27*D27)</f>
        <v>29.991918563842773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29.928054809570313</v>
      </c>
      <c r="P27" s="1">
        <v>29.991918563842773</v>
      </c>
      <c r="Q27" s="1">
        <v>30.051393508911133</v>
      </c>
      <c r="R27" s="1">
        <v>400.02017211914063</v>
      </c>
      <c r="S27" s="1">
        <v>393.73162841796875</v>
      </c>
      <c r="T27" s="1">
        <v>-2.5804407596588135</v>
      </c>
      <c r="U27" s="1">
        <v>15.697437286376953</v>
      </c>
      <c r="V27" s="1">
        <v>-5.3812751770019531</v>
      </c>
      <c r="W27" s="1">
        <v>32.735580444335938</v>
      </c>
      <c r="X27" s="1">
        <v>299.60272216796875</v>
      </c>
      <c r="Y27" s="1">
        <v>100.51466369628906</v>
      </c>
      <c r="Z27" s="1">
        <v>0.1768084317445755</v>
      </c>
      <c r="AA27" s="1">
        <v>88.481315612792969</v>
      </c>
      <c r="AB27" s="1">
        <v>2.9809768199920654</v>
      </c>
      <c r="AC27" s="1">
        <v>4.2772255837917328E-2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1.1014805962057672</v>
      </c>
      <c r="AL27">
        <f>(U27-T27)/(1000-U27)*AK27</f>
        <v>2.0453800254283474E-2</v>
      </c>
      <c r="AM27">
        <f>(P27+273.15)</f>
        <v>303.14191856384275</v>
      </c>
      <c r="AN27">
        <f>(O27+273.15)</f>
        <v>303.07805480957029</v>
      </c>
      <c r="AO27">
        <f>(Y27*AG27+Z27*AH27)*AI27</f>
        <v>16.082345831937801</v>
      </c>
      <c r="AP27">
        <f>((AO27+0.00000010773*(AN27^4-AM27^4))-AL27*44100)/(L27*51.4+0.00000043092*AM27^3)</f>
        <v>-7.2674581945138295</v>
      </c>
      <c r="AQ27">
        <f>0.61365*EXP(17.502*J27/(240.97+J27))</f>
        <v>4.2584725096647906</v>
      </c>
      <c r="AR27">
        <f>AQ27*1000/AA27</f>
        <v>48.128494475607511</v>
      </c>
      <c r="AS27">
        <f>(AR27-U27)</f>
        <v>32.431057189230557</v>
      </c>
      <c r="AT27">
        <f>IF(D27,P27,(O27+P27)/2)</f>
        <v>29.959986686706543</v>
      </c>
      <c r="AU27">
        <f>0.61365*EXP(17.502*AT27/(240.97+AT27))</f>
        <v>4.2506676458066321</v>
      </c>
      <c r="AV27">
        <f>IF(AS27&lt;&gt;0,(1000-(AR27+U27)/2)/AS27*AL27,0)</f>
        <v>0.61055853680919381</v>
      </c>
      <c r="AW27">
        <f>U27*AA27/1000</f>
        <v>1.3889299028479436</v>
      </c>
      <c r="AX27">
        <f>(AU27-AW27)</f>
        <v>2.8617377429586885</v>
      </c>
      <c r="AY27">
        <f>1/(1.6/F27+1.37/N27)</f>
        <v>0.39049580594016436</v>
      </c>
      <c r="AZ27">
        <f>G27*AA27*0.001</f>
        <v>33.308445049977415</v>
      </c>
      <c r="BA27">
        <f>G27/S27</f>
        <v>0.95609816432910832</v>
      </c>
      <c r="BB27">
        <f>(1-AL27*AA27/AQ27/F27)*100</f>
        <v>41.426256392967495</v>
      </c>
      <c r="BC27">
        <f>(S27-E27/(N27/1.35))</f>
        <v>394.12643248873883</v>
      </c>
      <c r="BD27">
        <f>E27*BB27/100/BC27</f>
        <v>-1.1841577761894217E-3</v>
      </c>
    </row>
    <row r="28" spans="1:56" x14ac:dyDescent="0.35">
      <c r="A28" s="1" t="s">
        <v>9</v>
      </c>
      <c r="B28" s="1" t="s">
        <v>5414</v>
      </c>
      <c r="K28" s="1">
        <v>2.72</v>
      </c>
    </row>
    <row r="29" spans="1:56" x14ac:dyDescent="0.35">
      <c r="A29" s="1" t="s">
        <v>9</v>
      </c>
      <c r="B29" s="1" t="s">
        <v>5413</v>
      </c>
      <c r="K29" s="1">
        <v>2.72</v>
      </c>
    </row>
    <row r="30" spans="1:56" x14ac:dyDescent="0.35">
      <c r="A30" s="1">
        <v>5</v>
      </c>
      <c r="B30" s="1" t="s">
        <v>5412</v>
      </c>
      <c r="C30" s="1">
        <v>1172.0000022798777</v>
      </c>
      <c r="D30" s="1">
        <v>0</v>
      </c>
      <c r="E30">
        <f>(R30-S30*(1000-T30)/(1000-U30))*AK30</f>
        <v>-0.82021659705680694</v>
      </c>
      <c r="F30">
        <f>IF(AV30&lt;&gt;0,1/(1/AV30-1/N30),0)</f>
        <v>0.63377775108914913</v>
      </c>
      <c r="G30">
        <f>((AY30-AL30/2)*S30-E30)/(AY30+AL30/2)</f>
        <v>375.14611622803312</v>
      </c>
      <c r="H30">
        <f>AL30*1000</f>
        <v>18.972860856057377</v>
      </c>
      <c r="I30">
        <f>(AQ30-AW30)</f>
        <v>2.9880227833187067</v>
      </c>
      <c r="J30">
        <f>(P30+AP30*D30)</f>
        <v>30.007612228393555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29.962821960449219</v>
      </c>
      <c r="P30" s="1">
        <v>30.007612228393555</v>
      </c>
      <c r="Q30" s="1">
        <v>30.090873718261719</v>
      </c>
      <c r="R30" s="1">
        <v>399.83261108398438</v>
      </c>
      <c r="S30" s="1">
        <v>393.79315185546875</v>
      </c>
      <c r="T30" s="1">
        <v>-2.5778472423553467</v>
      </c>
      <c r="U30" s="1">
        <v>14.401966094970703</v>
      </c>
      <c r="V30" s="1">
        <v>-5.3650755882263184</v>
      </c>
      <c r="W30" s="1">
        <v>29.97370719909668</v>
      </c>
      <c r="X30" s="1">
        <v>299.54953002929688</v>
      </c>
      <c r="Y30" s="1">
        <v>149.65948486328125</v>
      </c>
      <c r="Z30" s="1">
        <v>0.21478660404682159</v>
      </c>
      <c r="AA30" s="1">
        <v>88.480293273925781</v>
      </c>
      <c r="AB30" s="1">
        <v>2.4580566883087158</v>
      </c>
      <c r="AC30" s="1">
        <v>7.2126157581806183E-2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1.1012850368724147</v>
      </c>
      <c r="AL30">
        <f>(U30-T30)/(1000-U30)*AK30</f>
        <v>1.8972860856057375E-2</v>
      </c>
      <c r="AM30">
        <f>(P30+273.15)</f>
        <v>303.15761222839353</v>
      </c>
      <c r="AN30">
        <f>(O30+273.15)</f>
        <v>303.1128219604492</v>
      </c>
      <c r="AO30">
        <f>(Y30*AG30+Z30*AH30)*AI30</f>
        <v>23.945517042900974</v>
      </c>
      <c r="AP30">
        <f>((AO30+0.00000010773*(AN30^4-AM30^4))-AL30*44100)/(L30*51.4+0.00000043092*AM30^3)</f>
        <v>-6.6657511677335739</v>
      </c>
      <c r="AQ30">
        <f>0.61365*EXP(17.502*J30/(240.97+J30))</f>
        <v>4.2623129671228499</v>
      </c>
      <c r="AR30">
        <f>AQ30*1000/AA30</f>
        <v>48.172455237316768</v>
      </c>
      <c r="AS30">
        <f>(AR30-U30)</f>
        <v>33.770489142346065</v>
      </c>
      <c r="AT30">
        <f>IF(D30,P30,(O30+P30)/2)</f>
        <v>29.985217094421387</v>
      </c>
      <c r="AU30">
        <f>0.61365*EXP(17.502*AT30/(240.97+AT30))</f>
        <v>4.2568334861701418</v>
      </c>
      <c r="AV30">
        <f>IF(AS30&lt;&gt;0,(1000-(AR30+U30)/2)/AS30*AL30,0)</f>
        <v>0.5442400577629789</v>
      </c>
      <c r="AW30">
        <f>U30*AA30/1000</f>
        <v>1.2742901838041434</v>
      </c>
      <c r="AX30">
        <f>(AU30-AW30)</f>
        <v>2.9825433023659986</v>
      </c>
      <c r="AY30">
        <f>1/(1.6/F30+1.37/N30)</f>
        <v>0.34720115316726102</v>
      </c>
      <c r="AZ30">
        <f>G30*AA30*0.001</f>
        <v>33.193038384430622</v>
      </c>
      <c r="BA30">
        <f>G30/S30</f>
        <v>0.95264763864080726</v>
      </c>
      <c r="BB30">
        <f>(1-AL30*AA30/AQ30/F30)*100</f>
        <v>37.856308101675538</v>
      </c>
      <c r="BC30">
        <f>(S30-E30/(N30/1.35))</f>
        <v>394.08058757064447</v>
      </c>
      <c r="BD30">
        <f>E30*BB30/100/BC30</f>
        <v>-7.879193542545184E-4</v>
      </c>
    </row>
    <row r="31" spans="1:56" x14ac:dyDescent="0.35">
      <c r="A31" s="1" t="s">
        <v>9</v>
      </c>
      <c r="B31" s="1" t="s">
        <v>5411</v>
      </c>
      <c r="K31" s="1">
        <v>2.72</v>
      </c>
    </row>
    <row r="32" spans="1:56" x14ac:dyDescent="0.35">
      <c r="A32" s="1" t="s">
        <v>9</v>
      </c>
      <c r="B32" s="1" t="s">
        <v>5410</v>
      </c>
      <c r="K32" s="1">
        <v>2.72</v>
      </c>
    </row>
    <row r="33" spans="1:56" x14ac:dyDescent="0.35">
      <c r="A33" s="1">
        <v>6</v>
      </c>
      <c r="B33" s="1" t="s">
        <v>5409</v>
      </c>
      <c r="C33" s="1">
        <v>1376.0000022798777</v>
      </c>
      <c r="D33" s="1">
        <v>0</v>
      </c>
      <c r="E33">
        <f>(R33-S33*(1000-T33)/(1000-U33))*AK33</f>
        <v>-0.40917452708968488</v>
      </c>
      <c r="F33">
        <f>IF(AV33&lt;&gt;0,1/(1/AV33-1/N33),0)</f>
        <v>0.5827111288147705</v>
      </c>
      <c r="G33">
        <f>((AY33-AL33/2)*S33-E33)/(AY33+AL33/2)</f>
        <v>373.5801216140261</v>
      </c>
      <c r="H33">
        <f>AL33*1000</f>
        <v>18.131678545612562</v>
      </c>
      <c r="I33">
        <f>(AQ33-AW33)</f>
        <v>3.0712826445978374</v>
      </c>
      <c r="J33">
        <f>(P33+AP33*D33)</f>
        <v>30.080268859863281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30.031061172485352</v>
      </c>
      <c r="P33" s="1">
        <v>30.080268859863281</v>
      </c>
      <c r="Q33" s="1">
        <v>30.149839401245117</v>
      </c>
      <c r="R33" s="1">
        <v>400.00241088867188</v>
      </c>
      <c r="S33" s="1">
        <v>393.8900146484375</v>
      </c>
      <c r="T33" s="1">
        <v>-2.5738146305084229</v>
      </c>
      <c r="U33" s="1">
        <v>13.662408828735352</v>
      </c>
      <c r="V33" s="1">
        <v>-5.3357090950012207</v>
      </c>
      <c r="W33" s="1">
        <v>28.323188781738281</v>
      </c>
      <c r="X33" s="1">
        <v>299.60391235351563</v>
      </c>
      <c r="Y33" s="1">
        <v>300.00894165039063</v>
      </c>
      <c r="Z33" s="1">
        <v>0.30122783780097961</v>
      </c>
      <c r="AA33" s="1">
        <v>88.479988098144531</v>
      </c>
      <c r="AB33" s="1">
        <v>2.5301437377929688</v>
      </c>
      <c r="AC33" s="1">
        <v>8.0770120024681091E-2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1.1014849718879249</v>
      </c>
      <c r="AL33">
        <f>(U33-T33)/(1000-U33)*AK33</f>
        <v>1.8131678545612564E-2</v>
      </c>
      <c r="AM33">
        <f>(P33+273.15)</f>
        <v>303.23026885986326</v>
      </c>
      <c r="AN33">
        <f>(O33+273.15)</f>
        <v>303.18106117248533</v>
      </c>
      <c r="AO33">
        <f>(Y33*AG33+Z33*AH33)*AI33</f>
        <v>48.001429591146916</v>
      </c>
      <c r="AP33">
        <f>((AO33+0.00000010773*(AN33^4-AM33^4))-AL33*44100)/(L33*51.4+0.00000043092*AM33^3)</f>
        <v>-6.1645519331540761</v>
      </c>
      <c r="AQ33">
        <f>0.61365*EXP(17.502*J33/(240.97+J33))</f>
        <v>4.2801324151563263</v>
      </c>
      <c r="AR33">
        <f>AQ33*1000/AA33</f>
        <v>48.37401662406058</v>
      </c>
      <c r="AS33">
        <f>(AR33-U33)</f>
        <v>34.711607795325229</v>
      </c>
      <c r="AT33">
        <f>IF(D33,P33,(O33+P33)/2)</f>
        <v>30.055665016174316</v>
      </c>
      <c r="AU33">
        <f>0.61365*EXP(17.502*AT33/(240.97+AT33))</f>
        <v>4.2740909277780972</v>
      </c>
      <c r="AV33">
        <f>IF(AS33&lt;&gt;0,(1000-(AR33+U33)/2)/AS33*AL33,0)</f>
        <v>0.50614959661316006</v>
      </c>
      <c r="AW33">
        <f>U33*AA33/1000</f>
        <v>1.2088497705584886</v>
      </c>
      <c r="AX33">
        <f>(AU33-AW33)</f>
        <v>3.0652411572196083</v>
      </c>
      <c r="AY33">
        <f>1/(1.6/F33+1.37/N33)</f>
        <v>0.32243332664771635</v>
      </c>
      <c r="AZ33">
        <f>G33*AA33*0.001</f>
        <v>33.054364714112417</v>
      </c>
      <c r="BA33">
        <f>G33/S33</f>
        <v>0.94843765447433648</v>
      </c>
      <c r="BB33">
        <f>(1-AL33*AA33/AQ33/F33)*100</f>
        <v>35.676073219760383</v>
      </c>
      <c r="BC33">
        <f>(S33-E33/(N33/1.35))</f>
        <v>394.03340527628842</v>
      </c>
      <c r="BD33">
        <f>E33*BB33/100/BC33</f>
        <v>-3.7046961482559528E-4</v>
      </c>
    </row>
    <row r="34" spans="1:56" x14ac:dyDescent="0.35">
      <c r="A34" s="1" t="s">
        <v>9</v>
      </c>
      <c r="B34" s="1" t="s">
        <v>5408</v>
      </c>
      <c r="K34" s="1">
        <v>2.72</v>
      </c>
    </row>
    <row r="35" spans="1:56" x14ac:dyDescent="0.35">
      <c r="A35" s="1" t="s">
        <v>9</v>
      </c>
      <c r="B35" s="1" t="s">
        <v>5407</v>
      </c>
      <c r="K35" s="1">
        <v>2.72</v>
      </c>
    </row>
    <row r="36" spans="1:56" x14ac:dyDescent="0.35">
      <c r="A36" s="1">
        <v>7</v>
      </c>
      <c r="B36" s="1" t="s">
        <v>5406</v>
      </c>
      <c r="C36" s="1">
        <v>1578.5000022910535</v>
      </c>
      <c r="D36" s="1">
        <v>0</v>
      </c>
      <c r="E36">
        <f>(R36-S36*(1000-T36)/(1000-U36))*AK36</f>
        <v>-0.39709750478851635</v>
      </c>
      <c r="F36">
        <f>IF(AV36&lt;&gt;0,1/(1/AV36-1/N36),0)</f>
        <v>0.55105088296618632</v>
      </c>
      <c r="G36">
        <f>((AY36-AL36/2)*S36-E36)/(AY36+AL36/2)</f>
        <v>373.27031967148508</v>
      </c>
      <c r="H36">
        <f>AL36*1000</f>
        <v>17.62650160325154</v>
      </c>
      <c r="I36">
        <f>(AQ36-AW36)</f>
        <v>3.1348379263522546</v>
      </c>
      <c r="J36">
        <f>(P36+AP36*D36)</f>
        <v>30.180234909057617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30.126169204711914</v>
      </c>
      <c r="P36" s="1">
        <v>30.180234909057617</v>
      </c>
      <c r="Q36" s="1">
        <v>30.222272872924805</v>
      </c>
      <c r="R36" s="1">
        <v>399.96054077148438</v>
      </c>
      <c r="S36" s="1">
        <v>394.01556396484375</v>
      </c>
      <c r="T36" s="1">
        <v>-2.5686061382293701</v>
      </c>
      <c r="U36" s="1">
        <v>13.222968101501465</v>
      </c>
      <c r="V36" s="1">
        <v>-5.2956900596618652</v>
      </c>
      <c r="W36" s="1">
        <v>27.26176643371582</v>
      </c>
      <c r="X36" s="1">
        <v>299.59091186523438</v>
      </c>
      <c r="Y36" s="1">
        <v>500.7076416015625</v>
      </c>
      <c r="Z36" s="1">
        <v>0.31300404667854309</v>
      </c>
      <c r="AA36" s="1">
        <v>88.476188659667969</v>
      </c>
      <c r="AB36" s="1">
        <v>2.7814850807189941</v>
      </c>
      <c r="AC36" s="1">
        <v>8.3160407841205597E-2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1.1014371759751262</v>
      </c>
      <c r="AL36">
        <f>(U36-T36)/(1000-U36)*AK36</f>
        <v>1.7626501603251542E-2</v>
      </c>
      <c r="AM36">
        <f>(P36+273.15)</f>
        <v>303.33023490905759</v>
      </c>
      <c r="AN36">
        <f>(O36+273.15)</f>
        <v>303.27616920471189</v>
      </c>
      <c r="AO36">
        <f>(Y36*AG36+Z36*AH36)*AI36</f>
        <v>80.113220865579933</v>
      </c>
      <c r="AP36">
        <f>((AO36+0.00000010773*(AN36^4-AM36^4))-AL36*44100)/(L36*51.4+0.00000043092*AM36^3)</f>
        <v>-5.7187296745431127</v>
      </c>
      <c r="AQ36">
        <f>0.61365*EXP(17.502*J36/(240.97+J36))</f>
        <v>4.3047557467414697</v>
      </c>
      <c r="AR36">
        <f>AQ36*1000/AA36</f>
        <v>48.654398567055374</v>
      </c>
      <c r="AS36">
        <f>(AR36-U36)</f>
        <v>35.431430465553909</v>
      </c>
      <c r="AT36">
        <f>IF(D36,P36,(O36+P36)/2)</f>
        <v>30.153202056884766</v>
      </c>
      <c r="AU36">
        <f>0.61365*EXP(17.502*AT36/(240.97+AT36))</f>
        <v>4.2980849508150714</v>
      </c>
      <c r="AV36">
        <f>IF(AS36&lt;&gt;0,(1000-(AR36+U36)/2)/AS36*AL36,0)</f>
        <v>0.48209063612217207</v>
      </c>
      <c r="AW36">
        <f>U36*AA36/1000</f>
        <v>1.1699178203892151</v>
      </c>
      <c r="AX36">
        <f>(AU36-AW36)</f>
        <v>3.1281671304258563</v>
      </c>
      <c r="AY36">
        <f>1/(1.6/F36+1.37/N36)</f>
        <v>0.30682624577639794</v>
      </c>
      <c r="AZ36">
        <f>G36*AA36*0.001</f>
        <v>33.025535224308889</v>
      </c>
      <c r="BA36">
        <f>G36/S36</f>
        <v>0.94734917553863518</v>
      </c>
      <c r="BB36">
        <f>(1-AL36*AA36/AQ36/F36)*100</f>
        <v>34.256576785845198</v>
      </c>
      <c r="BC36">
        <f>(S36-E36/(N36/1.35))</f>
        <v>394.15472233556306</v>
      </c>
      <c r="BD36">
        <f>E36*BB36/100/BC36</f>
        <v>-3.4512338412818187E-4</v>
      </c>
    </row>
    <row r="37" spans="1:56" x14ac:dyDescent="0.35">
      <c r="A37" s="1" t="s">
        <v>9</v>
      </c>
      <c r="B37" s="1" t="s">
        <v>5405</v>
      </c>
      <c r="K37" s="1">
        <v>2.72</v>
      </c>
    </row>
    <row r="38" spans="1:56" x14ac:dyDescent="0.35">
      <c r="A38" s="1" t="s">
        <v>9</v>
      </c>
      <c r="B38" s="1" t="s">
        <v>5404</v>
      </c>
      <c r="K38" s="1">
        <v>2.72</v>
      </c>
    </row>
    <row r="39" spans="1:56" x14ac:dyDescent="0.35">
      <c r="A39" s="1">
        <v>8</v>
      </c>
      <c r="B39" s="1" t="s">
        <v>5403</v>
      </c>
      <c r="C39" s="1">
        <v>1781.5000022910535</v>
      </c>
      <c r="D39" s="1">
        <v>0</v>
      </c>
      <c r="E39">
        <f>(R39-S39*(1000-T39)/(1000-U39))*AK39</f>
        <v>-0.30720300497315767</v>
      </c>
      <c r="F39">
        <f>IF(AV39&lt;&gt;0,1/(1/AV39-1/N39),0)</f>
        <v>0.52066606599630338</v>
      </c>
      <c r="G39">
        <f>((AY39-AL39/2)*S39-E39)/(AY39+AL39/2)</f>
        <v>372.70947152653781</v>
      </c>
      <c r="H39">
        <f>AL39*1000</f>
        <v>17.067119857722815</v>
      </c>
      <c r="I39">
        <f>(AQ39-AW39)</f>
        <v>3.1907315446237474</v>
      </c>
      <c r="J39">
        <f>(P39+AP39*D39)</f>
        <v>30.231513977050781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30.207162857055664</v>
      </c>
      <c r="P39" s="1">
        <v>30.231513977050781</v>
      </c>
      <c r="Q39" s="1">
        <v>30.300067901611328</v>
      </c>
      <c r="R39" s="1">
        <v>399.91867065429688</v>
      </c>
      <c r="S39" s="1">
        <v>394.09149169921875</v>
      </c>
      <c r="T39" s="1">
        <v>-2.561570405960083</v>
      </c>
      <c r="U39" s="1">
        <v>12.73514461517334</v>
      </c>
      <c r="V39" s="1">
        <v>-5.2564506530761719</v>
      </c>
      <c r="W39" s="1">
        <v>26.133054733276367</v>
      </c>
      <c r="X39" s="1">
        <v>299.61575317382813</v>
      </c>
      <c r="Y39" s="1">
        <v>750.0001220703125</v>
      </c>
      <c r="Z39" s="1">
        <v>7.596132904291153E-2</v>
      </c>
      <c r="AA39" s="1">
        <v>88.471939086914063</v>
      </c>
      <c r="AB39" s="1">
        <v>2.8837404251098633</v>
      </c>
      <c r="AC39" s="1">
        <v>9.1489277780056E-2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1.1015285043155443</v>
      </c>
      <c r="AL39">
        <f>(U39-T39)/(1000-U39)*AK39</f>
        <v>1.7067119857722815E-2</v>
      </c>
      <c r="AM39">
        <f>(P39+273.15)</f>
        <v>303.38151397705076</v>
      </c>
      <c r="AN39">
        <f>(O39+273.15)</f>
        <v>303.35716285705564</v>
      </c>
      <c r="AO39">
        <f>(Y39*AG39+Z39*AH39)*AI39</f>
        <v>120.00001684904055</v>
      </c>
      <c r="AP39">
        <f>((AO39+0.00000010773*(AN39^4-AM39^4))-AL39*44100)/(L39*51.4+0.00000043092*AM39^3)</f>
        <v>-5.1865374646646103</v>
      </c>
      <c r="AQ39">
        <f>0.61365*EXP(17.502*J39/(240.97+J39))</f>
        <v>4.3174344832804046</v>
      </c>
      <c r="AR39">
        <f>AQ39*1000/AA39</f>
        <v>48.800043582621086</v>
      </c>
      <c r="AS39">
        <f>(AR39-U39)</f>
        <v>36.064898967447746</v>
      </c>
      <c r="AT39">
        <f>IF(D39,P39,(O39+P39)/2)</f>
        <v>30.219338417053223</v>
      </c>
      <c r="AU39">
        <f>0.61365*EXP(17.502*AT39/(240.97+AT39))</f>
        <v>4.3144211370448629</v>
      </c>
      <c r="AV39">
        <f>IF(AS39&lt;&gt;0,(1000-(AR39+U39)/2)/AS39*AL39,0)</f>
        <v>0.45867328386068734</v>
      </c>
      <c r="AW39">
        <f>U39*AA39/1000</f>
        <v>1.1267029386566574</v>
      </c>
      <c r="AX39">
        <f>(AU39-AW39)</f>
        <v>3.1877181983882057</v>
      </c>
      <c r="AY39">
        <f>1/(1.6/F39+1.37/N39)</f>
        <v>0.29166275767480659</v>
      </c>
      <c r="AZ39">
        <f>G39*AA39*0.001</f>
        <v>32.974329662011783</v>
      </c>
      <c r="BA39">
        <f>G39/S39</f>
        <v>0.94574351229840736</v>
      </c>
      <c r="BB39">
        <f>(1-AL39*AA39/AQ39/F39)*100</f>
        <v>32.829163804875073</v>
      </c>
      <c r="BC39">
        <f>(S39-E39/(N39/1.35))</f>
        <v>394.19914754982631</v>
      </c>
      <c r="BD39">
        <f>E39*BB39/100/BC39</f>
        <v>-2.5584067936978186E-4</v>
      </c>
    </row>
    <row r="40" spans="1:56" x14ac:dyDescent="0.35">
      <c r="A40" s="1" t="s">
        <v>9</v>
      </c>
      <c r="B40" s="1" t="s">
        <v>5402</v>
      </c>
      <c r="K40" s="1">
        <v>2.72</v>
      </c>
    </row>
    <row r="41" spans="1:56" x14ac:dyDescent="0.35">
      <c r="A41" s="1" t="s">
        <v>9</v>
      </c>
      <c r="B41" s="1" t="s">
        <v>5401</v>
      </c>
      <c r="K41" s="1">
        <v>2.72</v>
      </c>
    </row>
    <row r="42" spans="1:56" x14ac:dyDescent="0.35">
      <c r="A42" s="1">
        <v>9</v>
      </c>
      <c r="B42" s="1" t="s">
        <v>5400</v>
      </c>
      <c r="C42" s="1">
        <v>1984.5000022910535</v>
      </c>
      <c r="D42" s="1">
        <v>0</v>
      </c>
      <c r="E42">
        <f>(R42-S42*(1000-T42)/(1000-U42))*AK42</f>
        <v>-0.15078173374141174</v>
      </c>
      <c r="F42">
        <f>IF(AV42&lt;&gt;0,1/(1/AV42-1/N42),0)</f>
        <v>0.45926630827980269</v>
      </c>
      <c r="G42">
        <f>((AY42-AL42/2)*S42-E42)/(AY42+AL42/2)</f>
        <v>371.92325542861391</v>
      </c>
      <c r="H42">
        <f>AL42*1000</f>
        <v>15.79307662859571</v>
      </c>
      <c r="I42">
        <f>(AQ42-AW42)</f>
        <v>3.3017862828066011</v>
      </c>
      <c r="J42">
        <f>(P42+AP42*D42)</f>
        <v>30.280799865722656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30.314521789550781</v>
      </c>
      <c r="P42" s="1">
        <v>30.280799865722656</v>
      </c>
      <c r="Q42" s="1">
        <v>30.392854690551758</v>
      </c>
      <c r="R42" s="1">
        <v>400.1041259765625</v>
      </c>
      <c r="S42" s="1">
        <v>394.58355712890625</v>
      </c>
      <c r="T42" s="1">
        <v>-2.5526928901672363</v>
      </c>
      <c r="U42" s="1">
        <v>11.618514060974121</v>
      </c>
      <c r="V42" s="1">
        <v>-5.2058506011962891</v>
      </c>
      <c r="W42" s="1">
        <v>23.694292068481445</v>
      </c>
      <c r="X42" s="1">
        <v>299.60800170898438</v>
      </c>
      <c r="Y42" s="1">
        <v>1000.88525390625</v>
      </c>
      <c r="Z42" s="1">
        <v>0.26586207747459412</v>
      </c>
      <c r="AA42" s="1">
        <v>88.46783447265625</v>
      </c>
      <c r="AB42" s="1">
        <v>2.8399796485900879</v>
      </c>
      <c r="AC42" s="1">
        <v>9.9905647337436676E-2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1.1015000062830305</v>
      </c>
      <c r="AL42">
        <f>(U42-T42)/(1000-U42)*AK42</f>
        <v>1.579307662859571E-2</v>
      </c>
      <c r="AM42">
        <f>(P42+273.15)</f>
        <v>303.43079986572263</v>
      </c>
      <c r="AN42">
        <f>(O42+273.15)</f>
        <v>303.46452178955076</v>
      </c>
      <c r="AO42">
        <f>(Y42*AG42+Z42*AH42)*AI42</f>
        <v>160.1416370455554</v>
      </c>
      <c r="AP42">
        <f>((AO42+0.00000010773*(AN42^4-AM42^4))-AL42*44100)/(L42*51.4+0.00000043092*AM42^3)</f>
        <v>-4.3912773583144178</v>
      </c>
      <c r="AQ42">
        <f>0.61365*EXP(17.502*J42/(240.97+J42))</f>
        <v>4.3296510615710888</v>
      </c>
      <c r="AR42">
        <f>AQ42*1000/AA42</f>
        <v>48.940398364891621</v>
      </c>
      <c r="AS42">
        <f>(AR42-U42)</f>
        <v>37.3218843039175</v>
      </c>
      <c r="AT42">
        <f>IF(D42,P42,(O42+P42)/2)</f>
        <v>30.297660827636719</v>
      </c>
      <c r="AU42">
        <f>0.61365*EXP(17.502*AT42/(240.97+AT42))</f>
        <v>4.3338373266298982</v>
      </c>
      <c r="AV42">
        <f>IF(AS42&lt;&gt;0,(1000-(AR42+U42)/2)/AS42*AL42,0)</f>
        <v>0.41034559594155118</v>
      </c>
      <c r="AW42">
        <f>U42*AA42/1000</f>
        <v>1.0278647787644877</v>
      </c>
      <c r="AX42">
        <f>(AU42-AW42)</f>
        <v>3.3059725478654105</v>
      </c>
      <c r="AY42">
        <f>1/(1.6/F42+1.37/N42)</f>
        <v>0.26045410859261586</v>
      </c>
      <c r="AZ42">
        <f>G42*AA42*0.001</f>
        <v>32.903244997790068</v>
      </c>
      <c r="BA42">
        <f>G42/S42</f>
        <v>0.94257160165219589</v>
      </c>
      <c r="BB42">
        <f>(1-AL42*AA42/AQ42/F42)*100</f>
        <v>29.735711052531755</v>
      </c>
      <c r="BC42">
        <f>(S42-E42/(N42/1.35))</f>
        <v>394.63639689785134</v>
      </c>
      <c r="BD42">
        <f>E42*BB42/100/BC42</f>
        <v>-1.1361349591114739E-4</v>
      </c>
    </row>
    <row r="43" spans="1:56" x14ac:dyDescent="0.35">
      <c r="A43" s="1" t="s">
        <v>9</v>
      </c>
      <c r="B43" s="1" t="s">
        <v>5399</v>
      </c>
      <c r="K43" s="1">
        <v>2.72</v>
      </c>
    </row>
    <row r="44" spans="1:56" x14ac:dyDescent="0.35">
      <c r="A44" s="1" t="s">
        <v>9</v>
      </c>
      <c r="B44" s="1" t="s">
        <v>5398</v>
      </c>
      <c r="K44" s="1">
        <v>2.72</v>
      </c>
    </row>
    <row r="45" spans="1:56" x14ac:dyDescent="0.35">
      <c r="A45" s="1">
        <v>10</v>
      </c>
      <c r="B45" s="1" t="s">
        <v>5397</v>
      </c>
      <c r="C45" s="1">
        <v>2187.5000022910535</v>
      </c>
      <c r="D45" s="1">
        <v>0</v>
      </c>
      <c r="E45">
        <f>(R45-S45*(1000-T45)/(1000-U45))*AK45</f>
        <v>-0.32988680777965601</v>
      </c>
      <c r="F45">
        <f>IF(AV45&lt;&gt;0,1/(1/AV45-1/N45),0)</f>
        <v>0.39700479160641994</v>
      </c>
      <c r="G45">
        <f>((AY45-AL45/2)*S45-E45)/(AY45+AL45/2)</f>
        <v>372.43363298171766</v>
      </c>
      <c r="H45">
        <f>AL45*1000</f>
        <v>14.397778494668664</v>
      </c>
      <c r="I45">
        <f>(AQ45-AW45)</f>
        <v>3.4334413900882792</v>
      </c>
      <c r="J45">
        <f>(P45+AP45*D45)</f>
        <v>30.373451232910156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30.431110382080078</v>
      </c>
      <c r="P45" s="1">
        <v>30.373451232910156</v>
      </c>
      <c r="Q45" s="1">
        <v>30.499462127685547</v>
      </c>
      <c r="R45" s="1">
        <v>400.09030151367188</v>
      </c>
      <c r="S45" s="1">
        <v>395.22402954101563</v>
      </c>
      <c r="T45" s="1">
        <v>-2.5433697700500488</v>
      </c>
      <c r="U45" s="1">
        <v>10.391237258911133</v>
      </c>
      <c r="V45" s="1">
        <v>-5.1521263122558594</v>
      </c>
      <c r="W45" s="1">
        <v>21.049619674682617</v>
      </c>
      <c r="X45" s="1">
        <v>299.6226806640625</v>
      </c>
      <c r="Y45" s="1">
        <v>1250.9345703125</v>
      </c>
      <c r="Z45" s="1">
        <v>0.18728424608707428</v>
      </c>
      <c r="AA45" s="1">
        <v>88.464622497558594</v>
      </c>
      <c r="AB45" s="1">
        <v>2.7059450149536133</v>
      </c>
      <c r="AC45" s="1">
        <v>0.11828776448965073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1.1015539730296413</v>
      </c>
      <c r="AL45">
        <f>(U45-T45)/(1000-U45)*AK45</f>
        <v>1.4397778494668664E-2</v>
      </c>
      <c r="AM45">
        <f>(P45+273.15)</f>
        <v>303.52345123291013</v>
      </c>
      <c r="AN45">
        <f>(O45+273.15)</f>
        <v>303.58111038208006</v>
      </c>
      <c r="AO45">
        <f>(Y45*AG45+Z45*AH45)*AI45</f>
        <v>200.14952677630936</v>
      </c>
      <c r="AP45">
        <f>((AO45+0.00000010773*(AN45^4-AM45^4))-AL45*44100)/(L45*51.4+0.00000043092*AM45^3)</f>
        <v>-3.5565858041245066</v>
      </c>
      <c r="AQ45">
        <f>0.61365*EXP(17.502*J45/(240.97+J45))</f>
        <v>4.3526982714804179</v>
      </c>
      <c r="AR45">
        <f>AQ45*1000/AA45</f>
        <v>49.202699888314584</v>
      </c>
      <c r="AS45">
        <f>(AR45-U45)</f>
        <v>38.811462629403451</v>
      </c>
      <c r="AT45">
        <f>IF(D45,P45,(O45+P45)/2)</f>
        <v>30.402280807495117</v>
      </c>
      <c r="AU45">
        <f>0.61365*EXP(17.502*AT45/(240.97+AT45))</f>
        <v>4.3598914565007059</v>
      </c>
      <c r="AV45">
        <f>IF(AS45&lt;&gt;0,(1000-(AR45+U45)/2)/AS45*AL45,0)</f>
        <v>0.35991347388053563</v>
      </c>
      <c r="AW45">
        <f>U45*AA45/1000</f>
        <v>0.9192568813921389</v>
      </c>
      <c r="AX45">
        <f>(AU45-AW45)</f>
        <v>3.4406345751085672</v>
      </c>
      <c r="AY45">
        <f>1/(1.6/F45+1.37/N45)</f>
        <v>0.2280081292604382</v>
      </c>
      <c r="AZ45">
        <f>G45*AA45*0.001</f>
        <v>32.94720074712194</v>
      </c>
      <c r="BA45">
        <f>G45/S45</f>
        <v>0.94233549871508304</v>
      </c>
      <c r="BB45">
        <f>(1-AL45*AA45/AQ45/F45)*100</f>
        <v>26.292648697446531</v>
      </c>
      <c r="BC45">
        <f>(S45-E45/(N45/1.35))</f>
        <v>395.33963467612438</v>
      </c>
      <c r="BD45">
        <f>E45*BB45/100/BC45</f>
        <v>-2.1939611377387629E-4</v>
      </c>
    </row>
    <row r="46" spans="1:56" x14ac:dyDescent="0.35">
      <c r="A46" s="1" t="s">
        <v>9</v>
      </c>
      <c r="B46" s="1" t="s">
        <v>5396</v>
      </c>
      <c r="K46" s="1">
        <v>2.72</v>
      </c>
    </row>
    <row r="47" spans="1:56" x14ac:dyDescent="0.35">
      <c r="A47" s="1" t="s">
        <v>9</v>
      </c>
      <c r="B47" s="1" t="s">
        <v>5395</v>
      </c>
      <c r="K47" s="1">
        <v>2.72</v>
      </c>
    </row>
    <row r="48" spans="1:56" x14ac:dyDescent="0.35">
      <c r="A48" s="1">
        <v>11</v>
      </c>
      <c r="B48" s="1" t="s">
        <v>5394</v>
      </c>
      <c r="C48" s="1">
        <v>2390.0000023022294</v>
      </c>
      <c r="D48" s="1">
        <v>0</v>
      </c>
      <c r="E48">
        <f>(R48-S48*(1000-T48)/(1000-U48))*AK48</f>
        <v>-0.5205254432201849</v>
      </c>
      <c r="F48">
        <f>IF(AV48&lt;&gt;0,1/(1/AV48-1/N48),0)</f>
        <v>0.34022933871082095</v>
      </c>
      <c r="G48">
        <f>((AY48-AL48/2)*S48-E48)/(AY48+AL48/2)</f>
        <v>373.06021362606691</v>
      </c>
      <c r="H48">
        <f>AL48*1000</f>
        <v>12.999673361968298</v>
      </c>
      <c r="I48">
        <f>(AQ48-AW48)</f>
        <v>3.5706315532278277</v>
      </c>
      <c r="J48">
        <f>(P48+AP48*D48)</f>
        <v>30.487146377563477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30.575729370117188</v>
      </c>
      <c r="P48" s="1">
        <v>30.487146377563477</v>
      </c>
      <c r="Q48" s="1">
        <v>30.618947982788086</v>
      </c>
      <c r="R48" s="1">
        <v>399.9005126953125</v>
      </c>
      <c r="S48" s="1">
        <v>395.70291137695313</v>
      </c>
      <c r="T48" s="1">
        <v>-2.5321693420410156</v>
      </c>
      <c r="U48" s="1">
        <v>9.1619367599487305</v>
      </c>
      <c r="V48" s="1">
        <v>-5.0870814323425293</v>
      </c>
      <c r="W48" s="1">
        <v>18.406162261962891</v>
      </c>
      <c r="X48" s="1">
        <v>299.5966796875</v>
      </c>
      <c r="Y48" s="1">
        <v>1600.424072265625</v>
      </c>
      <c r="Z48" s="1">
        <v>0.21871830523014069</v>
      </c>
      <c r="AA48" s="1">
        <v>88.463241577148438</v>
      </c>
      <c r="AB48" s="1">
        <v>2.7720766067504883</v>
      </c>
      <c r="AC48" s="1">
        <v>0.12659598886966705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1.1014583812040437</v>
      </c>
      <c r="AL48">
        <f>(U48-T48)/(1000-U48)*AK48</f>
        <v>1.2999673361968299E-2</v>
      </c>
      <c r="AM48">
        <f>(P48+273.15)</f>
        <v>303.63714637756345</v>
      </c>
      <c r="AN48">
        <f>(O48+273.15)</f>
        <v>303.72572937011716</v>
      </c>
      <c r="AO48">
        <f>(Y48*AG48+Z48*AH48)*AI48</f>
        <v>256.0678458389375</v>
      </c>
      <c r="AP48">
        <f>((AO48+0.00000010773*(AN48^4-AM48^4))-AL48*44100)/(L48*51.4+0.00000043092*AM48^3)</f>
        <v>-2.5899367656881966</v>
      </c>
      <c r="AQ48">
        <f>0.61365*EXP(17.502*J48/(240.97+J48))</f>
        <v>4.3811261781377286</v>
      </c>
      <c r="AR48">
        <f>AQ48*1000/AA48</f>
        <v>49.524820705523958</v>
      </c>
      <c r="AS48">
        <f>(AR48-U48)</f>
        <v>40.362883945575227</v>
      </c>
      <c r="AT48">
        <f>IF(D48,P48,(O48+P48)/2)</f>
        <v>30.531437873840332</v>
      </c>
      <c r="AU48">
        <f>0.61365*EXP(17.502*AT48/(240.97+AT48))</f>
        <v>4.392244361693737</v>
      </c>
      <c r="AV48">
        <f>IF(AS48&lt;&gt;0,(1000-(AR48+U48)/2)/AS48*AL48,0)</f>
        <v>0.31261936189000861</v>
      </c>
      <c r="AW48">
        <f>U48*AA48/1000</f>
        <v>0.81049462490990121</v>
      </c>
      <c r="AX48">
        <f>(AU48-AW48)</f>
        <v>3.581749736783836</v>
      </c>
      <c r="AY48">
        <f>1/(1.6/F48+1.37/N48)</f>
        <v>0.19769328570785008</v>
      </c>
      <c r="AZ48">
        <f>G48*AA48*0.001</f>
        <v>33.002115800825365</v>
      </c>
      <c r="BA48">
        <f>G48/S48</f>
        <v>0.94277854142620543</v>
      </c>
      <c r="BB48">
        <f>(1-AL48*AA48/AQ48/F48)*100</f>
        <v>22.849673718958474</v>
      </c>
      <c r="BC48">
        <f>(S48-E48/(N48/1.35))</f>
        <v>395.88532368557503</v>
      </c>
      <c r="BD48">
        <f>E48*BB48/100/BC48</f>
        <v>-3.0043640994996678E-4</v>
      </c>
    </row>
    <row r="49" spans="1:56" x14ac:dyDescent="0.35">
      <c r="A49" s="1" t="s">
        <v>9</v>
      </c>
      <c r="B49" s="1" t="s">
        <v>5393</v>
      </c>
      <c r="K49" s="1">
        <v>2.72</v>
      </c>
    </row>
    <row r="50" spans="1:56" x14ac:dyDescent="0.35">
      <c r="A50" s="1" t="s">
        <v>9</v>
      </c>
      <c r="B50" s="1" t="s">
        <v>5392</v>
      </c>
      <c r="K50" s="1">
        <v>2.72</v>
      </c>
    </row>
    <row r="51" spans="1:56" x14ac:dyDescent="0.35">
      <c r="A51" s="1">
        <v>12</v>
      </c>
      <c r="B51" s="1" t="s">
        <v>5391</v>
      </c>
      <c r="C51" s="1">
        <v>2592.0000023022294</v>
      </c>
      <c r="D51" s="1">
        <v>0</v>
      </c>
      <c r="E51">
        <f>(R51-S51*(1000-T51)/(1000-U51))*AK51</f>
        <v>-0.32253320364462917</v>
      </c>
      <c r="F51">
        <f>IF(AV51&lt;&gt;0,1/(1/AV51-1/N51),0)</f>
        <v>0.28264276596977034</v>
      </c>
      <c r="G51">
        <f>((AY51-AL51/2)*S51-E51)/(AY51+AL51/2)</f>
        <v>371.76177642719858</v>
      </c>
      <c r="H51">
        <f>AL51*1000</f>
        <v>11.403202420506252</v>
      </c>
      <c r="I51">
        <f>(AQ51-AW51)</f>
        <v>3.7207304086079809</v>
      </c>
      <c r="J51">
        <f>(P51+AP51*D51)</f>
        <v>30.588445663452148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30.729160308837891</v>
      </c>
      <c r="P51" s="1">
        <v>30.588445663452148</v>
      </c>
      <c r="Q51" s="1">
        <v>30.747304916381836</v>
      </c>
      <c r="R51" s="1">
        <v>399.9718017578125</v>
      </c>
      <c r="S51" s="1">
        <v>396.16387939453125</v>
      </c>
      <c r="T51" s="1">
        <v>-2.5178875923156738</v>
      </c>
      <c r="U51" s="1">
        <v>7.75286865234375</v>
      </c>
      <c r="V51" s="1">
        <v>-5.0143389701843262</v>
      </c>
      <c r="W51" s="1">
        <v>15.439733505249023</v>
      </c>
      <c r="X51" s="1">
        <v>299.64923095703125</v>
      </c>
      <c r="Y51" s="1">
        <v>2001.244873046875</v>
      </c>
      <c r="Z51" s="1">
        <v>0.28419607877731323</v>
      </c>
      <c r="AA51" s="1">
        <v>88.465370178222656</v>
      </c>
      <c r="AB51" s="1">
        <v>2.780919075012207</v>
      </c>
      <c r="AC51" s="1">
        <v>0.14284250140190125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1.1016515844008501</v>
      </c>
      <c r="AL51">
        <f>(U51-T51)/(1000-U51)*AK51</f>
        <v>1.1403202420506253E-2</v>
      </c>
      <c r="AM51">
        <f>(P51+273.15)</f>
        <v>303.73844566345213</v>
      </c>
      <c r="AN51">
        <f>(O51+273.15)</f>
        <v>303.87916030883787</v>
      </c>
      <c r="AO51">
        <f>(Y51*AG51+Z51*AH51)*AI51</f>
        <v>320.19917253049061</v>
      </c>
      <c r="AP51">
        <f>((AO51+0.00000010773*(AN51^4-AM51^4))-AL51*44100)/(L51*51.4+0.00000043092*AM51^3)</f>
        <v>-1.4824822149206405</v>
      </c>
      <c r="AQ51">
        <f>0.61365*EXP(17.502*J51/(240.97+J51))</f>
        <v>4.4065908038807091</v>
      </c>
      <c r="AR51">
        <f>AQ51*1000/AA51</f>
        <v>49.811477587254487</v>
      </c>
      <c r="AS51">
        <f>(AR51-U51)</f>
        <v>42.058608934910737</v>
      </c>
      <c r="AT51">
        <f>IF(D51,P51,(O51+P51)/2)</f>
        <v>30.65880298614502</v>
      </c>
      <c r="AU51">
        <f>0.61365*EXP(17.502*AT51/(240.97+AT51))</f>
        <v>4.4243530289694055</v>
      </c>
      <c r="AV51">
        <f>IF(AS51&lt;&gt;0,(1000-(AR51+U51)/2)/AS51*AL51,0)</f>
        <v>0.26332286670390403</v>
      </c>
      <c r="AW51">
        <f>U51*AA51/1000</f>
        <v>0.68586039527272802</v>
      </c>
      <c r="AX51">
        <f>(AU51-AW51)</f>
        <v>3.7384926336966773</v>
      </c>
      <c r="AY51">
        <f>1/(1.6/F51+1.37/N51)</f>
        <v>0.16620996355939466</v>
      </c>
      <c r="AZ51">
        <f>G51*AA51*0.001</f>
        <v>32.888043169745778</v>
      </c>
      <c r="BA51">
        <f>G51/S51</f>
        <v>0.93840401854750843</v>
      </c>
      <c r="BB51">
        <f>(1-AL51*AA51/AQ51/F51)*100</f>
        <v>19.004752939184087</v>
      </c>
      <c r="BC51">
        <f>(S51-E51/(N51/1.35))</f>
        <v>396.2769075414746</v>
      </c>
      <c r="BD51">
        <f>E51*BB51/100/BC51</f>
        <v>-1.5468132846747299E-4</v>
      </c>
    </row>
    <row r="52" spans="1:56" x14ac:dyDescent="0.35">
      <c r="A52" s="1" t="s">
        <v>9</v>
      </c>
      <c r="B52" s="1" t="s">
        <v>5390</v>
      </c>
      <c r="K52" s="1">
        <v>1.0118400000000001</v>
      </c>
    </row>
    <row r="53" spans="1:56" x14ac:dyDescent="0.35">
      <c r="A53" s="1" t="s">
        <v>9</v>
      </c>
      <c r="B53" s="1" t="s">
        <v>5389</v>
      </c>
    </row>
    <row r="54" spans="1:56" x14ac:dyDescent="0.35">
      <c r="A54" s="1" t="s">
        <v>9</v>
      </c>
      <c r="B54" s="1" t="s">
        <v>5388</v>
      </c>
    </row>
    <row r="55" spans="1:56" x14ac:dyDescent="0.35">
      <c r="A55" s="1" t="s">
        <v>9</v>
      </c>
      <c r="B55" s="1" t="s">
        <v>5387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H55"/>
  <sheetViews>
    <sheetView topLeftCell="A11" zoomScale="64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5564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5563</v>
      </c>
    </row>
    <row r="12" spans="1:60" x14ac:dyDescent="0.35">
      <c r="A12" s="1" t="s">
        <v>9</v>
      </c>
      <c r="B12" s="1" t="s">
        <v>5562</v>
      </c>
    </row>
    <row r="13" spans="1:60" x14ac:dyDescent="0.35">
      <c r="A13" s="1" t="s">
        <v>9</v>
      </c>
      <c r="B13" s="1" t="s">
        <v>5561</v>
      </c>
    </row>
    <row r="14" spans="1:60" x14ac:dyDescent="0.35">
      <c r="A14" s="1" t="s">
        <v>9</v>
      </c>
      <c r="B14" s="1" t="s">
        <v>5560</v>
      </c>
    </row>
    <row r="15" spans="1:60" x14ac:dyDescent="0.35">
      <c r="A15" s="1" t="s">
        <v>9</v>
      </c>
      <c r="B15" s="1" t="s">
        <v>5559</v>
      </c>
    </row>
    <row r="16" spans="1:60" x14ac:dyDescent="0.35">
      <c r="A16" s="1" t="s">
        <v>9</v>
      </c>
      <c r="B16" s="1" t="s">
        <v>5558</v>
      </c>
    </row>
    <row r="17" spans="1:60" x14ac:dyDescent="0.35">
      <c r="A17" s="1" t="s">
        <v>9</v>
      </c>
      <c r="B17" s="1" t="s">
        <v>5557</v>
      </c>
    </row>
    <row r="18" spans="1:60" x14ac:dyDescent="0.35">
      <c r="A18" s="1">
        <v>1</v>
      </c>
      <c r="B18" s="1" t="s">
        <v>5556</v>
      </c>
      <c r="C18" s="1">
        <v>443.50000056996942</v>
      </c>
      <c r="D18" s="1">
        <v>0</v>
      </c>
      <c r="E18">
        <f>(R18-S18*(1000-T18)/(1000-U18))*AO18</f>
        <v>-4.1192544327121832</v>
      </c>
      <c r="F18">
        <f>IF(AZ18&lt;&gt;0,1/(1/AZ18-1/N18),0)</f>
        <v>11.132705321654207</v>
      </c>
      <c r="G18">
        <f>((BC18-AP18/2)*S18-E18)/(BC18+AP18/2)</f>
        <v>386.50163965982188</v>
      </c>
      <c r="H18">
        <f>AP18*1000</f>
        <v>35.788100312848989</v>
      </c>
      <c r="I18">
        <f>(AU18-BA18)</f>
        <v>0.9870433769412732</v>
      </c>
      <c r="J18">
        <f>(P18+AT18*D18)</f>
        <v>27.937917709350586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30.894119262695313</v>
      </c>
      <c r="P18" s="1">
        <v>27.937917709350586</v>
      </c>
      <c r="Q18" s="1">
        <v>31.005186080932617</v>
      </c>
      <c r="R18" s="1">
        <v>399.98724365234375</v>
      </c>
      <c r="S18" s="1">
        <v>391.0440673828125</v>
      </c>
      <c r="T18" s="1">
        <v>0.16460534930229187</v>
      </c>
      <c r="U18" s="1">
        <v>31.551559448242188</v>
      </c>
      <c r="V18" s="1">
        <v>0.32506942749023438</v>
      </c>
      <c r="W18" s="1">
        <v>62.309322357177734</v>
      </c>
      <c r="X18" s="1">
        <v>300.35501098632813</v>
      </c>
      <c r="Y18" s="1">
        <v>0.240438312292099</v>
      </c>
      <c r="Z18" s="1">
        <v>4.3448302894830704E-2</v>
      </c>
      <c r="AA18" s="1">
        <v>88.556121826171875</v>
      </c>
      <c r="AB18" s="1">
        <v>28.151163101196289</v>
      </c>
      <c r="AC18" s="1">
        <v>0.31032994389533997</v>
      </c>
      <c r="AD18" s="1">
        <v>3.3649284392595291E-2</v>
      </c>
      <c r="AE18" s="1">
        <v>1.0567222721874714E-2</v>
      </c>
      <c r="AF18" s="1">
        <v>1.6583018004894257E-2</v>
      </c>
      <c r="AG18" s="1">
        <v>1.4645332470536232E-2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1.1042463639203237</v>
      </c>
      <c r="AP18">
        <f>(U18-T18)/(1000-U18)*AO18</f>
        <v>3.5788100312848986E-2</v>
      </c>
      <c r="AQ18">
        <f>(P18+273.15)</f>
        <v>301.08791770935056</v>
      </c>
      <c r="AR18">
        <f>(O18+273.15)</f>
        <v>304.04411926269529</v>
      </c>
      <c r="AS18">
        <f>(Y18*AK18+Z18*AL18)*AM18</f>
        <v>3.8470129106861428E-2</v>
      </c>
      <c r="AT18">
        <f>((AS18+0.00000010773*(AR18^4-AQ18^4))-AP18*44100)/(L18*0.92*2*29.3+0.00000043092*AQ18^3)</f>
        <v>-12.135403255304485</v>
      </c>
      <c r="AU18">
        <f>0.61365*EXP(17.502*J18/(240.97+J18))</f>
        <v>3.7811271192455127</v>
      </c>
      <c r="AV18">
        <f>AU18*1000/AA18</f>
        <v>42.697523799286778</v>
      </c>
      <c r="AW18">
        <f>(AV18-U18)</f>
        <v>11.14596435104459</v>
      </c>
      <c r="AX18">
        <f>IF(D18,P18,(O18+P18)/2)</f>
        <v>29.416018486022949</v>
      </c>
      <c r="AY18">
        <f>0.61365*EXP(17.502*AX18/(240.97+AX18))</f>
        <v>4.1196115224345276</v>
      </c>
      <c r="AZ18">
        <f>IF(AW18&lt;&gt;0,(1000-(AV18+U18)/2)/AW18*AP18,0)</f>
        <v>3.0916556349760489</v>
      </c>
      <c r="BA18">
        <f>U18*AA18/1000</f>
        <v>2.7940837423042395</v>
      </c>
      <c r="BB18">
        <f>(AY18-BA18)</f>
        <v>1.325527780130288</v>
      </c>
      <c r="BC18">
        <f>1/(1.6/F18+1.37/N18)</f>
        <v>2.1561570255592279</v>
      </c>
      <c r="BD18">
        <f>G18*AA18*0.001</f>
        <v>34.227086287730366</v>
      </c>
      <c r="BE18">
        <f>G18/S18</f>
        <v>0.98838384698330228</v>
      </c>
      <c r="BF18">
        <f>(1-AP18*AA18/AU18/F18)*100</f>
        <v>92.47103560920192</v>
      </c>
      <c r="BG18">
        <f>(S18-E18/(N18/1.35))</f>
        <v>392.34325928321459</v>
      </c>
      <c r="BH18">
        <f>E18*BF18/100/BG18</f>
        <v>-9.7086343225723272E-3</v>
      </c>
    </row>
    <row r="19" spans="1:60" x14ac:dyDescent="0.35">
      <c r="A19" s="1" t="s">
        <v>9</v>
      </c>
      <c r="B19" s="1" t="s">
        <v>5555</v>
      </c>
      <c r="K19" s="1">
        <v>2.72</v>
      </c>
    </row>
    <row r="20" spans="1:60" x14ac:dyDescent="0.35">
      <c r="A20" s="1" t="s">
        <v>9</v>
      </c>
      <c r="B20" s="1" t="s">
        <v>5554</v>
      </c>
      <c r="K20" s="1">
        <v>2.72</v>
      </c>
    </row>
    <row r="21" spans="1:60" x14ac:dyDescent="0.35">
      <c r="A21" s="1">
        <v>2</v>
      </c>
      <c r="B21" s="1" t="s">
        <v>5553</v>
      </c>
      <c r="C21" s="1">
        <v>650.00000058114529</v>
      </c>
      <c r="D21" s="1">
        <v>0</v>
      </c>
      <c r="E21">
        <f>(R21-S21*(1000-T21)/(1000-U21))*AO21</f>
        <v>-4.041909133306973</v>
      </c>
      <c r="F21">
        <f>IF(AZ21&lt;&gt;0,1/(1/AZ21-1/N21),0)</f>
        <v>7.9004691294685978</v>
      </c>
      <c r="G21">
        <f>((BC21-AP21/2)*S21-E21)/(BC21+AP21/2)</f>
        <v>386.53497040843115</v>
      </c>
      <c r="H21">
        <f>AP21*1000</f>
        <v>34.418095511117826</v>
      </c>
      <c r="I21">
        <f>(AU21-BA21)</f>
        <v>1.0579599848491976</v>
      </c>
      <c r="J21">
        <f>(P21+AT21*D21)</f>
        <v>27.800212860107422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30.837160110473633</v>
      </c>
      <c r="P21" s="1">
        <v>27.800212860107422</v>
      </c>
      <c r="Q21" s="1">
        <v>30.998805999755859</v>
      </c>
      <c r="R21" s="1">
        <v>399.95938110351563</v>
      </c>
      <c r="S21" s="1">
        <v>391.41903686523438</v>
      </c>
      <c r="T21" s="1">
        <v>0.18486678600311279</v>
      </c>
      <c r="U21" s="1">
        <v>30.408039093017578</v>
      </c>
      <c r="V21" s="1">
        <v>0.36628326773643494</v>
      </c>
      <c r="W21" s="1">
        <v>60.248554229736328</v>
      </c>
      <c r="X21" s="1">
        <v>300.33413696289063</v>
      </c>
      <c r="Y21" s="1">
        <v>25.702926635742188</v>
      </c>
      <c r="Z21" s="1">
        <v>0.15549586713314056</v>
      </c>
      <c r="AA21" s="1">
        <v>88.558998107910156</v>
      </c>
      <c r="AB21" s="1">
        <v>27.947425842285156</v>
      </c>
      <c r="AC21" s="1">
        <v>0.34257051348686218</v>
      </c>
      <c r="AD21" s="1">
        <v>7.0213191211223602E-2</v>
      </c>
      <c r="AE21" s="1">
        <v>2.0490707829594612E-2</v>
      </c>
      <c r="AF21" s="1">
        <v>3.1233446672558784E-2</v>
      </c>
      <c r="AG21" s="1">
        <v>5.8235307224094868E-3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1.1041696211870975</v>
      </c>
      <c r="AP21">
        <f>(U21-T21)/(1000-U21)*AO21</f>
        <v>3.4418095511117824E-2</v>
      </c>
      <c r="AQ21">
        <f>(P21+273.15)</f>
        <v>300.9502128601074</v>
      </c>
      <c r="AR21">
        <f>(O21+273.15)</f>
        <v>303.98716011047361</v>
      </c>
      <c r="AS21">
        <f>(Y21*AK21+Z21*AL21)*AM21</f>
        <v>4.1124681697979213</v>
      </c>
      <c r="AT21">
        <f>((AS21+0.00000010773*(AR21^4-AQ21^4))-AP21*44100)/(L21*0.92*2*29.3+0.00000043092*AQ21^3)</f>
        <v>-11.622338121522217</v>
      </c>
      <c r="AU21">
        <f>0.61365*EXP(17.502*J21/(240.97+J21))</f>
        <v>3.7508654613529995</v>
      </c>
      <c r="AV21">
        <f>AU21*1000/AA21</f>
        <v>42.354425202310068</v>
      </c>
      <c r="AW21">
        <f>(AV21-U21)</f>
        <v>11.94638610929249</v>
      </c>
      <c r="AX21">
        <f>IF(D21,P21,(O21+P21)/2)</f>
        <v>29.318686485290527</v>
      </c>
      <c r="AY21">
        <f>0.61365*EXP(17.502*AX21/(240.97+AX21))</f>
        <v>4.0965370724821293</v>
      </c>
      <c r="AZ21">
        <f>IF(AW21&lt;&gt;0,(1000-(AV21+U21)/2)/AW21*AP21,0)</f>
        <v>2.7762306093931861</v>
      </c>
      <c r="BA21">
        <f>U21*AA21/1000</f>
        <v>2.6929054765038019</v>
      </c>
      <c r="BB21">
        <f>(AY21-BA21)</f>
        <v>1.4036315959783274</v>
      </c>
      <c r="BC21">
        <f>1/(1.6/F21+1.37/N21)</f>
        <v>1.9135567896451531</v>
      </c>
      <c r="BD21">
        <f>G21*AA21*0.001</f>
        <v>34.231149713041361</v>
      </c>
      <c r="BE21">
        <f>G21/S21</f>
        <v>0.98752215401703924</v>
      </c>
      <c r="BF21">
        <f>(1-AP21*AA21/AU21/F21)*100</f>
        <v>89.714268985851149</v>
      </c>
      <c r="BG21">
        <f>(S21-E21/(N21/1.35))</f>
        <v>392.69383445152869</v>
      </c>
      <c r="BH21">
        <f>E21*BF21/100/BG21</f>
        <v>-9.2340875101421804E-3</v>
      </c>
    </row>
    <row r="22" spans="1:60" x14ac:dyDescent="0.35">
      <c r="A22" s="1" t="s">
        <v>9</v>
      </c>
      <c r="B22" s="1" t="s">
        <v>5552</v>
      </c>
      <c r="K22" s="1">
        <v>2.72</v>
      </c>
    </row>
    <row r="23" spans="1:60" x14ac:dyDescent="0.35">
      <c r="A23" s="1" t="s">
        <v>9</v>
      </c>
      <c r="B23" s="1" t="s">
        <v>5551</v>
      </c>
      <c r="K23" s="1">
        <v>2.72</v>
      </c>
    </row>
    <row r="24" spans="1:60" x14ac:dyDescent="0.35">
      <c r="A24" s="1">
        <v>3</v>
      </c>
      <c r="B24" s="1" t="s">
        <v>5550</v>
      </c>
      <c r="C24" s="1">
        <v>857.00000058114529</v>
      </c>
      <c r="D24" s="1">
        <v>0</v>
      </c>
      <c r="E24">
        <f>(R24-S24*(1000-T24)/(1000-U24))*AO24</f>
        <v>-3.8604493511478992</v>
      </c>
      <c r="F24">
        <f>IF(AZ24&lt;&gt;0,1/(1/AZ24-1/N24),0)</f>
        <v>4.9978013219970165</v>
      </c>
      <c r="G24">
        <f>((BC24-AP24/2)*S24-E24)/(BC24+AP24/2)</f>
        <v>386.41774103174572</v>
      </c>
      <c r="H24">
        <f>AP24*1000</f>
        <v>32.486169692195318</v>
      </c>
      <c r="I24">
        <f>(AU24-BA24)</f>
        <v>1.2033696309468018</v>
      </c>
      <c r="J24">
        <f>(P24+AT24*D24)</f>
        <v>27.802783966064453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30.762504577636719</v>
      </c>
      <c r="P24" s="1">
        <v>27.802783966064453</v>
      </c>
      <c r="Q24" s="1">
        <v>30.948781967163086</v>
      </c>
      <c r="R24" s="1">
        <v>400.07876586914063</v>
      </c>
      <c r="S24" s="1">
        <v>392.04141235351563</v>
      </c>
      <c r="T24" s="1">
        <v>0.20092709362506866</v>
      </c>
      <c r="U24" s="1">
        <v>28.77293586730957</v>
      </c>
      <c r="V24" s="1">
        <v>0.39979806542396545</v>
      </c>
      <c r="W24" s="1">
        <v>57.251430511474609</v>
      </c>
      <c r="X24" s="1">
        <v>300.36367797851563</v>
      </c>
      <c r="Y24" s="1">
        <v>51.059497833251953</v>
      </c>
      <c r="Z24" s="1">
        <v>8.8039368391036987E-2</v>
      </c>
      <c r="AA24" s="1">
        <v>88.557487487792969</v>
      </c>
      <c r="AB24" s="1">
        <v>27.931659698486328</v>
      </c>
      <c r="AC24" s="1">
        <v>0.35609331727027893</v>
      </c>
      <c r="AD24" s="1">
        <v>3.8744561374187469E-2</v>
      </c>
      <c r="AE24" s="1">
        <v>1.3412480242550373E-2</v>
      </c>
      <c r="AF24" s="1">
        <v>1.6678608953952789E-2</v>
      </c>
      <c r="AG24" s="1">
        <v>3.9619309827685356E-3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1.1042782278621894</v>
      </c>
      <c r="AP24">
        <f>(U24-T24)/(1000-U24)*AO24</f>
        <v>3.2486169692195317E-2</v>
      </c>
      <c r="AQ24">
        <f>(P24+273.15)</f>
        <v>300.95278396606443</v>
      </c>
      <c r="AR24">
        <f>(O24+273.15)</f>
        <v>303.9125045776367</v>
      </c>
      <c r="AS24">
        <f>(Y24*AK24+Z24*AL24)*AM24</f>
        <v>8.1695194707173187</v>
      </c>
      <c r="AT24">
        <f>((AS24+0.00000010773*(AR24^4-AQ24^4))-AP24*44100)/(L24*0.92*2*29.3+0.00000043092*AQ24^3)</f>
        <v>-10.927561748494357</v>
      </c>
      <c r="AU24">
        <f>0.61365*EXP(17.502*J24/(240.97+J24))</f>
        <v>3.7514285390031388</v>
      </c>
      <c r="AV24">
        <f>AU24*1000/AA24</f>
        <v>42.361506016306606</v>
      </c>
      <c r="AW24">
        <f>(AV24-U24)</f>
        <v>13.588570148997036</v>
      </c>
      <c r="AX24">
        <f>IF(D24,P24,(O24+P24)/2)</f>
        <v>29.282644271850586</v>
      </c>
      <c r="AY24">
        <f>0.61365*EXP(17.502*AX24/(240.97+AX24))</f>
        <v>4.088021195401331</v>
      </c>
      <c r="AZ24">
        <f>IF(AW24&lt;&gt;0,(1000-(AV24+U24)/2)/AW24*AP24,0)</f>
        <v>2.3056676731740198</v>
      </c>
      <c r="BA24">
        <f>U24*AA24/1000</f>
        <v>2.5480589080563369</v>
      </c>
      <c r="BB24">
        <f>(AY24-BA24)</f>
        <v>1.5399622873449941</v>
      </c>
      <c r="BC24">
        <f>1/(1.6/F24+1.37/N24)</f>
        <v>1.5619918419673526</v>
      </c>
      <c r="BD24">
        <f>G24*AA24*0.001</f>
        <v>34.220184266480047</v>
      </c>
      <c r="BE24">
        <f>G24/S24</f>
        <v>0.98565541510523158</v>
      </c>
      <c r="BF24">
        <f>(1-AP24*AA24/AU24/F24)*100</f>
        <v>84.655662955157936</v>
      </c>
      <c r="BG24">
        <f>(S24-E24/(N24/1.35))</f>
        <v>393.25897844729576</v>
      </c>
      <c r="BH24">
        <f>E24*BF24/100/BG24</f>
        <v>-8.3102717811192536E-3</v>
      </c>
    </row>
    <row r="25" spans="1:60" x14ac:dyDescent="0.35">
      <c r="A25" s="1" t="s">
        <v>9</v>
      </c>
      <c r="B25" s="1" t="s">
        <v>5549</v>
      </c>
      <c r="K25" s="1">
        <v>2.72</v>
      </c>
    </row>
    <row r="26" spans="1:60" x14ac:dyDescent="0.35">
      <c r="A26" s="1" t="s">
        <v>9</v>
      </c>
      <c r="B26" s="1" t="s">
        <v>5548</v>
      </c>
      <c r="K26" s="1">
        <v>2.72</v>
      </c>
    </row>
    <row r="27" spans="1:60" x14ac:dyDescent="0.35">
      <c r="A27" s="1">
        <v>4</v>
      </c>
      <c r="B27" s="1" t="s">
        <v>5547</v>
      </c>
      <c r="C27" s="1">
        <v>1064.0000005811453</v>
      </c>
      <c r="D27" s="1">
        <v>0</v>
      </c>
      <c r="E27">
        <f>(R27-S27*(1000-T27)/(1000-U27))*AO27</f>
        <v>-3.6506688805524705</v>
      </c>
      <c r="F27">
        <f>IF(AZ27&lt;&gt;0,1/(1/AZ27-1/N27),0)</f>
        <v>3.6239873784318162</v>
      </c>
      <c r="G27">
        <f>((BC27-AP27/2)*S27-E27)/(BC27+AP27/2)</f>
        <v>385.57440928224383</v>
      </c>
      <c r="H27">
        <f>AP27*1000</f>
        <v>31.136581315064024</v>
      </c>
      <c r="I27">
        <f>(AU27-BA27)</f>
        <v>1.355410747415803</v>
      </c>
      <c r="J27">
        <f>(P27+AT27*D27)</f>
        <v>28.035079956054688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30.709766387939453</v>
      </c>
      <c r="P27" s="1">
        <v>28.035079956054688</v>
      </c>
      <c r="Q27" s="1">
        <v>30.899707794189453</v>
      </c>
      <c r="R27" s="1">
        <v>399.76181030273438</v>
      </c>
      <c r="S27" s="1">
        <v>392.01351928710938</v>
      </c>
      <c r="T27" s="1">
        <v>0.21517466008663177</v>
      </c>
      <c r="U27" s="1">
        <v>27.635408401489258</v>
      </c>
      <c r="V27" s="1">
        <v>0.42941710352897644</v>
      </c>
      <c r="W27" s="1">
        <v>55.151092529296875</v>
      </c>
      <c r="X27" s="1">
        <v>300.32937622070313</v>
      </c>
      <c r="Y27" s="1">
        <v>101.00799560546875</v>
      </c>
      <c r="Z27" s="1">
        <v>7.5461350381374359E-2</v>
      </c>
      <c r="AA27" s="1">
        <v>88.552932739257813</v>
      </c>
      <c r="AB27" s="1">
        <v>27.931007385253906</v>
      </c>
      <c r="AC27" s="1">
        <v>0.37614354491233826</v>
      </c>
      <c r="AD27" s="1">
        <v>3.8916073739528656E-2</v>
      </c>
      <c r="AE27" s="1">
        <v>1.636236160993576E-2</v>
      </c>
      <c r="AF27" s="1">
        <v>5.2082940936088562E-2</v>
      </c>
      <c r="AG27" s="1">
        <v>6.9545088335871696E-3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1.1041521184584671</v>
      </c>
      <c r="AP27">
        <f>(U27-T27)/(1000-U27)*AO27</f>
        <v>3.1136581315064023E-2</v>
      </c>
      <c r="AQ27">
        <f>(P27+273.15)</f>
        <v>301.18507995605466</v>
      </c>
      <c r="AR27">
        <f>(O27+273.15)</f>
        <v>303.85976638793943</v>
      </c>
      <c r="AS27">
        <f>(Y27*AK27+Z27*AL27)*AM27</f>
        <v>16.161278935642258</v>
      </c>
      <c r="AT27">
        <f>((AS27+0.00000010773*(AR27^4-AQ27^4))-AP27*44100)/(L27*0.92*2*29.3+0.00000043092*AQ27^3)</f>
        <v>-10.420802901987086</v>
      </c>
      <c r="AU27">
        <f>0.61365*EXP(17.502*J27/(240.97+J27))</f>
        <v>3.8026072088148015</v>
      </c>
      <c r="AV27">
        <f>AU27*1000/AA27</f>
        <v>42.941629274001528</v>
      </c>
      <c r="AW27">
        <f>(AV27-U27)</f>
        <v>15.30622087251227</v>
      </c>
      <c r="AX27">
        <f>IF(D27,P27,(O27+P27)/2)</f>
        <v>29.37242317199707</v>
      </c>
      <c r="AY27">
        <f>0.61365*EXP(17.502*AX27/(240.97+AX27))</f>
        <v>4.1092624310956607</v>
      </c>
      <c r="AZ27">
        <f>IF(AW27&lt;&gt;0,(1000-(AV27+U27)/2)/AW27*AP27,0)</f>
        <v>1.9624581226792508</v>
      </c>
      <c r="BA27">
        <f>U27*AA27/1000</f>
        <v>2.4471964613989985</v>
      </c>
      <c r="BB27">
        <f>(AY27-BA27)</f>
        <v>1.6620659696966622</v>
      </c>
      <c r="BC27">
        <f>1/(1.6/F27+1.37/N27)</f>
        <v>1.3130768067038296</v>
      </c>
      <c r="BD27">
        <f>G27*AA27*0.001</f>
        <v>34.143744731149603</v>
      </c>
      <c r="BE27">
        <f>G27/S27</f>
        <v>0.98357426545754012</v>
      </c>
      <c r="BF27">
        <f>(1-AP27*AA27/AU27/F27)*100</f>
        <v>79.991905396683237</v>
      </c>
      <c r="BG27">
        <f>(S27-E27/(N27/1.35))</f>
        <v>393.16492168726194</v>
      </c>
      <c r="BH27">
        <f>E27*BF27/100/BG27</f>
        <v>-7.4275181639946886E-3</v>
      </c>
    </row>
    <row r="28" spans="1:60" x14ac:dyDescent="0.35">
      <c r="A28" s="1" t="s">
        <v>9</v>
      </c>
      <c r="B28" s="1" t="s">
        <v>5546</v>
      </c>
      <c r="K28" s="1">
        <v>2.72</v>
      </c>
    </row>
    <row r="29" spans="1:60" x14ac:dyDescent="0.35">
      <c r="A29" s="1" t="s">
        <v>9</v>
      </c>
      <c r="B29" s="1" t="s">
        <v>5545</v>
      </c>
      <c r="K29" s="1">
        <v>2.72</v>
      </c>
    </row>
    <row r="30" spans="1:60" x14ac:dyDescent="0.35">
      <c r="A30" s="1">
        <v>5</v>
      </c>
      <c r="B30" s="1" t="s">
        <v>5544</v>
      </c>
      <c r="C30" s="1">
        <v>1271.0000005811453</v>
      </c>
      <c r="D30" s="1">
        <v>0</v>
      </c>
      <c r="E30">
        <f>(R30-S30*(1000-T30)/(1000-U30))*AO30</f>
        <v>-2.9811807317532897</v>
      </c>
      <c r="F30">
        <f>IF(AZ30&lt;&gt;0,1/(1/AZ30-1/N30),0)</f>
        <v>2.9901776138150464</v>
      </c>
      <c r="G30">
        <f>((BC30-AP30/2)*S30-E30)/(BC30+AP30/2)</f>
        <v>384.46097808508341</v>
      </c>
      <c r="H30">
        <f>AP30*1000</f>
        <v>30.297580330303099</v>
      </c>
      <c r="I30">
        <f>(AU30-BA30)</f>
        <v>1.4700493179380749</v>
      </c>
      <c r="J30">
        <f>(P30+AT30*D30)</f>
        <v>28.26789665222168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30.671089172363281</v>
      </c>
      <c r="P30" s="1">
        <v>28.26789665222168</v>
      </c>
      <c r="Q30" s="1">
        <v>30.859176635742188</v>
      </c>
      <c r="R30" s="1">
        <v>400.02566528320313</v>
      </c>
      <c r="S30" s="1">
        <v>391.96990966796875</v>
      </c>
      <c r="T30" s="1">
        <v>0.23124702274799347</v>
      </c>
      <c r="U30" s="1">
        <v>26.932567596435547</v>
      </c>
      <c r="V30" s="1">
        <v>0.4624171257019043</v>
      </c>
      <c r="W30" s="1">
        <v>53.856178283691406</v>
      </c>
      <c r="X30" s="1">
        <v>300.32192993164063</v>
      </c>
      <c r="Y30" s="1">
        <v>151.05921936035156</v>
      </c>
      <c r="Z30" s="1">
        <v>1.1433331528678536E-3</v>
      </c>
      <c r="AA30" s="1">
        <v>88.534500122070313</v>
      </c>
      <c r="AB30" s="1">
        <v>27.980146408081055</v>
      </c>
      <c r="AC30" s="1">
        <v>0.38498687744140625</v>
      </c>
      <c r="AD30" s="1">
        <v>4.2022041976451874E-2</v>
      </c>
      <c r="AE30" s="1">
        <v>1.4282850548624992E-2</v>
      </c>
      <c r="AF30" s="1">
        <v>2.8152439743280411E-2</v>
      </c>
      <c r="AG30" s="1">
        <v>9.3446299433708191E-3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1.1041247423957374</v>
      </c>
      <c r="AP30">
        <f>(U30-T30)/(1000-U30)*AO30</f>
        <v>3.0297580330303098E-2</v>
      </c>
      <c r="AQ30">
        <f>(P30+273.15)</f>
        <v>301.41789665222166</v>
      </c>
      <c r="AR30">
        <f>(O30+273.15)</f>
        <v>303.82108917236326</v>
      </c>
      <c r="AS30">
        <f>(Y30*AK30+Z30*AL30)*AM30</f>
        <v>24.169474557426383</v>
      </c>
      <c r="AT30">
        <f>((AS30+0.00000010773*(AR30^4-AQ30^4))-AP30*44100)/(L30*0.92*2*29.3+0.00000043092*AQ30^3)</f>
        <v>-10.089928366057451</v>
      </c>
      <c r="AU30">
        <f>0.61365*EXP(17.502*J30/(240.97+J30))</f>
        <v>3.8545107270923649</v>
      </c>
      <c r="AV30">
        <f>AU30*1000/AA30</f>
        <v>43.536821485159024</v>
      </c>
      <c r="AW30">
        <f>(AV30-U30)</f>
        <v>16.604253888723477</v>
      </c>
      <c r="AX30">
        <f>IF(D30,P30,(O30+P30)/2)</f>
        <v>29.46949291229248</v>
      </c>
      <c r="AY30">
        <f>0.61365*EXP(17.502*AX30/(240.97+AX30))</f>
        <v>4.1323368394069924</v>
      </c>
      <c r="AZ30">
        <f>IF(AW30&lt;&gt;0,(1000-(AV30+U30)/2)/AW30*AP30,0)</f>
        <v>1.7603955310446526</v>
      </c>
      <c r="BA30">
        <f>U30*AA30/1000</f>
        <v>2.3844614091542899</v>
      </c>
      <c r="BB30">
        <f>(AY30-BA30)</f>
        <v>1.7478754302527024</v>
      </c>
      <c r="BC30">
        <f>1/(1.6/F30+1.37/N30)</f>
        <v>1.1693817912222806</v>
      </c>
      <c r="BD30">
        <f>G30*AA30*0.001</f>
        <v>34.038060511205089</v>
      </c>
      <c r="BE30">
        <f>G30/S30</f>
        <v>0.9808430917841473</v>
      </c>
      <c r="BF30">
        <f>(1-AP30*AA30/AU30/F30)*100</f>
        <v>76.726899724548957</v>
      </c>
      <c r="BG30">
        <f>(S30-E30/(N30/1.35))</f>
        <v>392.91015891054309</v>
      </c>
      <c r="BH30">
        <f>E30*BF30/100/BG30</f>
        <v>-5.8216045036919096E-3</v>
      </c>
    </row>
    <row r="31" spans="1:60" x14ac:dyDescent="0.35">
      <c r="A31" s="1" t="s">
        <v>9</v>
      </c>
      <c r="B31" s="1" t="s">
        <v>5543</v>
      </c>
      <c r="K31" s="1">
        <v>2.72</v>
      </c>
    </row>
    <row r="32" spans="1:60" x14ac:dyDescent="0.35">
      <c r="A32" s="1" t="s">
        <v>9</v>
      </c>
      <c r="B32" s="1" t="s">
        <v>5542</v>
      </c>
      <c r="K32" s="1">
        <v>2.72</v>
      </c>
    </row>
    <row r="33" spans="1:60" x14ac:dyDescent="0.35">
      <c r="A33" s="1">
        <v>6</v>
      </c>
      <c r="B33" s="1" t="s">
        <v>5541</v>
      </c>
      <c r="C33" s="1">
        <v>1477.0000005811453</v>
      </c>
      <c r="D33" s="1">
        <v>0</v>
      </c>
      <c r="E33">
        <f>(R33-S33*(1000-T33)/(1000-U33))*AO33</f>
        <v>-2.4363724851628956</v>
      </c>
      <c r="F33">
        <f>IF(AZ33&lt;&gt;0,1/(1/AZ33-1/N33),0)</f>
        <v>2.7528825661951073</v>
      </c>
      <c r="G33">
        <f>((BC33-AP33/2)*S33-E33)/(BC33+AP33/2)</f>
        <v>383.34194934701776</v>
      </c>
      <c r="H33">
        <f>AP33*1000</f>
        <v>30.01660128680075</v>
      </c>
      <c r="I33">
        <f>(AU33-BA33)</f>
        <v>1.5304495111679746</v>
      </c>
      <c r="J33">
        <f>(P33+AT33*D33)</f>
        <v>28.451038360595703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30.655851364135742</v>
      </c>
      <c r="P33" s="1">
        <v>28.451038360595703</v>
      </c>
      <c r="Q33" s="1">
        <v>30.833992004394531</v>
      </c>
      <c r="R33" s="1">
        <v>400.06900024414063</v>
      </c>
      <c r="S33" s="1">
        <v>391.62884521484375</v>
      </c>
      <c r="T33" s="1">
        <v>0.25129181146621704</v>
      </c>
      <c r="U33" s="1">
        <v>26.710979461669922</v>
      </c>
      <c r="V33" s="1">
        <v>0.50304007530212402</v>
      </c>
      <c r="W33" s="1">
        <v>53.470478057861328</v>
      </c>
      <c r="X33" s="1">
        <v>300.322265625</v>
      </c>
      <c r="Y33" s="1">
        <v>300.50460815429688</v>
      </c>
      <c r="Z33" s="1">
        <v>0.15321110188961029</v>
      </c>
      <c r="AA33" s="1">
        <v>88.552482604980469</v>
      </c>
      <c r="AB33" s="1">
        <v>28.006113052368164</v>
      </c>
      <c r="AC33" s="1">
        <v>0.37276831269264221</v>
      </c>
      <c r="AD33" s="1">
        <v>3.6616258323192596E-2</v>
      </c>
      <c r="AE33" s="1">
        <v>1.1282620951533318E-2</v>
      </c>
      <c r="AF33" s="1">
        <v>1.522181648761034E-2</v>
      </c>
      <c r="AG33" s="1">
        <v>1.849924772977829E-2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1.1041259765624998</v>
      </c>
      <c r="AP33">
        <f>(U33-T33)/(1000-U33)*AO33</f>
        <v>3.001660128680075E-2</v>
      </c>
      <c r="AQ33">
        <f>(P33+273.15)</f>
        <v>301.60103836059568</v>
      </c>
      <c r="AR33">
        <f>(O33+273.15)</f>
        <v>303.80585136413572</v>
      </c>
      <c r="AS33">
        <f>(Y33*AK33+Z33*AL33)*AM33</f>
        <v>48.080736229999275</v>
      </c>
      <c r="AT33">
        <f>((AS33+0.00000010773*(AR33^4-AQ33^4))-AP33*44100)/(L33*0.92*2*29.3+0.00000043092*AQ33^3)</f>
        <v>-9.8212847768014484</v>
      </c>
      <c r="AU33">
        <f>0.61365*EXP(17.502*J33/(240.97+J33))</f>
        <v>3.8957730553094909</v>
      </c>
      <c r="AV33">
        <f>AU33*1000/AA33</f>
        <v>43.993945067446141</v>
      </c>
      <c r="AW33">
        <f>(AV33-U33)</f>
        <v>17.282965605776219</v>
      </c>
      <c r="AX33">
        <f>IF(D33,P33,(O33+P33)/2)</f>
        <v>29.553444862365723</v>
      </c>
      <c r="AY33">
        <f>0.61365*EXP(17.502*AX33/(240.97+AX33))</f>
        <v>4.1523840273020998</v>
      </c>
      <c r="AZ33">
        <f>IF(AW33&lt;&gt;0,(1000-(AV33+U33)/2)/AW33*AP33,0)</f>
        <v>1.675374538315433</v>
      </c>
      <c r="BA33">
        <f>U33*AA33/1000</f>
        <v>2.3653235441415164</v>
      </c>
      <c r="BB33">
        <f>(AY33-BA33)</f>
        <v>1.7870604831605834</v>
      </c>
      <c r="BC33">
        <f>1/(1.6/F33+1.37/N33)</f>
        <v>1.1095375561764456</v>
      </c>
      <c r="BD33">
        <f>G33*AA33*0.001</f>
        <v>33.94588130131109</v>
      </c>
      <c r="BE33">
        <f>G33/S33</f>
        <v>0.97883992466571279</v>
      </c>
      <c r="BF33">
        <f>(1-AP33*AA33/AU33/F33)*100</f>
        <v>75.215456574667911</v>
      </c>
      <c r="BG33">
        <f>(S33-E33/(N33/1.35))</f>
        <v>392.39726470696093</v>
      </c>
      <c r="BH33">
        <f>E33*BF33/100/BG33</f>
        <v>-4.6700852768262096E-3</v>
      </c>
    </row>
    <row r="34" spans="1:60" x14ac:dyDescent="0.35">
      <c r="A34" s="1" t="s">
        <v>9</v>
      </c>
      <c r="B34" s="1" t="s">
        <v>5540</v>
      </c>
      <c r="K34" s="1">
        <v>2.72</v>
      </c>
    </row>
    <row r="35" spans="1:60" x14ac:dyDescent="0.35">
      <c r="A35" s="1" t="s">
        <v>9</v>
      </c>
      <c r="B35" s="1" t="s">
        <v>5539</v>
      </c>
      <c r="K35" s="1">
        <v>2.72</v>
      </c>
    </row>
    <row r="36" spans="1:60" x14ac:dyDescent="0.35">
      <c r="A36" s="1">
        <v>7</v>
      </c>
      <c r="B36" s="1" t="s">
        <v>5538</v>
      </c>
      <c r="C36" s="1">
        <v>1684.0000005811453</v>
      </c>
      <c r="D36" s="1">
        <v>0</v>
      </c>
      <c r="E36">
        <f>(R36-S36*(1000-T36)/(1000-U36))*AO36</f>
        <v>-2.211487212155244</v>
      </c>
      <c r="F36">
        <f>IF(AZ36&lt;&gt;0,1/(1/AZ36-1/N36),0)</f>
        <v>2.682407589581171</v>
      </c>
      <c r="G36">
        <f>((BC36-AP36/2)*S36-E36)/(BC36+AP36/2)</f>
        <v>382.66178374370105</v>
      </c>
      <c r="H36">
        <f>AP36*1000</f>
        <v>30.170459620383468</v>
      </c>
      <c r="I36">
        <f>(AU36-BA36)</f>
        <v>1.5622524875906145</v>
      </c>
      <c r="J36">
        <f>(P36+AT36*D36)</f>
        <v>28.647838592529297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30.662986755371094</v>
      </c>
      <c r="P36" s="1">
        <v>28.647838592529297</v>
      </c>
      <c r="Q36" s="1">
        <v>30.828514099121094</v>
      </c>
      <c r="R36" s="1">
        <v>400.02542114257813</v>
      </c>
      <c r="S36" s="1">
        <v>391.33639526367188</v>
      </c>
      <c r="T36" s="1">
        <v>0.27220615744590759</v>
      </c>
      <c r="U36" s="1">
        <v>26.859222412109375</v>
      </c>
      <c r="V36" s="1">
        <v>0.54464751482009888</v>
      </c>
      <c r="W36" s="1">
        <v>53.741653442382813</v>
      </c>
      <c r="X36" s="1">
        <v>300.3702392578125</v>
      </c>
      <c r="Y36" s="1">
        <v>499.556640625</v>
      </c>
      <c r="Z36" s="1">
        <v>4.459105059504509E-2</v>
      </c>
      <c r="AA36" s="1">
        <v>88.546463012695313</v>
      </c>
      <c r="AB36" s="1">
        <v>28.08192253112793</v>
      </c>
      <c r="AC36" s="1">
        <v>0.37410202622413635</v>
      </c>
      <c r="AD36" s="1">
        <v>4.4528450816869736E-2</v>
      </c>
      <c r="AE36" s="1">
        <v>5.8931340463459492E-3</v>
      </c>
      <c r="AF36" s="1">
        <v>1.8009722232818604E-2</v>
      </c>
      <c r="AG36" s="1">
        <v>1.8570316955447197E-2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1.1043023502125457</v>
      </c>
      <c r="AP36">
        <f>(U36-T36)/(1000-U36)*AO36</f>
        <v>3.0170459620383467E-2</v>
      </c>
      <c r="AQ36">
        <f>(P36+273.15)</f>
        <v>301.79783859252927</v>
      </c>
      <c r="AR36">
        <f>(O36+273.15)</f>
        <v>303.81298675537107</v>
      </c>
      <c r="AS36">
        <f>(Y36*AK36+Z36*AL36)*AM36</f>
        <v>79.929060713446233</v>
      </c>
      <c r="AT36">
        <f>((AS36+0.00000010773*(AR36^4-AQ36^4))-AP36*44100)/(L36*0.92*2*29.3+0.00000043092*AQ36^3)</f>
        <v>-9.6401276431509455</v>
      </c>
      <c r="AU36">
        <f>0.61365*EXP(17.502*J36/(240.97+J36))</f>
        <v>3.9405416314542143</v>
      </c>
      <c r="AV36">
        <f>AU36*1000/AA36</f>
        <v>44.502530054636296</v>
      </c>
      <c r="AW36">
        <f>(AV36-U36)</f>
        <v>17.643307642526921</v>
      </c>
      <c r="AX36">
        <f>IF(D36,P36,(O36+P36)/2)</f>
        <v>29.655412673950195</v>
      </c>
      <c r="AY36">
        <f>0.61365*EXP(17.502*AX36/(240.97+AX36))</f>
        <v>4.1768472657456126</v>
      </c>
      <c r="AZ36">
        <f>IF(AW36&lt;&gt;0,(1000-(AV36+U36)/2)/AW36*AP36,0)</f>
        <v>1.6490077583092961</v>
      </c>
      <c r="BA36">
        <f>U36*AA36/1000</f>
        <v>2.3782891438635998</v>
      </c>
      <c r="BB36">
        <f>(AY36-BA36)</f>
        <v>1.7985581218820128</v>
      </c>
      <c r="BC36">
        <f>1/(1.6/F36+1.37/N36)</f>
        <v>1.0910521086796452</v>
      </c>
      <c r="BD36">
        <f>G36*AA36*0.001</f>
        <v>33.883347480633638</v>
      </c>
      <c r="BE36">
        <f>G36/S36</f>
        <v>0.97783336376335228</v>
      </c>
      <c r="BF36">
        <f>(1-AP36*AA36/AU36/F36)*100</f>
        <v>74.726088818334759</v>
      </c>
      <c r="BG36">
        <f>(S36-E36/(N36/1.35))</f>
        <v>392.03388708429321</v>
      </c>
      <c r="BH36">
        <f>E36*BF36/100/BG36</f>
        <v>-4.2153445220053584E-3</v>
      </c>
    </row>
    <row r="37" spans="1:60" x14ac:dyDescent="0.35">
      <c r="A37" s="1" t="s">
        <v>9</v>
      </c>
      <c r="B37" s="1" t="s">
        <v>5537</v>
      </c>
      <c r="K37" s="1">
        <v>2.72</v>
      </c>
    </row>
    <row r="38" spans="1:60" x14ac:dyDescent="0.35">
      <c r="A38" s="1" t="s">
        <v>9</v>
      </c>
      <c r="B38" s="1" t="s">
        <v>5536</v>
      </c>
      <c r="K38" s="1">
        <v>2.72</v>
      </c>
    </row>
    <row r="39" spans="1:60" x14ac:dyDescent="0.35">
      <c r="A39" s="1">
        <v>8</v>
      </c>
      <c r="B39" s="1" t="s">
        <v>5535</v>
      </c>
      <c r="C39" s="1">
        <v>1891.0000005811453</v>
      </c>
      <c r="D39" s="1">
        <v>0</v>
      </c>
      <c r="E39">
        <f>(R39-S39*(1000-T39)/(1000-U39))*AO39</f>
        <v>-2.9733613775295278</v>
      </c>
      <c r="F39">
        <f>IF(AZ39&lt;&gt;0,1/(1/AZ39-1/N39),0)</f>
        <v>2.7039876518539399</v>
      </c>
      <c r="G39">
        <f>((BC39-AP39/2)*S39-E39)/(BC39+AP39/2)</f>
        <v>383.76634860192729</v>
      </c>
      <c r="H39">
        <f>AP39*1000</f>
        <v>30.520067526004105</v>
      </c>
      <c r="I39">
        <f>(AU39-BA39)</f>
        <v>1.5720468905014151</v>
      </c>
      <c r="J39">
        <f>(P39+AT39*D39)</f>
        <v>28.817935943603516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30.687047958374023</v>
      </c>
      <c r="P39" s="1">
        <v>28.817935943603516</v>
      </c>
      <c r="Q39" s="1">
        <v>30.838825225830078</v>
      </c>
      <c r="R39" s="1">
        <v>399.98477172851563</v>
      </c>
      <c r="S39" s="1">
        <v>391.84707641601563</v>
      </c>
      <c r="T39" s="1">
        <v>0.30053138732910156</v>
      </c>
      <c r="U39" s="1">
        <v>27.188442230224609</v>
      </c>
      <c r="V39" s="1">
        <v>0.60052335262298584</v>
      </c>
      <c r="W39" s="1">
        <v>54.328086853027344</v>
      </c>
      <c r="X39" s="1">
        <v>300.34890747070313</v>
      </c>
      <c r="Y39" s="1">
        <v>751.0716552734375</v>
      </c>
      <c r="Z39" s="1">
        <v>0.21266040205955505</v>
      </c>
      <c r="AA39" s="1">
        <v>88.550483703613281</v>
      </c>
      <c r="AB39" s="1">
        <v>28.272706985473633</v>
      </c>
      <c r="AC39" s="1">
        <v>0.38769730925559998</v>
      </c>
      <c r="AD39" s="1">
        <v>4.5390922576189041E-2</v>
      </c>
      <c r="AE39" s="1">
        <v>4.3611256405711174E-3</v>
      </c>
      <c r="AF39" s="1">
        <v>2.9283095151185989E-2</v>
      </c>
      <c r="AG39" s="1">
        <v>1.3316685333848E-2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1.1042239245246435</v>
      </c>
      <c r="AP39">
        <f>(U39-T39)/(1000-U39)*AO39</f>
        <v>3.0520067526004106E-2</v>
      </c>
      <c r="AQ39">
        <f>(P39+273.15)</f>
        <v>301.96793594360349</v>
      </c>
      <c r="AR39">
        <f>(O39+273.15)</f>
        <v>303.837047958374</v>
      </c>
      <c r="AS39">
        <f>(Y39*AK39+Z39*AL39)*AM39</f>
        <v>120.17146215770845</v>
      </c>
      <c r="AT39">
        <f>((AS39+0.00000010773*(AR39^4-AQ39^4))-AP39*44100)/(L39*0.92*2*29.3+0.00000043092*AQ39^3)</f>
        <v>-9.457080235467954</v>
      </c>
      <c r="AU39">
        <f>0.61365*EXP(17.502*J39/(240.97+J39))</f>
        <v>3.9795966011355506</v>
      </c>
      <c r="AV39">
        <f>AU39*1000/AA39</f>
        <v>44.941556891497406</v>
      </c>
      <c r="AW39">
        <f>(AV39-U39)</f>
        <v>17.753114661272797</v>
      </c>
      <c r="AX39">
        <f>IF(D39,P39,(O39+P39)/2)</f>
        <v>29.75249195098877</v>
      </c>
      <c r="AY39">
        <f>0.61365*EXP(17.502*AX39/(240.97+AX39))</f>
        <v>4.2002543291866914</v>
      </c>
      <c r="AZ39">
        <f>IF(AW39&lt;&gt;0,(1000-(AV39+U39)/2)/AW39*AP39,0)</f>
        <v>1.6571380214344946</v>
      </c>
      <c r="BA39">
        <f>U39*AA39/1000</f>
        <v>2.4075497106341355</v>
      </c>
      <c r="BB39">
        <f>(AY39-BA39)</f>
        <v>1.7927046185525559</v>
      </c>
      <c r="BC39">
        <f>1/(1.6/F39+1.37/N39)</f>
        <v>1.0967484463256636</v>
      </c>
      <c r="BD39">
        <f>G39*AA39*0.001</f>
        <v>33.982695797870143</v>
      </c>
      <c r="BE39">
        <f>G39/S39</f>
        <v>0.97937785350346929</v>
      </c>
      <c r="BF39">
        <f>(1-AP39*AA39/AU39/F39)*100</f>
        <v>74.885029479202629</v>
      </c>
      <c r="BG39">
        <f>(S39-E39/(N39/1.35))</f>
        <v>392.78485947403163</v>
      </c>
      <c r="BH39">
        <f>E39*BF39/100/BG39</f>
        <v>-5.6687585847066506E-3</v>
      </c>
    </row>
    <row r="40" spans="1:60" x14ac:dyDescent="0.35">
      <c r="A40" s="1" t="s">
        <v>9</v>
      </c>
      <c r="B40" s="1" t="s">
        <v>5534</v>
      </c>
      <c r="K40" s="1">
        <v>2.72</v>
      </c>
    </row>
    <row r="41" spans="1:60" x14ac:dyDescent="0.35">
      <c r="A41" s="1" t="s">
        <v>9</v>
      </c>
      <c r="B41" s="1" t="s">
        <v>5533</v>
      </c>
      <c r="K41" s="1">
        <v>2.72</v>
      </c>
    </row>
    <row r="42" spans="1:60" x14ac:dyDescent="0.35">
      <c r="A42" s="1">
        <v>9</v>
      </c>
      <c r="B42" s="1" t="s">
        <v>5532</v>
      </c>
      <c r="C42" s="1">
        <v>2097.0000005811453</v>
      </c>
      <c r="D42" s="1">
        <v>0</v>
      </c>
      <c r="E42">
        <f>(R42-S42*(1000-T42)/(1000-U42))*AO42</f>
        <v>-3.353437657431463</v>
      </c>
      <c r="F42">
        <f>IF(AZ42&lt;&gt;0,1/(1/AZ42-1/N42),0)</f>
        <v>2.6388138295256782</v>
      </c>
      <c r="G42">
        <f>((BC42-AP42/2)*S42-E42)/(BC42+AP42/2)</f>
        <v>384.14744158180861</v>
      </c>
      <c r="H42">
        <f>AP42*1000</f>
        <v>30.650974769918896</v>
      </c>
      <c r="I42">
        <f>(AU42-BA42)</f>
        <v>1.6020303121892518</v>
      </c>
      <c r="J42">
        <f>(P42+AT42*D42)</f>
        <v>29.004817962646484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30.736671447753906</v>
      </c>
      <c r="P42" s="1">
        <v>29.004817962646484</v>
      </c>
      <c r="Q42" s="1">
        <v>30.866294860839844</v>
      </c>
      <c r="R42" s="1">
        <v>399.90750122070313</v>
      </c>
      <c r="S42" s="1">
        <v>392.06106567382813</v>
      </c>
      <c r="T42" s="1">
        <v>0.3399568498134613</v>
      </c>
      <c r="U42" s="1">
        <v>27.340852737426758</v>
      </c>
      <c r="V42" s="1">
        <v>0.67732930183410645</v>
      </c>
      <c r="W42" s="1">
        <v>54.473854064941406</v>
      </c>
      <c r="X42" s="1">
        <v>300.32791137695313</v>
      </c>
      <c r="Y42" s="1">
        <v>1001.4332275390625</v>
      </c>
      <c r="Z42" s="1">
        <v>6.7459173500537872E-2</v>
      </c>
      <c r="AA42" s="1">
        <v>88.543830871582031</v>
      </c>
      <c r="AB42" s="1">
        <v>28.353033065795898</v>
      </c>
      <c r="AC42" s="1">
        <v>0.39043167233467102</v>
      </c>
      <c r="AD42" s="1">
        <v>5.9765823185443878E-2</v>
      </c>
      <c r="AE42" s="1">
        <v>1.231425441801548E-2</v>
      </c>
      <c r="AF42" s="1">
        <v>2.3433174937963486E-2</v>
      </c>
      <c r="AG42" s="1">
        <v>1.2966026552021503E-2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1.1041467330035037</v>
      </c>
      <c r="AP42">
        <f>(U42-T42)/(1000-U42)*AO42</f>
        <v>3.0650974769918897E-2</v>
      </c>
      <c r="AQ42">
        <f>(P42+273.15)</f>
        <v>302.15481796264646</v>
      </c>
      <c r="AR42">
        <f>(O42+273.15)</f>
        <v>303.88667144775388</v>
      </c>
      <c r="AS42">
        <f>(Y42*AK42+Z42*AL42)*AM42</f>
        <v>160.22931282484569</v>
      </c>
      <c r="AT42">
        <f>((AS42+0.00000010773*(AR42^4-AQ42^4))-AP42*44100)/(L42*0.92*2*29.3+0.00000043092*AQ42^3)</f>
        <v>-9.1987775006900581</v>
      </c>
      <c r="AU42">
        <f>0.61365*EXP(17.502*J42/(240.97+J42))</f>
        <v>4.0228941528567974</v>
      </c>
      <c r="AV42">
        <f>AU42*1000/AA42</f>
        <v>45.433929312267168</v>
      </c>
      <c r="AW42">
        <f>(AV42-U42)</f>
        <v>18.09307657484041</v>
      </c>
      <c r="AX42">
        <f>IF(D42,P42,(O42+P42)/2)</f>
        <v>29.870744705200195</v>
      </c>
      <c r="AY42">
        <f>0.61365*EXP(17.502*AX42/(240.97+AX42))</f>
        <v>4.2289209828825074</v>
      </c>
      <c r="AZ42">
        <f>IF(AW42&lt;&gt;0,(1000-(AV42+U42)/2)/AW42*AP42,0)</f>
        <v>1.632429158385611</v>
      </c>
      <c r="BA42">
        <f>U42*AA42/1000</f>
        <v>2.4208638406675456</v>
      </c>
      <c r="BB42">
        <f>(AY42-BA42)</f>
        <v>1.8080571422149618</v>
      </c>
      <c r="BC42">
        <f>1/(1.6/F42+1.37/N42)</f>
        <v>1.0794467780226649</v>
      </c>
      <c r="BD42">
        <f>G42*AA42*0.001</f>
        <v>34.013886097170605</v>
      </c>
      <c r="BE42">
        <f>G42/S42</f>
        <v>0.97981532780252356</v>
      </c>
      <c r="BF42">
        <f>(1-AP42*AA42/AU42/F42)*100</f>
        <v>74.434444062720729</v>
      </c>
      <c r="BG42">
        <f>(S42-E42/(N42/1.35))</f>
        <v>393.11872285772046</v>
      </c>
      <c r="BH42">
        <f>E42*BF42/100/BG42</f>
        <v>-6.3495136002526152E-3</v>
      </c>
    </row>
    <row r="43" spans="1:60" x14ac:dyDescent="0.35">
      <c r="A43" s="1" t="s">
        <v>9</v>
      </c>
      <c r="B43" s="1" t="s">
        <v>5531</v>
      </c>
      <c r="K43" s="1">
        <v>2.72</v>
      </c>
    </row>
    <row r="44" spans="1:60" x14ac:dyDescent="0.35">
      <c r="A44" s="1" t="s">
        <v>9</v>
      </c>
      <c r="B44" s="1" t="s">
        <v>5530</v>
      </c>
      <c r="K44" s="1">
        <v>2.72</v>
      </c>
    </row>
    <row r="45" spans="1:60" x14ac:dyDescent="0.35">
      <c r="A45" s="1">
        <v>10</v>
      </c>
      <c r="B45" s="1" t="s">
        <v>5529</v>
      </c>
      <c r="C45" s="1">
        <v>2303.5000005923212</v>
      </c>
      <c r="D45" s="1">
        <v>0</v>
      </c>
      <c r="E45">
        <f>(R45-S45*(1000-T45)/(1000-U45))*AO45</f>
        <v>-4.7038625820787274</v>
      </c>
      <c r="F45">
        <f>IF(AZ45&lt;&gt;0,1/(1/AZ45-1/N45),0)</f>
        <v>2.4527807689979415</v>
      </c>
      <c r="G45">
        <f>((BC45-AP45/2)*S45-E45)/(BC45+AP45/2)</f>
        <v>386.46424364863765</v>
      </c>
      <c r="H45">
        <f>AP45*1000</f>
        <v>30.307616599762081</v>
      </c>
      <c r="I45">
        <f>(AU45-BA45)</f>
        <v>1.658302678222209</v>
      </c>
      <c r="J45">
        <f>(P45+AT45*D45)</f>
        <v>29.155780792236328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30.796037673950195</v>
      </c>
      <c r="P45" s="1">
        <v>29.155780792236328</v>
      </c>
      <c r="Q45" s="1">
        <v>30.907773971557617</v>
      </c>
      <c r="R45" s="1">
        <v>399.91830444335938</v>
      </c>
      <c r="S45" s="1">
        <v>393.381591796875</v>
      </c>
      <c r="T45" s="1">
        <v>0.4023444652557373</v>
      </c>
      <c r="U45" s="1">
        <v>27.103202819824219</v>
      </c>
      <c r="V45" s="1">
        <v>0.79893165826797485</v>
      </c>
      <c r="W45" s="1">
        <v>53.818580627441406</v>
      </c>
      <c r="X45" s="1">
        <v>300.37393188476563</v>
      </c>
      <c r="Y45" s="1">
        <v>1250.587646484375</v>
      </c>
      <c r="Z45" s="1">
        <v>9.6040219068527222E-2</v>
      </c>
      <c r="AA45" s="1">
        <v>88.545494079589844</v>
      </c>
      <c r="AB45" s="1">
        <v>28.344453811645508</v>
      </c>
      <c r="AC45" s="1">
        <v>0.39949387311935425</v>
      </c>
      <c r="AD45" s="1">
        <v>4.0936045348644257E-2</v>
      </c>
      <c r="AE45" s="1">
        <v>4.9064820632338524E-3</v>
      </c>
      <c r="AF45" s="1">
        <v>2.3436363786458969E-2</v>
      </c>
      <c r="AG45" s="1">
        <v>1.4892717823386192E-2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1.1043159260469322</v>
      </c>
      <c r="AP45">
        <f>(U45-T45)/(1000-U45)*AO45</f>
        <v>3.0307616599762083E-2</v>
      </c>
      <c r="AQ45">
        <f>(P45+273.15)</f>
        <v>302.30578079223631</v>
      </c>
      <c r="AR45">
        <f>(O45+273.15)</f>
        <v>303.94603767395017</v>
      </c>
      <c r="AS45">
        <f>(Y45*AK45+Z45*AL45)*AM45</f>
        <v>200.09401896505005</v>
      </c>
      <c r="AT45">
        <f>((AS45+0.00000010773*(AR45^4-AQ45^4))-AP45*44100)/(L45*0.92*2*29.3+0.00000043092*AQ45^3)</f>
        <v>-8.7738061158498315</v>
      </c>
      <c r="AU45">
        <f>0.61365*EXP(17.502*J45/(240.97+J45))</f>
        <v>4.0581691630428773</v>
      </c>
      <c r="AV45">
        <f>AU45*1000/AA45</f>
        <v>45.831458791061223</v>
      </c>
      <c r="AW45">
        <f>(AV45-U45)</f>
        <v>18.728255971237004</v>
      </c>
      <c r="AX45">
        <f>IF(D45,P45,(O45+P45)/2)</f>
        <v>29.975909233093262</v>
      </c>
      <c r="AY45">
        <f>0.61365*EXP(17.502*AX45/(240.97+AX45))</f>
        <v>4.2545579119672894</v>
      </c>
      <c r="AZ45">
        <f>IF(AW45&lt;&gt;0,(1000-(AV45+U45)/2)/AW45*AP45,0)</f>
        <v>1.5592684531941075</v>
      </c>
      <c r="BA45">
        <f>U45*AA45/1000</f>
        <v>2.3998664848206683</v>
      </c>
      <c r="BB45">
        <f>(AY45-BA45)</f>
        <v>1.8546914271466211</v>
      </c>
      <c r="BC45">
        <f>1/(1.6/F45+1.37/N45)</f>
        <v>1.0283957897269915</v>
      </c>
      <c r="BD45">
        <f>G45*AA45*0.001</f>
        <v>34.219667397963612</v>
      </c>
      <c r="BE45">
        <f>G45/S45</f>
        <v>0.98241567909509819</v>
      </c>
      <c r="BF45">
        <f>(1-AP45*AA45/AU45/F45)*100</f>
        <v>73.03941127815429</v>
      </c>
      <c r="BG45">
        <f>(S45-E45/(N45/1.35))</f>
        <v>394.86516613467512</v>
      </c>
      <c r="BH45">
        <f>E45*BF45/100/BG45</f>
        <v>-8.7008777474989977E-3</v>
      </c>
    </row>
    <row r="46" spans="1:60" x14ac:dyDescent="0.35">
      <c r="A46" s="1" t="s">
        <v>9</v>
      </c>
      <c r="B46" s="1" t="s">
        <v>5528</v>
      </c>
      <c r="K46" s="1">
        <v>2.72</v>
      </c>
    </row>
    <row r="47" spans="1:60" x14ac:dyDescent="0.35">
      <c r="A47" s="1" t="s">
        <v>9</v>
      </c>
      <c r="B47" s="1" t="s">
        <v>5527</v>
      </c>
      <c r="K47" s="1">
        <v>2.72</v>
      </c>
    </row>
    <row r="48" spans="1:60" x14ac:dyDescent="0.35">
      <c r="A48" s="1">
        <v>11</v>
      </c>
      <c r="B48" s="1" t="s">
        <v>5526</v>
      </c>
      <c r="C48" s="1">
        <v>2509.5000005923212</v>
      </c>
      <c r="D48" s="1">
        <v>0</v>
      </c>
      <c r="E48">
        <f>(R48-S48*(1000-T48)/(1000-U48))*AO48</f>
        <v>-4.9272344211688477</v>
      </c>
      <c r="F48">
        <f>IF(AZ48&lt;&gt;0,1/(1/AZ48-1/N48),0)</f>
        <v>2.2674920561044711</v>
      </c>
      <c r="G48">
        <f>((BC48-AP48/2)*S48-E48)/(BC48+AP48/2)</f>
        <v>386.86205111148973</v>
      </c>
      <c r="H48">
        <f>AP48*1000</f>
        <v>29.954353633422581</v>
      </c>
      <c r="I48">
        <f>(AU48-BA48)</f>
        <v>1.7238536772057742</v>
      </c>
      <c r="J48">
        <f>(P48+AT48*D48)</f>
        <v>29.357227325439453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30.881746292114258</v>
      </c>
      <c r="P48" s="1">
        <v>29.357227325439453</v>
      </c>
      <c r="Q48" s="1">
        <v>30.964727401733398</v>
      </c>
      <c r="R48" s="1">
        <v>400.02090454101563</v>
      </c>
      <c r="S48" s="1">
        <v>393.80075073242188</v>
      </c>
      <c r="T48" s="1">
        <v>0.50273066759109497</v>
      </c>
      <c r="U48" s="1">
        <v>26.898691177368164</v>
      </c>
      <c r="V48" s="1">
        <v>0.9934157133102417</v>
      </c>
      <c r="W48" s="1">
        <v>53.152877807617188</v>
      </c>
      <c r="X48" s="1">
        <v>300.36508178710938</v>
      </c>
      <c r="Y48" s="1">
        <v>1599.578369140625</v>
      </c>
      <c r="Z48" s="1">
        <v>1.0290344245731831E-2</v>
      </c>
      <c r="AA48" s="1">
        <v>88.547309875488281</v>
      </c>
      <c r="AB48" s="1">
        <v>28.48992919921875</v>
      </c>
      <c r="AC48" s="1">
        <v>0.40395984053611755</v>
      </c>
      <c r="AD48" s="1">
        <v>3.4948170185089111E-2</v>
      </c>
      <c r="AE48" s="1">
        <v>1.5312398783862591E-2</v>
      </c>
      <c r="AF48" s="1">
        <v>2.6826633140444756E-2</v>
      </c>
      <c r="AG48" s="1">
        <v>7.464773952960968E-3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1.104283388923196</v>
      </c>
      <c r="AP48">
        <f>(U48-T48)/(1000-U48)*AO48</f>
        <v>2.9954353633422581E-2</v>
      </c>
      <c r="AQ48">
        <f>(P48+273.15)</f>
        <v>302.50722732543943</v>
      </c>
      <c r="AR48">
        <f>(O48+273.15)</f>
        <v>304.03174629211424</v>
      </c>
      <c r="AS48">
        <f>(Y48*AK48+Z48*AL48)*AM48</f>
        <v>255.93253334196197</v>
      </c>
      <c r="AT48">
        <f>((AS48+0.00000010773*(AR48^4-AQ48^4))-AP48*44100)/(L48*0.92*2*29.3+0.00000043092*AQ48^3)</f>
        <v>-8.2218998164098149</v>
      </c>
      <c r="AU48">
        <f>0.61365*EXP(17.502*J48/(240.97+J48))</f>
        <v>4.1056604201332556</v>
      </c>
      <c r="AV48">
        <f>AU48*1000/AA48</f>
        <v>46.366856609268794</v>
      </c>
      <c r="AW48">
        <f>(AV48-U48)</f>
        <v>19.46816543190063</v>
      </c>
      <c r="AX48">
        <f>IF(D48,P48,(O48+P48)/2)</f>
        <v>30.119486808776855</v>
      </c>
      <c r="AY48">
        <f>0.61365*EXP(17.502*AX48/(240.97+AX48))</f>
        <v>4.2897777899579745</v>
      </c>
      <c r="AZ48">
        <f>IF(AW48&lt;&gt;0,(1000-(AV48+U48)/2)/AW48*AP48,0)</f>
        <v>1.4822682019315296</v>
      </c>
      <c r="BA48">
        <f>U48*AA48/1000</f>
        <v>2.3818067429274814</v>
      </c>
      <c r="BB48">
        <f>(AY48-BA48)</f>
        <v>1.9079710470304931</v>
      </c>
      <c r="BC48">
        <f>1/(1.6/F48+1.37/N48)</f>
        <v>0.9749507495422971</v>
      </c>
      <c r="BD48">
        <f>G48*AA48*0.001</f>
        <v>34.255593918836063</v>
      </c>
      <c r="BE48">
        <f>G48/S48</f>
        <v>0.98238017675683198</v>
      </c>
      <c r="BF48">
        <f>(1-AP48*AA48/AU48/F48)*100</f>
        <v>71.509076668403267</v>
      </c>
      <c r="BG48">
        <f>(S48-E48/(N48/1.35))</f>
        <v>395.35477541235656</v>
      </c>
      <c r="BH48">
        <f>E48*BF48/100/BG48</f>
        <v>-8.9120457345953311E-3</v>
      </c>
    </row>
    <row r="49" spans="1:60" x14ac:dyDescent="0.35">
      <c r="A49" s="1" t="s">
        <v>9</v>
      </c>
      <c r="B49" s="1" t="s">
        <v>5525</v>
      </c>
      <c r="K49" s="1">
        <v>2.72</v>
      </c>
    </row>
    <row r="50" spans="1:60" x14ac:dyDescent="0.35">
      <c r="A50" s="1" t="s">
        <v>9</v>
      </c>
      <c r="B50" s="1" t="s">
        <v>5520</v>
      </c>
      <c r="K50" s="1">
        <v>2.72</v>
      </c>
    </row>
    <row r="51" spans="1:60" x14ac:dyDescent="0.35">
      <c r="A51" s="1">
        <v>12</v>
      </c>
      <c r="B51" s="1" t="s">
        <v>5524</v>
      </c>
      <c r="C51" s="1">
        <v>2715.5000005923212</v>
      </c>
      <c r="D51" s="1">
        <v>0</v>
      </c>
      <c r="E51">
        <f>(R51-S51*(1000-T51)/(1000-U51))*AO51</f>
        <v>-4.5968356674851858</v>
      </c>
      <c r="F51">
        <f>IF(AZ51&lt;&gt;0,1/(1/AZ51-1/N51),0)</f>
        <v>2.0091337228734063</v>
      </c>
      <c r="G51">
        <f>((BC51-AP51/2)*S51-E51)/(BC51+AP51/2)</f>
        <v>386.11547290486828</v>
      </c>
      <c r="H51">
        <f>AP51*1000</f>
        <v>29.238158599696575</v>
      </c>
      <c r="I51">
        <f>(AU51-BA51)</f>
        <v>1.8239273339109685</v>
      </c>
      <c r="J51">
        <f>(P51+AT51*D51)</f>
        <v>29.603153228759766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30.992727279663086</v>
      </c>
      <c r="P51" s="1">
        <v>29.603153228759766</v>
      </c>
      <c r="Q51" s="1">
        <v>31.043771743774414</v>
      </c>
      <c r="R51" s="1">
        <v>399.9736328125</v>
      </c>
      <c r="S51" s="1">
        <v>393.71112060546875</v>
      </c>
      <c r="T51" s="1">
        <v>0.64916664361953735</v>
      </c>
      <c r="U51" s="1">
        <v>26.430274963378906</v>
      </c>
      <c r="V51" s="1">
        <v>1.2747036218643188</v>
      </c>
      <c r="W51" s="1">
        <v>51.898490905761719</v>
      </c>
      <c r="X51" s="1">
        <v>300.32009887695313</v>
      </c>
      <c r="Y51" s="1">
        <v>2000.348388671875</v>
      </c>
      <c r="Z51" s="1">
        <v>2.6296807453036308E-2</v>
      </c>
      <c r="AA51" s="1">
        <v>88.5487060546875</v>
      </c>
      <c r="AB51" s="1">
        <v>28.566745758056641</v>
      </c>
      <c r="AC51" s="1">
        <v>0.42300662398338318</v>
      </c>
      <c r="AD51" s="1">
        <v>4.8718642443418503E-2</v>
      </c>
      <c r="AE51" s="1">
        <v>2.8463929891586304E-2</v>
      </c>
      <c r="AF51" s="1">
        <v>3.1035149469971657E-2</v>
      </c>
      <c r="AG51" s="1">
        <v>6.4111705869436264E-3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1.1041180105770332</v>
      </c>
      <c r="AP51">
        <f>(U51-T51)/(1000-U51)*AO51</f>
        <v>2.9238158599696574E-2</v>
      </c>
      <c r="AQ51">
        <f>(P51+273.15)</f>
        <v>302.75315322875974</v>
      </c>
      <c r="AR51">
        <f>(O51+273.15)</f>
        <v>304.14272727966306</v>
      </c>
      <c r="AS51">
        <f>(Y51*AK51+Z51*AL51)*AM51</f>
        <v>320.05573503369669</v>
      </c>
      <c r="AT51">
        <f>((AS51+0.00000010773*(AR51^4-AQ51^4))-AP51*44100)/(L51*0.92*2*29.3+0.00000043092*AQ51^3)</f>
        <v>-7.4809313294747604</v>
      </c>
      <c r="AU51">
        <f>0.61365*EXP(17.502*J51/(240.97+J51))</f>
        <v>4.1642939825877736</v>
      </c>
      <c r="AV51">
        <f>AU51*1000/AA51</f>
        <v>47.028287234552181</v>
      </c>
      <c r="AW51">
        <f>(AV51-U51)</f>
        <v>20.598012271173275</v>
      </c>
      <c r="AX51">
        <f>IF(D51,P51,(O51+P51)/2)</f>
        <v>30.297940254211426</v>
      </c>
      <c r="AY51">
        <f>0.61365*EXP(17.502*AX51/(240.97+AX51))</f>
        <v>4.3339067327800347</v>
      </c>
      <c r="AZ51">
        <f>IF(AW51&lt;&gt;0,(1000-(AV51+U51)/2)/AW51*AP51,0)</f>
        <v>1.3673291229701714</v>
      </c>
      <c r="BA51">
        <f>U51*AA51/1000</f>
        <v>2.3403666486768051</v>
      </c>
      <c r="BB51">
        <f>(AY51-BA51)</f>
        <v>1.9935400841032296</v>
      </c>
      <c r="BC51">
        <f>1/(1.6/F51+1.37/N51)</f>
        <v>0.89571178276674157</v>
      </c>
      <c r="BD51">
        <f>G51*AA51*0.001</f>
        <v>34.19002551341984</v>
      </c>
      <c r="BE51">
        <f>G51/S51</f>
        <v>0.98070756119634239</v>
      </c>
      <c r="BF51">
        <f>(1-AP51*AA51/AU51/F51)*100</f>
        <v>69.055603852940479</v>
      </c>
      <c r="BG51">
        <f>(S51-E51/(N51/1.35))</f>
        <v>395.16093919867086</v>
      </c>
      <c r="BH51">
        <f>E51*BF51/100/BG51</f>
        <v>-8.0331133809591858E-3</v>
      </c>
    </row>
    <row r="52" spans="1:60" x14ac:dyDescent="0.35">
      <c r="A52" s="1" t="s">
        <v>9</v>
      </c>
      <c r="B52" s="1" t="s">
        <v>5523</v>
      </c>
    </row>
    <row r="53" spans="1:60" x14ac:dyDescent="0.35">
      <c r="A53" s="1" t="s">
        <v>9</v>
      </c>
      <c r="B53" s="1" t="s">
        <v>5522</v>
      </c>
    </row>
    <row r="54" spans="1:60" x14ac:dyDescent="0.35">
      <c r="A54" s="1" t="s">
        <v>9</v>
      </c>
      <c r="B54" s="1" t="s">
        <v>5521</v>
      </c>
    </row>
    <row r="55" spans="1:60" x14ac:dyDescent="0.35">
      <c r="A55" s="1" t="s">
        <v>9</v>
      </c>
      <c r="B55" s="1" t="s">
        <v>5520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H55"/>
  <sheetViews>
    <sheetView topLeftCell="A8" zoomScale="60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1669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1668</v>
      </c>
    </row>
    <row r="12" spans="1:60" x14ac:dyDescent="0.35">
      <c r="A12" s="1" t="s">
        <v>9</v>
      </c>
      <c r="B12" s="1" t="s">
        <v>1667</v>
      </c>
    </row>
    <row r="13" spans="1:60" x14ac:dyDescent="0.35">
      <c r="A13" s="1" t="s">
        <v>9</v>
      </c>
      <c r="B13" s="1" t="s">
        <v>1666</v>
      </c>
    </row>
    <row r="14" spans="1:60" x14ac:dyDescent="0.35">
      <c r="A14" s="1" t="s">
        <v>9</v>
      </c>
      <c r="B14" s="1" t="s">
        <v>1665</v>
      </c>
    </row>
    <row r="15" spans="1:60" x14ac:dyDescent="0.35">
      <c r="A15" s="1" t="s">
        <v>9</v>
      </c>
      <c r="B15" s="1" t="s">
        <v>1664</v>
      </c>
    </row>
    <row r="16" spans="1:60" x14ac:dyDescent="0.35">
      <c r="A16" s="1" t="s">
        <v>9</v>
      </c>
      <c r="B16" s="1" t="s">
        <v>1663</v>
      </c>
    </row>
    <row r="17" spans="1:60" x14ac:dyDescent="0.35">
      <c r="A17" s="1" t="s">
        <v>9</v>
      </c>
      <c r="B17" s="1" t="s">
        <v>1662</v>
      </c>
    </row>
    <row r="18" spans="1:60" x14ac:dyDescent="0.35">
      <c r="A18" s="1">
        <v>1</v>
      </c>
      <c r="B18" s="1" t="s">
        <v>1661</v>
      </c>
      <c r="C18" s="1">
        <v>530.00001750141382</v>
      </c>
      <c r="D18" s="1">
        <v>0</v>
      </c>
      <c r="E18">
        <f>(R18-S18*(1000-T18)/(1000-U18))*AO18</f>
        <v>-6.1140632132236581</v>
      </c>
      <c r="F18">
        <f>IF(AZ18&lt;&gt;0,1/(1/AZ18-1/N18),0)</f>
        <v>10.273623003234638</v>
      </c>
      <c r="G18">
        <f>((BC18-AP18/2)*S18-E18)/(BC18+AP18/2)</f>
        <v>390.32018763799448</v>
      </c>
      <c r="H18">
        <f>AP18*1000</f>
        <v>33.439344624891184</v>
      </c>
      <c r="I18">
        <f>(AU18-BA18)</f>
        <v>0.94516739035421038</v>
      </c>
      <c r="J18">
        <f>(P18+AT18*D18)</f>
        <v>27.18359375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28.901006698608398</v>
      </c>
      <c r="P18" s="1">
        <v>27.18359375</v>
      </c>
      <c r="Q18" s="1">
        <v>29.016279220581055</v>
      </c>
      <c r="R18" s="1">
        <v>400.0338134765625</v>
      </c>
      <c r="S18" s="1">
        <v>393.64779663085938</v>
      </c>
      <c r="T18" s="1">
        <v>0.80558681488037109</v>
      </c>
      <c r="U18" s="1">
        <v>30.184343338012695</v>
      </c>
      <c r="V18" s="1">
        <v>1.7838692665100098</v>
      </c>
      <c r="W18" s="1">
        <v>66.839378356933594</v>
      </c>
      <c r="X18" s="1">
        <v>300.24960327148438</v>
      </c>
      <c r="Y18" s="1">
        <v>0.21760721504688263</v>
      </c>
      <c r="Z18" s="1">
        <v>0.12918947637081146</v>
      </c>
      <c r="AA18" s="1">
        <v>88.548164367675781</v>
      </c>
      <c r="AB18" s="1">
        <v>-12.556182861328125</v>
      </c>
      <c r="AC18" s="1">
        <v>2.1310826763510704E-2</v>
      </c>
      <c r="AD18" s="1">
        <v>0.1051718071103096</v>
      </c>
      <c r="AE18" s="1">
        <v>1.0171981528401375E-2</v>
      </c>
      <c r="AF18" s="1">
        <v>4.9716144800186157E-2</v>
      </c>
      <c r="AG18" s="1">
        <v>1.138345617800951E-2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1.1038588355569277</v>
      </c>
      <c r="AP18">
        <f>(U18-T18)/(1000-U18)*AO18</f>
        <v>3.3439344624891183E-2</v>
      </c>
      <c r="AQ18">
        <f>(P18+273.15)</f>
        <v>300.33359374999998</v>
      </c>
      <c r="AR18">
        <f>(O18+273.15)</f>
        <v>302.05100669860838</v>
      </c>
      <c r="AS18">
        <f>(Y18*AK18+Z18*AL18)*AM18</f>
        <v>3.4817153629277175E-2</v>
      </c>
      <c r="AT18">
        <f>((AS18+0.00000010773*(AR18^4-AQ18^4))-AP18*44100)/(L18*0.92*2*29.3+0.00000043092*AQ18^3)</f>
        <v>-11.447183304006064</v>
      </c>
      <c r="AU18">
        <f>0.61365*EXP(17.502*J18/(240.97+J18))</f>
        <v>3.6179355855789179</v>
      </c>
      <c r="AV18">
        <f>AU18*1000/AA18</f>
        <v>40.858391717261092</v>
      </c>
      <c r="AW18">
        <f>(AV18-U18)</f>
        <v>10.674048379248397</v>
      </c>
      <c r="AX18">
        <f>IF(D18,P18,(O18+P18)/2)</f>
        <v>28.042300224304199</v>
      </c>
      <c r="AY18">
        <f>0.61365*EXP(17.502*AX18/(240.97+AX18))</f>
        <v>3.8042076665717417</v>
      </c>
      <c r="AZ18">
        <f>IF(AW18&lt;&gt;0,(1000-(AV18+U18)/2)/AW18*AP18,0)</f>
        <v>3.0214902751694361</v>
      </c>
      <c r="BA18">
        <f>U18*AA18/1000</f>
        <v>2.6727681952247075</v>
      </c>
      <c r="BB18">
        <f>(AY18-BA18)</f>
        <v>1.1314394713470342</v>
      </c>
      <c r="BC18">
        <f>1/(1.6/F18+1.37/N18)</f>
        <v>2.101696624271598</v>
      </c>
      <c r="BD18">
        <f>G18*AA18*0.001</f>
        <v>34.562136130991192</v>
      </c>
      <c r="BE18">
        <f>G18/S18</f>
        <v>0.99154673537780436</v>
      </c>
      <c r="BF18">
        <f>(1-AP18*AA18/AU18/F18)*100</f>
        <v>92.033769573796278</v>
      </c>
      <c r="BG18">
        <f>(S18-E18/(N18/1.35))</f>
        <v>395.57614107641882</v>
      </c>
      <c r="BH18">
        <f>E18*BF18/100/BG18</f>
        <v>-1.4224828711718138E-2</v>
      </c>
    </row>
    <row r="19" spans="1:60" x14ac:dyDescent="0.35">
      <c r="A19" s="1" t="s">
        <v>9</v>
      </c>
      <c r="B19" s="1" t="s">
        <v>1660</v>
      </c>
      <c r="K19" s="1">
        <v>2.72</v>
      </c>
    </row>
    <row r="20" spans="1:60" x14ac:dyDescent="0.35">
      <c r="A20" s="1" t="s">
        <v>9</v>
      </c>
      <c r="B20" s="1" t="s">
        <v>1659</v>
      </c>
      <c r="K20" s="1">
        <v>2.72</v>
      </c>
    </row>
    <row r="21" spans="1:60" x14ac:dyDescent="0.35">
      <c r="A21" s="1">
        <v>2</v>
      </c>
      <c r="B21" s="1" t="s">
        <v>1658</v>
      </c>
      <c r="C21" s="1">
        <v>733.50001751258969</v>
      </c>
      <c r="D21" s="1">
        <v>0</v>
      </c>
      <c r="E21">
        <f>(R21-S21*(1000-T21)/(1000-U21))*AO21</f>
        <v>-4.9443490705588067</v>
      </c>
      <c r="F21">
        <f>IF(AZ21&lt;&gt;0,1/(1/AZ21-1/N21),0)</f>
        <v>6.5482501608478181</v>
      </c>
      <c r="G21">
        <f>((BC21-AP21/2)*S21-E21)/(BC21+AP21/2)</f>
        <v>388.57783317056334</v>
      </c>
      <c r="H21">
        <f>AP21*1000</f>
        <v>32.378564163401812</v>
      </c>
      <c r="I21">
        <f>(AU21-BA21)</f>
        <v>1.068549263377224</v>
      </c>
      <c r="J21">
        <f>(P21+AT21*D21)</f>
        <v>27.389249801635742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29.125764846801758</v>
      </c>
      <c r="P21" s="1">
        <v>27.389249801635742</v>
      </c>
      <c r="Q21" s="1">
        <v>29.254295349121094</v>
      </c>
      <c r="R21" s="1">
        <v>399.9737548828125</v>
      </c>
      <c r="S21" s="1">
        <v>392.9281005859375</v>
      </c>
      <c r="T21" s="1">
        <v>0.81538009643554688</v>
      </c>
      <c r="U21" s="1">
        <v>29.285989761352539</v>
      </c>
      <c r="V21" s="1">
        <v>1.7822519540786743</v>
      </c>
      <c r="W21" s="1">
        <v>64.013107299804688</v>
      </c>
      <c r="X21" s="1">
        <v>300.27627563476563</v>
      </c>
      <c r="Y21" s="1">
        <v>25.653759002685547</v>
      </c>
      <c r="Z21" s="1">
        <v>3.7728119641542435E-2</v>
      </c>
      <c r="AA21" s="1">
        <v>88.549400329589844</v>
      </c>
      <c r="AB21" s="1">
        <v>-12.239232063293457</v>
      </c>
      <c r="AC21" s="1">
        <v>5.927717313170433E-2</v>
      </c>
      <c r="AD21" s="1">
        <v>4.4034954160451889E-2</v>
      </c>
      <c r="AE21" s="1">
        <v>1.8857618793845177E-2</v>
      </c>
      <c r="AF21" s="1">
        <v>2.7811063453555107E-2</v>
      </c>
      <c r="AG21" s="1">
        <v>7.1550873108208179E-3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1.1039568957160497</v>
      </c>
      <c r="AP21">
        <f>(U21-T21)/(1000-U21)*AO21</f>
        <v>3.2378564163401811E-2</v>
      </c>
      <c r="AQ21">
        <f>(P21+273.15)</f>
        <v>300.53924980163572</v>
      </c>
      <c r="AR21">
        <f>(O21+273.15)</f>
        <v>302.27576484680174</v>
      </c>
      <c r="AS21">
        <f>(Y21*AK21+Z21*AL21)*AM21</f>
        <v>4.1046013486846959</v>
      </c>
      <c r="AT21">
        <f>((AS21+0.00000010773*(AR21^4-AQ21^4))-AP21*44100)/(L21*0.92*2*29.3+0.00000043092*AQ21^3)</f>
        <v>-11.04275945225792</v>
      </c>
      <c r="AU21">
        <f>0.61365*EXP(17.502*J21/(240.97+J21))</f>
        <v>3.6618060948034992</v>
      </c>
      <c r="AV21">
        <f>AU21*1000/AA21</f>
        <v>41.353256839390056</v>
      </c>
      <c r="AW21">
        <f>(AV21-U21)</f>
        <v>12.067267078037517</v>
      </c>
      <c r="AX21">
        <f>IF(D21,P21,(O21+P21)/2)</f>
        <v>28.25750732421875</v>
      </c>
      <c r="AY21">
        <f>0.61365*EXP(17.502*AX21/(240.97+AX21))</f>
        <v>3.8521814535192447</v>
      </c>
      <c r="AZ21">
        <f>IF(AW21&lt;&gt;0,(1000-(AV21+U21)/2)/AW21*AP21,0)</f>
        <v>2.5884042569167418</v>
      </c>
      <c r="BA21">
        <f>U21*AA21/1000</f>
        <v>2.5932568314262752</v>
      </c>
      <c r="BB21">
        <f>(AY21-BA21)</f>
        <v>1.2589246220929695</v>
      </c>
      <c r="BC21">
        <f>1/(1.6/F21+1.37/N21)</f>
        <v>1.7717694577369625</v>
      </c>
      <c r="BD21">
        <f>G21*AA21*0.001</f>
        <v>34.408334108624793</v>
      </c>
      <c r="BE21">
        <f>G21/S21</f>
        <v>0.98892859174773451</v>
      </c>
      <c r="BF21">
        <f>(1-AP21*AA21/AU21/F21)*100</f>
        <v>88.042989657794521</v>
      </c>
      <c r="BG21">
        <f>(S21-E21/(N21/1.35))</f>
        <v>394.4875231392565</v>
      </c>
      <c r="BH21">
        <f>E21*BF21/100/BG21</f>
        <v>-1.1034956710913922E-2</v>
      </c>
    </row>
    <row r="22" spans="1:60" x14ac:dyDescent="0.35">
      <c r="A22" s="1" t="s">
        <v>9</v>
      </c>
      <c r="B22" s="1" t="s">
        <v>1657</v>
      </c>
      <c r="K22" s="1">
        <v>2.72</v>
      </c>
    </row>
    <row r="23" spans="1:60" x14ac:dyDescent="0.35">
      <c r="A23" s="1" t="s">
        <v>9</v>
      </c>
      <c r="B23" s="1" t="s">
        <v>1656</v>
      </c>
      <c r="K23" s="1">
        <v>2.72</v>
      </c>
    </row>
    <row r="24" spans="1:60" x14ac:dyDescent="0.35">
      <c r="A24" s="1">
        <v>3</v>
      </c>
      <c r="B24" s="1" t="s">
        <v>1655</v>
      </c>
      <c r="C24" s="1">
        <v>936.50001751258969</v>
      </c>
      <c r="D24" s="1">
        <v>0</v>
      </c>
      <c r="E24">
        <f>(R24-S24*(1000-T24)/(1000-U24))*AO24</f>
        <v>-4.1366548158580185</v>
      </c>
      <c r="F24">
        <f>IF(AZ24&lt;&gt;0,1/(1/AZ24-1/N24),0)</f>
        <v>8.4239946189212517E-2</v>
      </c>
      <c r="G24">
        <f>((BC24-AP24/2)*S24-E24)/(BC24+AP24/2)</f>
        <v>273.51621997224714</v>
      </c>
      <c r="H24">
        <f>AP24*1000</f>
        <v>30.942641801265161</v>
      </c>
      <c r="I24">
        <f>(AU24-BA24)</f>
        <v>27.150887126764811</v>
      </c>
      <c r="J24">
        <f>(P24+AT24*D24)</f>
        <v>68.57525634765625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29.348030090332031</v>
      </c>
      <c r="P24" s="1">
        <v>68.57525634765625</v>
      </c>
      <c r="Q24" s="1">
        <v>29.476533889770508</v>
      </c>
      <c r="R24" s="1">
        <v>399.9468994140625</v>
      </c>
      <c r="S24" s="1">
        <v>392.6878662109375</v>
      </c>
      <c r="T24" s="1">
        <v>0.82146197557449341</v>
      </c>
      <c r="U24" s="1">
        <v>28.062112808227539</v>
      </c>
      <c r="V24" s="1">
        <v>1.7726677656173706</v>
      </c>
      <c r="W24" s="1">
        <v>60.556427001953125</v>
      </c>
      <c r="X24" s="1">
        <v>300.29446411132813</v>
      </c>
      <c r="Y24" s="1">
        <v>50.959964752197266</v>
      </c>
      <c r="Z24" s="1">
        <v>7.7744871377944946E-2</v>
      </c>
      <c r="AA24" s="1">
        <v>88.550773620605469</v>
      </c>
      <c r="AB24" s="1">
        <v>-11.788566589355469</v>
      </c>
      <c r="AC24" s="1">
        <v>9.5809482038021088E-2</v>
      </c>
      <c r="AD24" s="1">
        <v>0.13041478395462036</v>
      </c>
      <c r="AE24" s="1">
        <v>2.7848668396472931E-2</v>
      </c>
      <c r="AF24" s="1">
        <v>2.7157299220561981E-2</v>
      </c>
      <c r="AG24" s="1">
        <v>3.067003795877099E-3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1.1040237651151765</v>
      </c>
      <c r="AP24">
        <f>(U24-T24)/(1000-U24)*AO24</f>
        <v>3.0942641801265162E-2</v>
      </c>
      <c r="AQ24">
        <f>(P24+273.15)</f>
        <v>341.72525634765623</v>
      </c>
      <c r="AR24">
        <f>(O24+273.15)</f>
        <v>302.49803009033201</v>
      </c>
      <c r="AS24">
        <f>(Y24*AK24+Z24*AL24)*AM24</f>
        <v>8.1535941781045267</v>
      </c>
      <c r="AT24">
        <f>((AS24+0.00000010773*(AR24^4-AQ24^4))-AP24*44100)/(L24*0.92*2*29.3+0.00000043092*AQ24^3)</f>
        <v>-14.508187245243528</v>
      </c>
      <c r="AU24">
        <f>0.61365*EXP(17.502*J24/(240.97+J24))</f>
        <v>29.63580892536206</v>
      </c>
      <c r="AV24">
        <f>AU24*1000/AA24</f>
        <v>334.67588947710681</v>
      </c>
      <c r="AW24">
        <f>(AV24-U24)</f>
        <v>306.61377666887927</v>
      </c>
      <c r="AX24">
        <f>IF(D24,P24,(O24+P24)/2)</f>
        <v>48.961643218994141</v>
      </c>
      <c r="AY24">
        <f>0.61365*EXP(17.502*AX24/(240.97+AX24))</f>
        <v>11.790400886773641</v>
      </c>
      <c r="AZ24">
        <f>IF(AW24&lt;&gt;0,(1000-(AV24+U24)/2)/AW24*AP24,0)</f>
        <v>8.2614049636815845E-2</v>
      </c>
      <c r="BA24">
        <f>U24*AA24/1000</f>
        <v>2.48492179859725</v>
      </c>
      <c r="BB24">
        <f>(AY24-BA24)</f>
        <v>9.3054790881763907</v>
      </c>
      <c r="BC24">
        <f>1/(1.6/F24+1.37/N24)</f>
        <v>5.1777436844632839E-2</v>
      </c>
      <c r="BD24">
        <f>G24*AA24*0.001</f>
        <v>24.220072876326185</v>
      </c>
      <c r="BE24">
        <f>G24/S24</f>
        <v>0.69652322749724149</v>
      </c>
      <c r="BF24">
        <f>(1-AP24*AA24/AU24/F24)*100</f>
        <v>-9.7526165505088969</v>
      </c>
      <c r="BG24">
        <f>(S24-E24/(N24/1.35))</f>
        <v>393.99254610369752</v>
      </c>
      <c r="BH24">
        <f>E24*BF24/100/BG24</f>
        <v>1.0239586667271884E-3</v>
      </c>
    </row>
    <row r="25" spans="1:60" x14ac:dyDescent="0.35">
      <c r="A25" s="1" t="s">
        <v>9</v>
      </c>
      <c r="B25" s="1" t="s">
        <v>1654</v>
      </c>
      <c r="K25" s="1">
        <v>2.72</v>
      </c>
    </row>
    <row r="26" spans="1:60" x14ac:dyDescent="0.35">
      <c r="A26" s="1" t="s">
        <v>9</v>
      </c>
      <c r="B26" s="1" t="s">
        <v>1653</v>
      </c>
      <c r="K26" s="1">
        <v>2.72</v>
      </c>
    </row>
    <row r="27" spans="1:60" x14ac:dyDescent="0.35">
      <c r="A27" s="1">
        <v>4</v>
      </c>
      <c r="B27" s="1" t="s">
        <v>1652</v>
      </c>
      <c r="C27" s="1">
        <v>1141.0000175014138</v>
      </c>
      <c r="D27" s="1">
        <v>0</v>
      </c>
      <c r="E27">
        <f>(R27-S27*(1000-T27)/(1000-U27))*AO27</f>
        <v>-3.1481467374711101</v>
      </c>
      <c r="F27">
        <f>IF(AZ27&lt;&gt;0,1/(1/AZ27-1/N27),0)</f>
        <v>0.30203874995176061</v>
      </c>
      <c r="G27">
        <f>((BC27-AP27/2)*S27-E27)/(BC27+AP27/2)</f>
        <v>347.74740496823796</v>
      </c>
      <c r="H27">
        <f>AP27*1000</f>
        <v>29.907184682708635</v>
      </c>
      <c r="I27">
        <f>(AU27-BA27)</f>
        <v>8.6722571248105957</v>
      </c>
      <c r="J27">
        <f>(P27+AT27*D27)</f>
        <v>47.725856781005859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29.54461669921875</v>
      </c>
      <c r="P27" s="1">
        <v>47.725856781005859</v>
      </c>
      <c r="Q27" s="1">
        <v>29.680330276489258</v>
      </c>
      <c r="R27" s="1">
        <v>399.99383544921875</v>
      </c>
      <c r="S27" s="1">
        <v>392.22055053710938</v>
      </c>
      <c r="T27" s="1">
        <v>0.82202184200286865</v>
      </c>
      <c r="U27" s="1">
        <v>27.174604415893555</v>
      </c>
      <c r="V27" s="1">
        <v>1.7539122104644775</v>
      </c>
      <c r="W27" s="1">
        <v>57.981269836425781</v>
      </c>
      <c r="X27" s="1">
        <v>300.30056762695313</v>
      </c>
      <c r="Y27" s="1">
        <v>99.767143249511719</v>
      </c>
      <c r="Z27" s="1">
        <v>8.5746362805366516E-2</v>
      </c>
      <c r="AA27" s="1">
        <v>88.55255126953125</v>
      </c>
      <c r="AB27" s="1">
        <v>-11.72797966003418</v>
      </c>
      <c r="AC27" s="1">
        <v>8.4298349916934967E-2</v>
      </c>
      <c r="AD27" s="1">
        <v>0.10454194247722626</v>
      </c>
      <c r="AE27" s="1">
        <v>1.0085528716444969E-2</v>
      </c>
      <c r="AF27" s="1">
        <v>3.4286763519048691E-2</v>
      </c>
      <c r="AG27" s="1">
        <v>7.8504206612706184E-3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1.1040462045108568</v>
      </c>
      <c r="AP27">
        <f>(U27-T27)/(1000-U27)*AO27</f>
        <v>2.9907184682708636E-2</v>
      </c>
      <c r="AQ27">
        <f>(P27+273.15)</f>
        <v>320.87585678100584</v>
      </c>
      <c r="AR27">
        <f>(O27+273.15)</f>
        <v>302.69461669921873</v>
      </c>
      <c r="AS27">
        <f>(Y27*AK27+Z27*AL27)*AM27</f>
        <v>15.962742563126767</v>
      </c>
      <c r="AT27">
        <f>((AS27+0.00000010773*(AR27^4-AQ27^4))-AP27*44100)/(L27*0.92*2*29.3+0.00000043092*AQ27^3)</f>
        <v>-11.885752020557334</v>
      </c>
      <c r="AU27">
        <f>0.61365*EXP(17.502*J27/(240.97+J27))</f>
        <v>11.078637675578241</v>
      </c>
      <c r="AV27">
        <f>AU27*1000/AA27</f>
        <v>125.10805749523477</v>
      </c>
      <c r="AW27">
        <f>(AV27-U27)</f>
        <v>97.93345307934122</v>
      </c>
      <c r="AX27">
        <f>IF(D27,P27,(O27+P27)/2)</f>
        <v>38.635236740112305</v>
      </c>
      <c r="AY27">
        <f>0.61365*EXP(17.502*AX27/(240.97+AX27))</f>
        <v>6.8899052000451935</v>
      </c>
      <c r="AZ27">
        <f>IF(AW27&lt;&gt;0,(1000-(AV27+U27)/2)/AW27*AP27,0)</f>
        <v>0.28213047704392452</v>
      </c>
      <c r="BA27">
        <f>U27*AA27/1000</f>
        <v>2.4063805507676443</v>
      </c>
      <c r="BB27">
        <f>(AY27-BA27)</f>
        <v>4.4835246492775491</v>
      </c>
      <c r="BC27">
        <f>1/(1.6/F27+1.37/N27)</f>
        <v>0.17801826953213562</v>
      </c>
      <c r="BD27">
        <f>G27*AA27*0.001</f>
        <v>30.793919907296338</v>
      </c>
      <c r="BE27">
        <f>G27/S27</f>
        <v>0.88661189346664881</v>
      </c>
      <c r="BF27">
        <f>(1-AP27*AA27/AU27/F27)*100</f>
        <v>20.854252101579331</v>
      </c>
      <c r="BG27">
        <f>(S27-E27/(N27/1.35))</f>
        <v>393.21346000881368</v>
      </c>
      <c r="BH27">
        <f>E27*BF27/100/BG27</f>
        <v>-1.6696337331513385E-3</v>
      </c>
    </row>
    <row r="28" spans="1:60" x14ac:dyDescent="0.35">
      <c r="A28" s="1" t="s">
        <v>9</v>
      </c>
      <c r="B28" s="1" t="s">
        <v>1651</v>
      </c>
      <c r="K28" s="1">
        <v>2.72</v>
      </c>
    </row>
    <row r="29" spans="1:60" x14ac:dyDescent="0.35">
      <c r="A29" s="1" t="s">
        <v>9</v>
      </c>
      <c r="B29" s="1" t="s">
        <v>1650</v>
      </c>
      <c r="K29" s="1">
        <v>2.72</v>
      </c>
    </row>
    <row r="30" spans="1:60" x14ac:dyDescent="0.35">
      <c r="A30" s="1">
        <v>5</v>
      </c>
      <c r="B30" s="1" t="s">
        <v>1649</v>
      </c>
      <c r="C30" s="1">
        <v>1345.0000175014138</v>
      </c>
      <c r="D30" s="1">
        <v>0</v>
      </c>
      <c r="E30">
        <f>(R30-S30*(1000-T30)/(1000-U30))*AO30</f>
        <v>-2.1243060250740093</v>
      </c>
      <c r="F30">
        <f>IF(AZ30&lt;&gt;0,1/(1/AZ30-1/N30),0)</f>
        <v>2.1993082174499166</v>
      </c>
      <c r="G30">
        <f>((BC30-AP30/2)*S30-E30)/(BC30+AP30/2)</f>
        <v>381.66545048683992</v>
      </c>
      <c r="H30">
        <f>AP30*1000</f>
        <v>29.51236128904231</v>
      </c>
      <c r="I30">
        <f>(AU30-BA30)</f>
        <v>1.7329379854357856</v>
      </c>
      <c r="J30">
        <f>(P30+AT30*D30)</f>
        <v>29.373441696166992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29.722497940063477</v>
      </c>
      <c r="P30" s="1">
        <v>29.373441696166992</v>
      </c>
      <c r="Q30" s="1">
        <v>29.858827590942383</v>
      </c>
      <c r="R30" s="1">
        <v>399.92910766601563</v>
      </c>
      <c r="S30" s="1">
        <v>391.39007568359375</v>
      </c>
      <c r="T30" s="1">
        <v>0.82193672657012939</v>
      </c>
      <c r="U30" s="1">
        <v>26.838226318359375</v>
      </c>
      <c r="V30" s="1">
        <v>1.7358353137969971</v>
      </c>
      <c r="W30" s="1">
        <v>56.679229736328125</v>
      </c>
      <c r="X30" s="1">
        <v>300.27041625976563</v>
      </c>
      <c r="Y30" s="1">
        <v>148.69902038574219</v>
      </c>
      <c r="Z30" s="1">
        <v>0.12576170265674591</v>
      </c>
      <c r="AA30" s="1">
        <v>88.551528930664063</v>
      </c>
      <c r="AB30" s="1">
        <v>-11.485595703125</v>
      </c>
      <c r="AC30" s="1">
        <v>9.3862079083919525E-2</v>
      </c>
      <c r="AD30" s="1">
        <v>7.0793382823467255E-2</v>
      </c>
      <c r="AE30" s="1">
        <v>5.3316475823521614E-3</v>
      </c>
      <c r="AF30" s="1">
        <v>4.0265068411827087E-2</v>
      </c>
      <c r="AG30" s="1">
        <v>8.1017082557082176E-3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1.1039353538961969</v>
      </c>
      <c r="AP30">
        <f>(U30-T30)/(1000-U30)*AO30</f>
        <v>2.9512361289042312E-2</v>
      </c>
      <c r="AQ30">
        <f>(P30+273.15)</f>
        <v>302.52344169616697</v>
      </c>
      <c r="AR30">
        <f>(O30+273.15)</f>
        <v>302.87249794006345</v>
      </c>
      <c r="AS30">
        <f>(Y30*AK30+Z30*AL30)*AM30</f>
        <v>23.791842729929613</v>
      </c>
      <c r="AT30">
        <f>((AS30+0.00000010773*(AR30^4-AQ30^4))-AP30*44100)/(L30*0.92*2*29.3+0.00000043092*AQ30^3)</f>
        <v>-10.003234211372007</v>
      </c>
      <c r="AU30">
        <f>0.61365*EXP(17.502*J30/(240.97+J30))</f>
        <v>4.1095039597136953</v>
      </c>
      <c r="AV30">
        <f>AU30*1000/AA30</f>
        <v>46.408052004742252</v>
      </c>
      <c r="AW30">
        <f>(AV30-U30)</f>
        <v>19.569825686382877</v>
      </c>
      <c r="AX30">
        <f>IF(D30,P30,(O30+P30)/2)</f>
        <v>29.547969818115234</v>
      </c>
      <c r="AY30">
        <f>0.61365*EXP(17.502*AX30/(240.97+AX30))</f>
        <v>4.1510740424920272</v>
      </c>
      <c r="AZ30">
        <f>IF(AW30&lt;&gt;0,(1000-(AV30+U30)/2)/AW30*AP30,0)</f>
        <v>1.4528246919619239</v>
      </c>
      <c r="BA30">
        <f>U30*AA30/1000</f>
        <v>2.3765659742779097</v>
      </c>
      <c r="BB30">
        <f>(AY30-BA30)</f>
        <v>1.7745080682141174</v>
      </c>
      <c r="BC30">
        <f>1/(1.6/F30+1.37/N30)</f>
        <v>0.95459113122848049</v>
      </c>
      <c r="BD30">
        <f>G30*AA30*0.001</f>
        <v>33.797059180620337</v>
      </c>
      <c r="BE30">
        <f>G30/S30</f>
        <v>0.97515362345412304</v>
      </c>
      <c r="BF30">
        <f>(1-AP30*AA30/AU30/F30)*100</f>
        <v>71.084911703864307</v>
      </c>
      <c r="BG30">
        <f>(S30-E30/(N30/1.35))</f>
        <v>392.06007100115283</v>
      </c>
      <c r="BH30">
        <f>E30*BF30/100/BG30</f>
        <v>-3.8516063581473174E-3</v>
      </c>
    </row>
    <row r="31" spans="1:60" x14ac:dyDescent="0.35">
      <c r="A31" s="1" t="s">
        <v>9</v>
      </c>
      <c r="B31" s="1" t="s">
        <v>1648</v>
      </c>
      <c r="K31" s="1">
        <v>2.72</v>
      </c>
    </row>
    <row r="32" spans="1:60" x14ac:dyDescent="0.35">
      <c r="A32" s="1" t="s">
        <v>9</v>
      </c>
      <c r="B32" s="1" t="s">
        <v>1647</v>
      </c>
      <c r="K32" s="1">
        <v>2.72</v>
      </c>
    </row>
    <row r="33" spans="1:60" x14ac:dyDescent="0.35">
      <c r="A33" s="1">
        <v>6</v>
      </c>
      <c r="B33" s="1" t="s">
        <v>1646</v>
      </c>
      <c r="C33" s="1">
        <v>1549.0000175014138</v>
      </c>
      <c r="D33" s="1">
        <v>0</v>
      </c>
      <c r="E33">
        <f>(R33-S33*(1000-T33)/(1000-U33))*AO33</f>
        <v>-1.3330180711765531</v>
      </c>
      <c r="F33">
        <f>IF(AZ33&lt;&gt;0,1/(1/AZ33-1/N33),0)</f>
        <v>0.36150118685941873</v>
      </c>
      <c r="G33">
        <f>((BC33-AP33/2)*S33-E33)/(BC33+AP33/2)</f>
        <v>345.23195453775566</v>
      </c>
      <c r="H33">
        <f>AP33*1000</f>
        <v>29.67674856806277</v>
      </c>
      <c r="I33">
        <f>(AU33-BA33)</f>
        <v>7.3437206895404827</v>
      </c>
      <c r="J33">
        <f>(P33+AT33*D33)</f>
        <v>45.189399719238281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29.887218475341797</v>
      </c>
      <c r="P33" s="1">
        <v>45.189399719238281</v>
      </c>
      <c r="Q33" s="1">
        <v>30.023151397705078</v>
      </c>
      <c r="R33" s="1">
        <v>400.0318603515625</v>
      </c>
      <c r="S33" s="1">
        <v>390.73492431640625</v>
      </c>
      <c r="T33" s="1">
        <v>0.82447463274002075</v>
      </c>
      <c r="U33" s="1">
        <v>26.983039855957031</v>
      </c>
      <c r="V33" s="1">
        <v>1.7247555255889893</v>
      </c>
      <c r="W33" s="1">
        <v>56.447036743164063</v>
      </c>
      <c r="X33" s="1">
        <v>300.25601196289063</v>
      </c>
      <c r="Y33" s="1">
        <v>301.16671752929688</v>
      </c>
      <c r="Z33" s="1">
        <v>5.4879341274499893E-2</v>
      </c>
      <c r="AA33" s="1">
        <v>88.550521850585938</v>
      </c>
      <c r="AB33" s="1">
        <v>-11.176956176757813</v>
      </c>
      <c r="AC33" s="1">
        <v>9.9852681159973145E-2</v>
      </c>
      <c r="AD33" s="1">
        <v>9.0823844075202942E-2</v>
      </c>
      <c r="AE33" s="1">
        <v>8.4429960697889328E-3</v>
      </c>
      <c r="AF33" s="1">
        <v>4.5982196927070618E-2</v>
      </c>
      <c r="AG33" s="1">
        <v>8.7554259225726128E-3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1.1038823969223919</v>
      </c>
      <c r="AP33">
        <f>(U33-T33)/(1000-U33)*AO33</f>
        <v>2.967674856806277E-2</v>
      </c>
      <c r="AQ33">
        <f>(P33+273.15)</f>
        <v>318.33939971923826</v>
      </c>
      <c r="AR33">
        <f>(O33+273.15)</f>
        <v>303.03721847534177</v>
      </c>
      <c r="AS33">
        <f>(Y33*AK33+Z33*AL33)*AM33</f>
        <v>48.186673727631387</v>
      </c>
      <c r="AT33">
        <f>((AS33+0.00000010773*(AR33^4-AQ33^4))-AP33*44100)/(L33*0.92*2*29.3+0.00000043092*AQ33^3)</f>
        <v>-11.280944424165865</v>
      </c>
      <c r="AU33">
        <f>0.61365*EXP(17.502*J33/(240.97+J33))</f>
        <v>9.7330829499006377</v>
      </c>
      <c r="AV33">
        <f>AU33*1000/AA33</f>
        <v>109.91559108283487</v>
      </c>
      <c r="AW33">
        <f>(AV33-U33)</f>
        <v>82.932551226877834</v>
      </c>
      <c r="AX33">
        <f>IF(D33,P33,(O33+P33)/2)</f>
        <v>37.538309097290039</v>
      </c>
      <c r="AY33">
        <f>0.61365*EXP(17.502*AX33/(240.97+AX33))</f>
        <v>6.4925105653082715</v>
      </c>
      <c r="AZ33">
        <f>IF(AW33&lt;&gt;0,(1000-(AV33+U33)/2)/AW33*AP33,0)</f>
        <v>0.33334794401286699</v>
      </c>
      <c r="BA33">
        <f>U33*AA33/1000</f>
        <v>2.3893622603601545</v>
      </c>
      <c r="BB33">
        <f>(AY33-BA33)</f>
        <v>4.1031483049481174</v>
      </c>
      <c r="BC33">
        <f>1/(1.6/F33+1.37/N33)</f>
        <v>0.21070127915937115</v>
      </c>
      <c r="BD33">
        <f>G33*AA33*0.001</f>
        <v>30.570469733816022</v>
      </c>
      <c r="BE33">
        <f>G33/S33</f>
        <v>0.88354516848408571</v>
      </c>
      <c r="BF33">
        <f>(1-AP33*AA33/AU33/F33)*100</f>
        <v>25.312608791953107</v>
      </c>
      <c r="BG33">
        <f>(S33-E33/(N33/1.35))</f>
        <v>391.15535143724861</v>
      </c>
      <c r="BH33">
        <f>E33*BF33/100/BG33</f>
        <v>-8.6262823260157043E-4</v>
      </c>
    </row>
    <row r="34" spans="1:60" x14ac:dyDescent="0.35">
      <c r="A34" s="1" t="s">
        <v>9</v>
      </c>
      <c r="B34" s="1" t="s">
        <v>1645</v>
      </c>
      <c r="K34" s="1">
        <v>2.72</v>
      </c>
    </row>
    <row r="35" spans="1:60" x14ac:dyDescent="0.35">
      <c r="A35" s="1" t="s">
        <v>9</v>
      </c>
      <c r="B35" s="1" t="s">
        <v>1644</v>
      </c>
      <c r="K35" s="1">
        <v>2.72</v>
      </c>
    </row>
    <row r="36" spans="1:60" x14ac:dyDescent="0.35">
      <c r="A36" s="1">
        <v>7</v>
      </c>
      <c r="B36" s="1" t="s">
        <v>1643</v>
      </c>
      <c r="C36" s="1">
        <v>1753.0000175014138</v>
      </c>
      <c r="D36" s="1">
        <v>0</v>
      </c>
      <c r="E36">
        <f>(R36-S36*(1000-T36)/(1000-U36))*AO36</f>
        <v>-0.52156699933887019</v>
      </c>
      <c r="F36">
        <f>IF(AZ36&lt;&gt;0,1/(1/AZ36-1/N36),0)</f>
        <v>2.7112261065479415</v>
      </c>
      <c r="G36">
        <f>((BC36-AP36/2)*S36-E36)/(BC36+AP36/2)</f>
        <v>379.6852827337413</v>
      </c>
      <c r="H36">
        <f>AP36*1000</f>
        <v>30.025338790235079</v>
      </c>
      <c r="I36">
        <f>(AU36-BA36)</f>
        <v>1.5440955793225211</v>
      </c>
      <c r="J36">
        <f>(P36+AT36*D36)</f>
        <v>28.73213005065918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30.047939300537109</v>
      </c>
      <c r="P36" s="1">
        <v>28.73213005065918</v>
      </c>
      <c r="Q36" s="1">
        <v>30.176380157470703</v>
      </c>
      <c r="R36" s="1">
        <v>399.85076904296875</v>
      </c>
      <c r="S36" s="1">
        <v>389.7242431640625</v>
      </c>
      <c r="T36" s="1">
        <v>0.82780289649963379</v>
      </c>
      <c r="U36" s="1">
        <v>27.281856536865234</v>
      </c>
      <c r="V36" s="1">
        <v>1.7157549858093262</v>
      </c>
      <c r="W36" s="1">
        <v>56.546047210693359</v>
      </c>
      <c r="X36" s="1">
        <v>300.29742431640625</v>
      </c>
      <c r="Y36" s="1">
        <v>500.04409790039063</v>
      </c>
      <c r="Z36" s="1">
        <v>0.20236596465110779</v>
      </c>
      <c r="AA36" s="1">
        <v>88.548141479492188</v>
      </c>
      <c r="AB36" s="1">
        <v>-11.140195846557617</v>
      </c>
      <c r="AC36" s="1">
        <v>9.0899206697940826E-2</v>
      </c>
      <c r="AD36" s="1">
        <v>8.2066379487514496E-2</v>
      </c>
      <c r="AE36" s="1">
        <v>5.8079445734620094E-3</v>
      </c>
      <c r="AF36" s="1">
        <v>2.8863975778222084E-2</v>
      </c>
      <c r="AG36" s="1">
        <v>1.3013133779168129E-2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1.1040346482220815</v>
      </c>
      <c r="AP36">
        <f>(U36-T36)/(1000-U36)*AO36</f>
        <v>3.0025338790235077E-2</v>
      </c>
      <c r="AQ36">
        <f>(P36+273.15)</f>
        <v>301.88213005065916</v>
      </c>
      <c r="AR36">
        <f>(O36+273.15)</f>
        <v>303.19793930053709</v>
      </c>
      <c r="AS36">
        <f>(Y36*AK36+Z36*AL36)*AM36</f>
        <v>80.00705387576545</v>
      </c>
      <c r="AT36">
        <f>((AS36+0.00000010773*(AR36^4-AQ36^4))-AP36*44100)/(L36*0.92*2*29.3+0.00000043092*AQ36^3)</f>
        <v>-9.6545506167003801</v>
      </c>
      <c r="AU36">
        <f>0.61365*EXP(17.502*J36/(240.97+J36))</f>
        <v>3.9598532717720727</v>
      </c>
      <c r="AV36">
        <f>AU36*1000/AA36</f>
        <v>44.719778479926397</v>
      </c>
      <c r="AW36">
        <f>(AV36-U36)</f>
        <v>17.437921943061163</v>
      </c>
      <c r="AX36">
        <f>IF(D36,P36,(O36+P36)/2)</f>
        <v>29.390034675598145</v>
      </c>
      <c r="AY36">
        <f>0.61365*EXP(17.502*AX36/(240.97+AX36))</f>
        <v>4.1134404939043616</v>
      </c>
      <c r="AZ36">
        <f>IF(AW36&lt;&gt;0,(1000-(AV36+U36)/2)/AW36*AP36,0)</f>
        <v>1.659853860014411</v>
      </c>
      <c r="BA36">
        <f>U36*AA36/1000</f>
        <v>2.4157576924495516</v>
      </c>
      <c r="BB36">
        <f>(AY36-BA36)</f>
        <v>1.69768280145481</v>
      </c>
      <c r="BC36">
        <f>1/(1.6/F36+1.37/N36)</f>
        <v>1.0986519888161552</v>
      </c>
      <c r="BD36">
        <f>G36*AA36*0.001</f>
        <v>33.620426133188317</v>
      </c>
      <c r="BE36">
        <f>G36/S36</f>
        <v>0.97424086233687268</v>
      </c>
      <c r="BF36">
        <f>(1-AP36*AA36/AU36/F36)*100</f>
        <v>75.235900793218107</v>
      </c>
      <c r="BG36">
        <f>(S36-E36/(N36/1.35))</f>
        <v>389.88874274332545</v>
      </c>
      <c r="BH36">
        <f>E36*BF36/100/BG36</f>
        <v>-1.0064553991267413E-3</v>
      </c>
    </row>
    <row r="37" spans="1:60" x14ac:dyDescent="0.35">
      <c r="A37" s="1" t="s">
        <v>9</v>
      </c>
      <c r="B37" s="1" t="s">
        <v>1642</v>
      </c>
      <c r="K37" s="1">
        <v>2.72</v>
      </c>
    </row>
    <row r="38" spans="1:60" x14ac:dyDescent="0.35">
      <c r="A38" s="1" t="s">
        <v>9</v>
      </c>
      <c r="B38" s="1" t="s">
        <v>1641</v>
      </c>
      <c r="K38" s="1">
        <v>2.72</v>
      </c>
    </row>
    <row r="39" spans="1:60" x14ac:dyDescent="0.35">
      <c r="A39" s="1">
        <v>8</v>
      </c>
      <c r="B39" s="1" t="s">
        <v>1640</v>
      </c>
      <c r="C39" s="1">
        <v>1957.0000175014138</v>
      </c>
      <c r="D39" s="1">
        <v>0</v>
      </c>
      <c r="E39">
        <f>(R39-S39*(1000-T39)/(1000-U39))*AO39</f>
        <v>-0.23826333897289401</v>
      </c>
      <c r="F39">
        <f>IF(AZ39&lt;&gt;0,1/(1/AZ39-1/N39),0)</f>
        <v>2.7682773168960289</v>
      </c>
      <c r="G39">
        <f>((BC39-AP39/2)*S39-E39)/(BC39+AP39/2)</f>
        <v>378.97792383107588</v>
      </c>
      <c r="H39">
        <f>AP39*1000</f>
        <v>30.60829879095154</v>
      </c>
      <c r="I39">
        <f>(AU39-BA39)</f>
        <v>1.5533494145141078</v>
      </c>
      <c r="J39">
        <f>(P39+AT39*D39)</f>
        <v>28.963172912597656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30.212322235107422</v>
      </c>
      <c r="P39" s="1">
        <v>28.963172912597656</v>
      </c>
      <c r="Q39" s="1">
        <v>30.330682754516602</v>
      </c>
      <c r="R39" s="1">
        <v>399.90106201171875</v>
      </c>
      <c r="S39" s="1">
        <v>389.32333374023438</v>
      </c>
      <c r="T39" s="1">
        <v>0.82586538791656494</v>
      </c>
      <c r="U39" s="1">
        <v>27.779550552368164</v>
      </c>
      <c r="V39" s="1">
        <v>1.6956913471221924</v>
      </c>
      <c r="W39" s="1">
        <v>57.037796020507813</v>
      </c>
      <c r="X39" s="1">
        <v>300.299560546875</v>
      </c>
      <c r="Y39" s="1">
        <v>749.79681396484375</v>
      </c>
      <c r="Z39" s="1">
        <v>0.25152596831321716</v>
      </c>
      <c r="AA39" s="1">
        <v>88.549339294433594</v>
      </c>
      <c r="AB39" s="1">
        <v>-10.833919525146484</v>
      </c>
      <c r="AC39" s="1">
        <v>9.1352395713329315E-2</v>
      </c>
      <c r="AD39" s="1">
        <v>7.4452459812164307E-2</v>
      </c>
      <c r="AE39" s="1">
        <v>7.4551235884428024E-3</v>
      </c>
      <c r="AF39" s="1">
        <v>4.8996932804584503E-2</v>
      </c>
      <c r="AG39" s="1">
        <v>1.1893170885741711E-2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1.1040425020105695</v>
      </c>
      <c r="AP39">
        <f>(U39-T39)/(1000-U39)*AO39</f>
        <v>3.0608298790951539E-2</v>
      </c>
      <c r="AQ39">
        <f>(P39+273.15)</f>
        <v>302.11317291259763</v>
      </c>
      <c r="AR39">
        <f>(O39+273.15)</f>
        <v>303.3623222351074</v>
      </c>
      <c r="AS39">
        <f>(Y39*AK39+Z39*AL39)*AM39</f>
        <v>119.96748755289263</v>
      </c>
      <c r="AT39">
        <f>((AS39+0.00000010773*(AR39^4-AQ39^4))-AP39*44100)/(L39*0.92*2*29.3+0.00000043092*AQ39^3)</f>
        <v>-9.5465174337516352</v>
      </c>
      <c r="AU39">
        <f>0.61365*EXP(17.502*J39/(240.97+J39))</f>
        <v>4.0132102618226266</v>
      </c>
      <c r="AV39">
        <f>AU39*1000/AA39</f>
        <v>45.321741458492234</v>
      </c>
      <c r="AW39">
        <f>(AV39-U39)</f>
        <v>17.54219090612407</v>
      </c>
      <c r="AX39">
        <f>IF(D39,P39,(O39+P39)/2)</f>
        <v>29.587747573852539</v>
      </c>
      <c r="AY39">
        <f>0.61365*EXP(17.502*AX39/(240.97+AX39))</f>
        <v>4.1605996600077342</v>
      </c>
      <c r="AZ39">
        <f>IF(AW39&lt;&gt;0,(1000-(AV39+U39)/2)/AW39*AP39,0)</f>
        <v>1.6810640047657948</v>
      </c>
      <c r="BA39">
        <f>U39*AA39/1000</f>
        <v>2.4598608473085188</v>
      </c>
      <c r="BB39">
        <f>(AY39-BA39)</f>
        <v>1.7007388126992153</v>
      </c>
      <c r="BC39">
        <f>1/(1.6/F39+1.37/N39)</f>
        <v>1.1135309271247069</v>
      </c>
      <c r="BD39">
        <f>G39*AA39*0.001</f>
        <v>33.558244762417949</v>
      </c>
      <c r="BE39">
        <f>G39/S39</f>
        <v>0.97342720301459973</v>
      </c>
      <c r="BF39">
        <f>(1-AP39*AA39/AU39/F39)*100</f>
        <v>75.603753712929986</v>
      </c>
      <c r="BG39">
        <f>(S39-E39/(N39/1.35))</f>
        <v>389.39848078570407</v>
      </c>
      <c r="BH39">
        <f>E39*BF39/100/BG39</f>
        <v>-4.6260074672557278E-4</v>
      </c>
    </row>
    <row r="40" spans="1:60" x14ac:dyDescent="0.35">
      <c r="A40" s="1" t="s">
        <v>9</v>
      </c>
      <c r="B40" s="1" t="s">
        <v>1639</v>
      </c>
      <c r="K40" s="1">
        <v>2.72</v>
      </c>
    </row>
    <row r="41" spans="1:60" x14ac:dyDescent="0.35">
      <c r="A41" s="1" t="s">
        <v>9</v>
      </c>
      <c r="B41" s="1" t="s">
        <v>1638</v>
      </c>
      <c r="K41" s="1">
        <v>2.72</v>
      </c>
    </row>
    <row r="42" spans="1:60" x14ac:dyDescent="0.35">
      <c r="A42" s="1">
        <v>9</v>
      </c>
      <c r="B42" s="1" t="s">
        <v>1637</v>
      </c>
      <c r="C42" s="1">
        <v>2161.0000175014138</v>
      </c>
      <c r="D42" s="1">
        <v>0</v>
      </c>
      <c r="E42">
        <f>(R42-S42*(1000-T42)/(1000-U42))*AO42</f>
        <v>1.0711374997531437E-2</v>
      </c>
      <c r="F42">
        <f>IF(AZ42&lt;&gt;0,1/(1/AZ42-1/N42),0)</f>
        <v>2.8029643982522376</v>
      </c>
      <c r="G42">
        <f>((BC42-AP42/2)*S42-E42)/(BC42+AP42/2)</f>
        <v>378.45457087743807</v>
      </c>
      <c r="H42">
        <f>AP42*1000</f>
        <v>31.094366939975181</v>
      </c>
      <c r="I42">
        <f>(AU42-BA42)</f>
        <v>1.5653571198030996</v>
      </c>
      <c r="J42">
        <f>(P42+AT42*D42)</f>
        <v>29.174627304077148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30.372577667236328</v>
      </c>
      <c r="P42" s="1">
        <v>29.174627304077148</v>
      </c>
      <c r="Q42" s="1">
        <v>30.479875564575195</v>
      </c>
      <c r="R42" s="1">
        <v>400.06460571289063</v>
      </c>
      <c r="S42" s="1">
        <v>389.0953369140625</v>
      </c>
      <c r="T42" s="1">
        <v>0.82926732301712036</v>
      </c>
      <c r="U42" s="1">
        <v>28.201704025268555</v>
      </c>
      <c r="V42" s="1">
        <v>1.6871035099029541</v>
      </c>
      <c r="W42" s="1">
        <v>57.374977111816406</v>
      </c>
      <c r="X42" s="1">
        <v>300.27093505859375</v>
      </c>
      <c r="Y42" s="1">
        <v>1000.3155517578125</v>
      </c>
      <c r="Z42" s="1">
        <v>4.5732051134109497E-2</v>
      </c>
      <c r="AA42" s="1">
        <v>88.549072265625</v>
      </c>
      <c r="AB42" s="1">
        <v>-10.679940223693848</v>
      </c>
      <c r="AC42" s="1">
        <v>9.9034816026687622E-2</v>
      </c>
      <c r="AD42" s="1">
        <v>5.9119705110788345E-2</v>
      </c>
      <c r="AE42" s="1">
        <v>1.0691034607589245E-2</v>
      </c>
      <c r="AF42" s="1">
        <v>2.1715149283409119E-2</v>
      </c>
      <c r="AG42" s="1">
        <v>9.2067867517471313E-3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1.1039372612448297</v>
      </c>
      <c r="AP42">
        <f>(U42-T42)/(1000-U42)*AO42</f>
        <v>3.1094366939975183E-2</v>
      </c>
      <c r="AQ42">
        <f>(P42+273.15)</f>
        <v>302.32462730407713</v>
      </c>
      <c r="AR42">
        <f>(O42+273.15)</f>
        <v>303.52257766723631</v>
      </c>
      <c r="AS42">
        <f>(Y42*AK42+Z42*AL42)*AM42</f>
        <v>160.05048470384281</v>
      </c>
      <c r="AT42">
        <f>((AS42+0.00000010773*(AR42^4-AQ42^4))-AP42*44100)/(L42*0.92*2*29.3+0.00000043092*AQ42^3)</f>
        <v>-9.4027496229891945</v>
      </c>
      <c r="AU42">
        <f>0.61365*EXP(17.502*J42/(240.97+J42))</f>
        <v>4.0625918475503724</v>
      </c>
      <c r="AV42">
        <f>AU42*1000/AA42</f>
        <v>45.879552925903234</v>
      </c>
      <c r="AW42">
        <f>(AV42-U42)</f>
        <v>17.677848900634679</v>
      </c>
      <c r="AX42">
        <f>IF(D42,P42,(O42+P42)/2)</f>
        <v>29.773602485656738</v>
      </c>
      <c r="AY42">
        <f>0.61365*EXP(17.502*AX42/(240.97+AX42))</f>
        <v>4.2053594583003715</v>
      </c>
      <c r="AZ42">
        <f>IF(AW42&lt;&gt;0,(1000-(AV42+U42)/2)/AW42*AP42,0)</f>
        <v>1.6937927354607609</v>
      </c>
      <c r="BA42">
        <f>U42*AA42/1000</f>
        <v>2.4972347277472728</v>
      </c>
      <c r="BB42">
        <f>(AY42-BA42)</f>
        <v>1.7081247305530987</v>
      </c>
      <c r="BC42">
        <f>1/(1.6/F42+1.37/N42)</f>
        <v>1.1224709360861989</v>
      </c>
      <c r="BD42">
        <f>G42*AA42*0.001</f>
        <v>33.511801145882359</v>
      </c>
      <c r="BE42">
        <f>G42/S42</f>
        <v>0.97265254803355661</v>
      </c>
      <c r="BF42">
        <f>(1-AP42*AA42/AU42/F42)*100</f>
        <v>75.820631146413092</v>
      </c>
      <c r="BG42">
        <f>(S42-E42/(N42/1.35))</f>
        <v>389.0919586008589</v>
      </c>
      <c r="BH42">
        <f>E42*BF42/100/BG42</f>
        <v>2.0872783279282861E-5</v>
      </c>
    </row>
    <row r="43" spans="1:60" x14ac:dyDescent="0.35">
      <c r="A43" s="1" t="s">
        <v>9</v>
      </c>
      <c r="B43" s="1" t="s">
        <v>1636</v>
      </c>
      <c r="K43" s="1">
        <v>2.72</v>
      </c>
    </row>
    <row r="44" spans="1:60" x14ac:dyDescent="0.35">
      <c r="A44" s="1" t="s">
        <v>9</v>
      </c>
      <c r="B44" s="1" t="s">
        <v>1635</v>
      </c>
      <c r="K44" s="1">
        <v>2.72</v>
      </c>
    </row>
    <row r="45" spans="1:60" x14ac:dyDescent="0.35">
      <c r="A45" s="1">
        <v>10</v>
      </c>
      <c r="B45" s="1" t="s">
        <v>1634</v>
      </c>
      <c r="C45" s="1">
        <v>2365.0000175014138</v>
      </c>
      <c r="D45" s="1">
        <v>0</v>
      </c>
      <c r="E45">
        <f>(R45-S45*(1000-T45)/(1000-U45))*AO45</f>
        <v>0.1081941445467805</v>
      </c>
      <c r="F45">
        <f>IF(AZ45&lt;&gt;0,1/(1/AZ45-1/N45),0)</f>
        <v>2.7527614308524666</v>
      </c>
      <c r="G45">
        <f>((BC45-AP45/2)*S45-E45)/(BC45+AP45/2)</f>
        <v>377.97734593975514</v>
      </c>
      <c r="H45">
        <f>AP45*1000</f>
        <v>31.357040469516971</v>
      </c>
      <c r="I45">
        <f>(AU45-BA45)</f>
        <v>1.5953202551362105</v>
      </c>
      <c r="J45">
        <f>(P45+AT45*D45)</f>
        <v>29.385419845581055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30.534635543823242</v>
      </c>
      <c r="P45" s="1">
        <v>29.385419845581055</v>
      </c>
      <c r="Q45" s="1">
        <v>30.628589630126953</v>
      </c>
      <c r="R45" s="1">
        <v>400.05587768554688</v>
      </c>
      <c r="S45" s="1">
        <v>388.91183471679688</v>
      </c>
      <c r="T45" s="1">
        <v>0.830222487449646</v>
      </c>
      <c r="U45" s="1">
        <v>28.425310134887695</v>
      </c>
      <c r="V45" s="1">
        <v>1.6734429597854614</v>
      </c>
      <c r="W45" s="1">
        <v>57.295642852783203</v>
      </c>
      <c r="X45" s="1">
        <v>300.29519653320313</v>
      </c>
      <c r="Y45" s="1">
        <v>1249.941162109375</v>
      </c>
      <c r="Z45" s="1">
        <v>7.5458884239196777E-2</v>
      </c>
      <c r="AA45" s="1">
        <v>88.548728942871094</v>
      </c>
      <c r="AB45" s="1">
        <v>-10.545210838317871</v>
      </c>
      <c r="AC45" s="1">
        <v>0.11313584446907043</v>
      </c>
      <c r="AD45" s="1">
        <v>4.2348925024271011E-2</v>
      </c>
      <c r="AE45" s="1">
        <v>7.9352855682373047E-3</v>
      </c>
      <c r="AF45" s="1">
        <v>3.5774841904640198E-2</v>
      </c>
      <c r="AG45" s="1">
        <v>9.6411332488059998E-3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1.1040264578426584</v>
      </c>
      <c r="AP45">
        <f>(U45-T45)/(1000-U45)*AO45</f>
        <v>3.135704046951697E-2</v>
      </c>
      <c r="AQ45">
        <f>(P45+273.15)</f>
        <v>302.53541984558103</v>
      </c>
      <c r="AR45">
        <f>(O45+273.15)</f>
        <v>303.68463554382322</v>
      </c>
      <c r="AS45">
        <f>(Y45*AK45+Z45*AL45)*AM45</f>
        <v>199.99058146736206</v>
      </c>
      <c r="AT45">
        <f>((AS45+0.00000010773*(AR45^4-AQ45^4))-AP45*44100)/(L45*0.92*2*29.3+0.00000043092*AQ45^3)</f>
        <v>-9.1825668528353397</v>
      </c>
      <c r="AU45">
        <f>0.61365*EXP(17.502*J45/(240.97+J45))</f>
        <v>4.1123453373874277</v>
      </c>
      <c r="AV45">
        <f>AU45*1000/AA45</f>
        <v>46.441607761988166</v>
      </c>
      <c r="AW45">
        <f>(AV45-U45)</f>
        <v>18.016297627100471</v>
      </c>
      <c r="AX45">
        <f>IF(D45,P45,(O45+P45)/2)</f>
        <v>29.960027694702148</v>
      </c>
      <c r="AY45">
        <f>0.61365*EXP(17.502*AX45/(240.97+AX45))</f>
        <v>4.2506776610762085</v>
      </c>
      <c r="AZ45">
        <f>IF(AW45&lt;&gt;0,(1000-(AV45+U45)/2)/AW45*AP45,0)</f>
        <v>1.6753296713390535</v>
      </c>
      <c r="BA45">
        <f>U45*AA45/1000</f>
        <v>2.5170250822512172</v>
      </c>
      <c r="BB45">
        <f>(AY45-BA45)</f>
        <v>1.7336525788249912</v>
      </c>
      <c r="BC45">
        <f>1/(1.6/F45+1.37/N45)</f>
        <v>1.109506070988902</v>
      </c>
      <c r="BD45">
        <f>G45*AA45*0.001</f>
        <v>33.4694135521652</v>
      </c>
      <c r="BE45">
        <f>G45/S45</f>
        <v>0.97188440206504856</v>
      </c>
      <c r="BF45">
        <f>(1-AP45*AA45/AU45/F45)*100</f>
        <v>75.472163327683177</v>
      </c>
      <c r="BG45">
        <f>(S45-E45/(N45/1.35))</f>
        <v>388.87771083380733</v>
      </c>
      <c r="BH45">
        <f>E45*BF45/100/BG45</f>
        <v>2.099797936689483E-4</v>
      </c>
    </row>
    <row r="46" spans="1:60" x14ac:dyDescent="0.35">
      <c r="A46" s="1" t="s">
        <v>9</v>
      </c>
      <c r="B46" s="1" t="s">
        <v>1633</v>
      </c>
      <c r="K46" s="1">
        <v>2.72</v>
      </c>
    </row>
    <row r="47" spans="1:60" x14ac:dyDescent="0.35">
      <c r="A47" s="1" t="s">
        <v>9</v>
      </c>
      <c r="B47" s="1" t="s">
        <v>1632</v>
      </c>
      <c r="K47" s="1">
        <v>2.72</v>
      </c>
    </row>
    <row r="48" spans="1:60" x14ac:dyDescent="0.35">
      <c r="A48" s="1">
        <v>11</v>
      </c>
      <c r="B48" s="1" t="s">
        <v>1631</v>
      </c>
      <c r="C48" s="1">
        <v>2569.0000175014138</v>
      </c>
      <c r="D48" s="1">
        <v>0</v>
      </c>
      <c r="E48">
        <f>(R48-S48*(1000-T48)/(1000-U48))*AO48</f>
        <v>-0.58644076745521223</v>
      </c>
      <c r="F48">
        <f>IF(AZ48&lt;&gt;0,1/(1/AZ48-1/N48),0)</f>
        <v>2.5858639665726528</v>
      </c>
      <c r="G48">
        <f>((BC48-AP48/2)*S48-E48)/(BC48+AP48/2)</f>
        <v>378.64346682428163</v>
      </c>
      <c r="H48">
        <f>AP48*1000</f>
        <v>31.358181199762747</v>
      </c>
      <c r="I48">
        <f>(AU48-BA48)</f>
        <v>1.6573796679171533</v>
      </c>
      <c r="J48">
        <f>(P48+AT48*D48)</f>
        <v>29.645963668823242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30.722467422485352</v>
      </c>
      <c r="P48" s="1">
        <v>29.645963668823242</v>
      </c>
      <c r="Q48" s="1">
        <v>30.789970397949219</v>
      </c>
      <c r="R48" s="1">
        <v>399.92794799804688</v>
      </c>
      <c r="S48" s="1">
        <v>389.3983154296875</v>
      </c>
      <c r="T48" s="1">
        <v>0.83074426651000977</v>
      </c>
      <c r="U48" s="1">
        <v>28.428203582763672</v>
      </c>
      <c r="V48" s="1">
        <v>1.656551718711853</v>
      </c>
      <c r="W48" s="1">
        <v>56.687473297119141</v>
      </c>
      <c r="X48" s="1">
        <v>300.2794189453125</v>
      </c>
      <c r="Y48" s="1">
        <v>1600.707275390625</v>
      </c>
      <c r="Z48" s="1">
        <v>0.28696981072425842</v>
      </c>
      <c r="AA48" s="1">
        <v>88.545707702636719</v>
      </c>
      <c r="AB48" s="1">
        <v>-10.502388954162598</v>
      </c>
      <c r="AC48" s="1">
        <v>0.1093280166387558</v>
      </c>
      <c r="AD48" s="1">
        <v>3.1328756362199783E-2</v>
      </c>
      <c r="AE48" s="1">
        <v>1.7876792699098587E-2</v>
      </c>
      <c r="AF48" s="1">
        <v>3.5608354955911636E-2</v>
      </c>
      <c r="AG48" s="1">
        <v>3.4962103236466646E-3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1.1039684520048252</v>
      </c>
      <c r="AP48">
        <f>(U48-T48)/(1000-U48)*AO48</f>
        <v>3.1358181199762747E-2</v>
      </c>
      <c r="AQ48">
        <f>(P48+273.15)</f>
        <v>302.79596366882322</v>
      </c>
      <c r="AR48">
        <f>(O48+273.15)</f>
        <v>303.87246742248533</v>
      </c>
      <c r="AS48">
        <f>(Y48*AK48+Z48*AL48)*AM48</f>
        <v>256.11315833792469</v>
      </c>
      <c r="AT48">
        <f>((AS48+0.00000010773*(AR48^4-AQ48^4))-AP48*44100)/(L48*0.92*2*29.3+0.00000043092*AQ48^3)</f>
        <v>-8.7466484658710613</v>
      </c>
      <c r="AU48">
        <f>0.61365*EXP(17.502*J48/(240.97+J48))</f>
        <v>4.1745750728675954</v>
      </c>
      <c r="AV48">
        <f>AU48*1000/AA48</f>
        <v>47.145990259483632</v>
      </c>
      <c r="AW48">
        <f>(AV48-U48)</f>
        <v>18.71778667671996</v>
      </c>
      <c r="AX48">
        <f>IF(D48,P48,(O48+P48)/2)</f>
        <v>30.184215545654297</v>
      </c>
      <c r="AY48">
        <f>0.61365*EXP(17.502*AX48/(240.97+AX48))</f>
        <v>4.3057387952331236</v>
      </c>
      <c r="AZ48">
        <f>IF(AW48&lt;&gt;0,(1000-(AV48+U48)/2)/AW48*AP48,0)</f>
        <v>1.6120093197250078</v>
      </c>
      <c r="BA48">
        <f>U48*AA48/1000</f>
        <v>2.5171954049504421</v>
      </c>
      <c r="BB48">
        <f>(AY48-BA48)</f>
        <v>1.7885433902826815</v>
      </c>
      <c r="BC48">
        <f>1/(1.6/F48+1.37/N48)</f>
        <v>1.0651712861156377</v>
      </c>
      <c r="BD48">
        <f>G48*AA48*0.001</f>
        <v>33.527253736935862</v>
      </c>
      <c r="BE48">
        <f>G48/S48</f>
        <v>0.97238085482332337</v>
      </c>
      <c r="BF48">
        <f>(1-AP48*AA48/AU48/F48)*100</f>
        <v>74.278254978977088</v>
      </c>
      <c r="BG48">
        <f>(S48-E48/(N48/1.35))</f>
        <v>389.58327586551127</v>
      </c>
      <c r="BH48">
        <f>E48*BF48/100/BG48</f>
        <v>-1.1181125975783059E-3</v>
      </c>
    </row>
    <row r="49" spans="1:60" x14ac:dyDescent="0.35">
      <c r="A49" s="1" t="s">
        <v>9</v>
      </c>
      <c r="B49" s="1" t="s">
        <v>1630</v>
      </c>
      <c r="K49" s="1">
        <v>2.72</v>
      </c>
    </row>
    <row r="50" spans="1:60" x14ac:dyDescent="0.35">
      <c r="A50" s="1" t="s">
        <v>9</v>
      </c>
      <c r="B50" s="1" t="s">
        <v>1629</v>
      </c>
      <c r="K50" s="1">
        <v>2.72</v>
      </c>
    </row>
    <row r="51" spans="1:60" x14ac:dyDescent="0.35">
      <c r="A51" s="1">
        <v>12</v>
      </c>
      <c r="B51" s="1" t="s">
        <v>1628</v>
      </c>
      <c r="C51" s="1">
        <v>2772.5000175125897</v>
      </c>
      <c r="D51" s="1">
        <v>0</v>
      </c>
      <c r="E51">
        <f>(R51-S51*(1000-T51)/(1000-U51))*AO51</f>
        <v>-1.1387584033834268</v>
      </c>
      <c r="F51">
        <f>IF(AZ51&lt;&gt;0,1/(1/AZ51-1/N51),0)</f>
        <v>3.9350564045465809E-2</v>
      </c>
      <c r="G51">
        <f>((BC51-AP51/2)*S51-E51)/(BC51+AP51/2)</f>
        <v>117.10957185023121</v>
      </c>
      <c r="H51">
        <f>AP51*1000</f>
        <v>30.763574275528782</v>
      </c>
      <c r="I51">
        <f>(AU51-BA51)</f>
        <v>48.697278824301435</v>
      </c>
      <c r="J51">
        <f>(P51+AT51*D51)</f>
        <v>81.501762390136719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30.940942764282227</v>
      </c>
      <c r="P51" s="1">
        <v>81.501762390136719</v>
      </c>
      <c r="Q51" s="1">
        <v>30.975559234619141</v>
      </c>
      <c r="R51" s="1">
        <v>400.11074829101563</v>
      </c>
      <c r="S51" s="1">
        <v>390.26791381835938</v>
      </c>
      <c r="T51" s="1">
        <v>0.83242106437683105</v>
      </c>
      <c r="U51" s="1">
        <v>27.918060302734375</v>
      </c>
      <c r="V51" s="1">
        <v>1.6392753124237061</v>
      </c>
      <c r="W51" s="1">
        <v>54.978649139404297</v>
      </c>
      <c r="X51" s="1">
        <v>300.30978393554688</v>
      </c>
      <c r="Y51" s="1">
        <v>2000.2855224609375</v>
      </c>
      <c r="Z51" s="1">
        <v>8.8037848472595215E-2</v>
      </c>
      <c r="AA51" s="1">
        <v>88.543235778808594</v>
      </c>
      <c r="AB51" s="1">
        <v>-10.217884063720703</v>
      </c>
      <c r="AC51" s="1">
        <v>0.11416590958833694</v>
      </c>
      <c r="AD51" s="1">
        <v>8.1259831786155701E-2</v>
      </c>
      <c r="AE51" s="1">
        <v>2.0423563197255135E-2</v>
      </c>
      <c r="AF51" s="1">
        <v>3.4386549144983292E-2</v>
      </c>
      <c r="AG51" s="1">
        <v>8.2619115710258484E-3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1.1040800879983339</v>
      </c>
      <c r="AP51">
        <f>(U51-T51)/(1000-U51)*AO51</f>
        <v>3.0763574275528782E-2</v>
      </c>
      <c r="AQ51">
        <f>(P51+273.15)</f>
        <v>354.6517623901367</v>
      </c>
      <c r="AR51">
        <f>(O51+273.15)</f>
        <v>304.0909427642822</v>
      </c>
      <c r="AS51">
        <f>(Y51*AK51+Z51*AL51)*AM51</f>
        <v>320.04567644017152</v>
      </c>
      <c r="AT51">
        <f>((AS51+0.00000010773*(AR51^4-AQ51^4))-AP51*44100)/(L51*0.92*2*29.3+0.00000043092*AQ51^3)</f>
        <v>-13.519223275166746</v>
      </c>
      <c r="AU51">
        <f>0.61365*EXP(17.502*J51/(240.97+J51))</f>
        <v>51.169234220173443</v>
      </c>
      <c r="AV51">
        <f>AU51*1000/AA51</f>
        <v>577.90110978099108</v>
      </c>
      <c r="AW51">
        <f>(AV51-U51)</f>
        <v>549.9830494782567</v>
      </c>
      <c r="AX51">
        <f>IF(D51,P51,(O51+P51)/2)</f>
        <v>56.221352577209473</v>
      </c>
      <c r="AY51">
        <f>0.61365*EXP(17.502*AX51/(240.97+AX51))</f>
        <v>16.820877335227905</v>
      </c>
      <c r="AZ51">
        <f>IF(AW51&lt;&gt;0,(1000-(AV51+U51)/2)/AW51*AP51,0)</f>
        <v>3.8992097624949901E-2</v>
      </c>
      <c r="BA51">
        <f>U51*AA51/1000</f>
        <v>2.4719553958720062</v>
      </c>
      <c r="BB51">
        <f>(AY51-BA51)</f>
        <v>14.348921939355899</v>
      </c>
      <c r="BC51">
        <f>1/(1.6/F51+1.37/N51)</f>
        <v>2.4402015445102801E-2</v>
      </c>
      <c r="BD51">
        <f>G51*AA51*0.001</f>
        <v>10.369260432290348</v>
      </c>
      <c r="BE51">
        <f>G51/S51</f>
        <v>0.30007481451507945</v>
      </c>
      <c r="BF51">
        <f>(1-AP51*AA51/AU51/F51)*100</f>
        <v>-35.279597483722689</v>
      </c>
      <c r="BG51">
        <f>(S51-E51/(N51/1.35))</f>
        <v>390.6270724278499</v>
      </c>
      <c r="BH51">
        <f>E51*BF51/100/BG51</f>
        <v>1.028472958949727E-3</v>
      </c>
    </row>
    <row r="52" spans="1:60" x14ac:dyDescent="0.35">
      <c r="A52" s="1" t="s">
        <v>9</v>
      </c>
      <c r="B52" s="1" t="s">
        <v>1627</v>
      </c>
    </row>
    <row r="53" spans="1:60" x14ac:dyDescent="0.35">
      <c r="A53" s="1" t="s">
        <v>9</v>
      </c>
      <c r="B53" s="1" t="s">
        <v>1626</v>
      </c>
    </row>
    <row r="54" spans="1:60" x14ac:dyDescent="0.35">
      <c r="A54" s="1" t="s">
        <v>9</v>
      </c>
      <c r="B54" s="1" t="s">
        <v>1625</v>
      </c>
    </row>
    <row r="55" spans="1:60" x14ac:dyDescent="0.35">
      <c r="A55" s="1" t="s">
        <v>9</v>
      </c>
      <c r="B55" s="1" t="s">
        <v>1624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H55"/>
  <sheetViews>
    <sheetView topLeftCell="A2" zoomScale="4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1487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1486</v>
      </c>
    </row>
    <row r="12" spans="1:60" x14ac:dyDescent="0.35">
      <c r="A12" s="1" t="s">
        <v>9</v>
      </c>
      <c r="B12" s="1" t="s">
        <v>1485</v>
      </c>
    </row>
    <row r="13" spans="1:60" x14ac:dyDescent="0.35">
      <c r="A13" s="1" t="s">
        <v>9</v>
      </c>
      <c r="B13" s="1" t="s">
        <v>1484</v>
      </c>
    </row>
    <row r="14" spans="1:60" x14ac:dyDescent="0.35">
      <c r="A14" s="1" t="s">
        <v>9</v>
      </c>
      <c r="B14" s="1" t="s">
        <v>1483</v>
      </c>
    </row>
    <row r="15" spans="1:60" x14ac:dyDescent="0.35">
      <c r="A15" s="1" t="s">
        <v>9</v>
      </c>
      <c r="B15" s="1" t="s">
        <v>1482</v>
      </c>
    </row>
    <row r="16" spans="1:60" x14ac:dyDescent="0.35">
      <c r="A16" s="1" t="s">
        <v>9</v>
      </c>
      <c r="B16" s="1" t="s">
        <v>1481</v>
      </c>
    </row>
    <row r="17" spans="1:60" x14ac:dyDescent="0.35">
      <c r="A17" s="1" t="s">
        <v>9</v>
      </c>
      <c r="B17" s="1" t="s">
        <v>1480</v>
      </c>
    </row>
    <row r="18" spans="1:60" x14ac:dyDescent="0.35">
      <c r="A18" s="1">
        <v>1</v>
      </c>
      <c r="B18" s="1" t="s">
        <v>1479</v>
      </c>
      <c r="C18" s="1">
        <v>448.50000195577741</v>
      </c>
      <c r="D18" s="1">
        <v>0</v>
      </c>
      <c r="E18">
        <f>(R18-S18*(1000-T18)/(1000-U18))*AO18</f>
        <v>-7.1329040307223615</v>
      </c>
      <c r="F18">
        <f>IF(AZ18&lt;&gt;0,1/(1/AZ18-1/N18),0)</f>
        <v>2.7065132812283967</v>
      </c>
      <c r="G18">
        <f>((BC18-AP18/2)*S18-E18)/(BC18+AP18/2)</f>
        <v>389.93791143415575</v>
      </c>
      <c r="H18">
        <f>AP18*1000</f>
        <v>32.071807779735217</v>
      </c>
      <c r="I18">
        <f>(AU18-BA18)</f>
        <v>1.6468081437189235</v>
      </c>
      <c r="J18">
        <f>(P18+AT18*D18)</f>
        <v>29.825532913208008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31.319194793701172</v>
      </c>
      <c r="P18" s="1">
        <v>29.825532913208008</v>
      </c>
      <c r="Q18" s="1">
        <v>31.421747207641602</v>
      </c>
      <c r="R18" s="1">
        <v>399.9178466796875</v>
      </c>
      <c r="S18" s="1">
        <v>394.90667724609375</v>
      </c>
      <c r="T18" s="1">
        <v>0.83527308702468872</v>
      </c>
      <c r="U18" s="1">
        <v>29.041460037231445</v>
      </c>
      <c r="V18" s="1">
        <v>1.6096464395523071</v>
      </c>
      <c r="W18" s="1">
        <v>55.965507507324219</v>
      </c>
      <c r="X18" s="1">
        <v>300.29537963867188</v>
      </c>
      <c r="Y18" s="1">
        <v>0.28975290060043335</v>
      </c>
      <c r="Z18" s="1">
        <v>0.17150284349918365</v>
      </c>
      <c r="AA18" s="1">
        <v>88.533172607421875</v>
      </c>
      <c r="AB18" s="1">
        <v>-10.029911041259766</v>
      </c>
      <c r="AC18" s="1">
        <v>9.5946632325649261E-2</v>
      </c>
      <c r="AD18" s="1">
        <v>6.8692125380039215E-2</v>
      </c>
      <c r="AE18" s="1">
        <v>5.7772337459027767E-3</v>
      </c>
      <c r="AF18" s="1">
        <v>2.0348126068711281E-2</v>
      </c>
      <c r="AG18" s="1">
        <v>1.5496104955673218E-2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1.1040271310245287</v>
      </c>
      <c r="AP18">
        <f>(U18-T18)/(1000-U18)*AO18</f>
        <v>3.2071807779735215E-2</v>
      </c>
      <c r="AQ18">
        <f>(P18+273.15)</f>
        <v>302.97553291320799</v>
      </c>
      <c r="AR18">
        <f>(O18+273.15)</f>
        <v>304.46919479370115</v>
      </c>
      <c r="AS18">
        <f>(Y18*AK18+Z18*AL18)*AM18</f>
        <v>4.6360463059832213E-2</v>
      </c>
      <c r="AT18">
        <f>((AS18+0.00000010773*(AR18^4-AQ18^4))-AP18*44100)/(L18*0.92*2*29.3+0.00000043092*AQ18^3)</f>
        <v>-10.962829750028316</v>
      </c>
      <c r="AU18">
        <f>0.61365*EXP(17.502*J18/(240.97+J18))</f>
        <v>4.2179407379666793</v>
      </c>
      <c r="AV18">
        <f>AU18*1000/AA18</f>
        <v>47.642489405299841</v>
      </c>
      <c r="AW18">
        <f>(AV18-U18)</f>
        <v>18.601029368068396</v>
      </c>
      <c r="AX18">
        <f>IF(D18,P18,(O18+P18)/2)</f>
        <v>30.57236385345459</v>
      </c>
      <c r="AY18">
        <f>0.61365*EXP(17.502*AX18/(240.97+AX18))</f>
        <v>4.4025395665450109</v>
      </c>
      <c r="AZ18">
        <f>IF(AW18&lt;&gt;0,(1000-(AV18+U18)/2)/AW18*AP18,0)</f>
        <v>1.6580862664259146</v>
      </c>
      <c r="BA18">
        <f>U18*AA18/1000</f>
        <v>2.5711325942477559</v>
      </c>
      <c r="BB18">
        <f>(AY18-BA18)</f>
        <v>1.831406972297255</v>
      </c>
      <c r="BC18">
        <f>1/(1.6/F18+1.37/N18)</f>
        <v>1.0974130333806134</v>
      </c>
      <c r="BD18">
        <f>G18*AA18*0.001</f>
        <v>34.522440419177691</v>
      </c>
      <c r="BE18">
        <f>G18/S18</f>
        <v>0.9874178733907768</v>
      </c>
      <c r="BF18">
        <f>(1-AP18*AA18/AU18/F18)*100</f>
        <v>75.127534811853963</v>
      </c>
      <c r="BG18">
        <f>(S18-E18/(N18/1.35))</f>
        <v>397.15635890437346</v>
      </c>
      <c r="BH18">
        <f>E18*BF18/100/BG18</f>
        <v>-1.3492859521525003E-2</v>
      </c>
    </row>
    <row r="19" spans="1:60" x14ac:dyDescent="0.35">
      <c r="A19" s="1" t="s">
        <v>9</v>
      </c>
      <c r="B19" s="1" t="s">
        <v>1478</v>
      </c>
      <c r="K19" s="1">
        <v>2.72</v>
      </c>
    </row>
    <row r="20" spans="1:60" x14ac:dyDescent="0.35">
      <c r="A20" s="1" t="s">
        <v>9</v>
      </c>
      <c r="B20" s="1" t="s">
        <v>1477</v>
      </c>
      <c r="K20" s="1">
        <v>2.72</v>
      </c>
    </row>
    <row r="21" spans="1:60" x14ac:dyDescent="0.35">
      <c r="A21" s="1">
        <v>2</v>
      </c>
      <c r="B21" s="1" t="s">
        <v>1476</v>
      </c>
      <c r="C21" s="1">
        <v>652.00000196695328</v>
      </c>
      <c r="D21" s="1">
        <v>0</v>
      </c>
      <c r="E21">
        <f>(R21-S21*(1000-T21)/(1000-U21))*AO21</f>
        <v>-6.8780967185375532</v>
      </c>
      <c r="F21">
        <f>IF(AZ21&lt;&gt;0,1/(1/AZ21-1/N21),0)</f>
        <v>3.9255138129227027E-2</v>
      </c>
      <c r="G21">
        <f>((BC21-AP21/2)*S21-E21)/(BC21+AP21/2)</f>
        <v>255.43888537385746</v>
      </c>
      <c r="H21">
        <f>AP21*1000</f>
        <v>31.592525721932123</v>
      </c>
      <c r="I21">
        <f>(AU21-BA21)</f>
        <v>49.671240845631871</v>
      </c>
      <c r="J21">
        <f>(P21+AT21*D21)</f>
        <v>81.99725341796875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31.322177886962891</v>
      </c>
      <c r="P21" s="1">
        <v>81.99725341796875</v>
      </c>
      <c r="Q21" s="1">
        <v>31.472475051879883</v>
      </c>
      <c r="R21" s="1">
        <v>399.956298828125</v>
      </c>
      <c r="S21" s="1">
        <v>394.8863525390625</v>
      </c>
      <c r="T21" s="1">
        <v>0.83930397033691406</v>
      </c>
      <c r="U21" s="1">
        <v>28.635580062866211</v>
      </c>
      <c r="V21" s="1">
        <v>1.6170557737350464</v>
      </c>
      <c r="W21" s="1">
        <v>55.171108245849609</v>
      </c>
      <c r="X21" s="1">
        <v>300.29550170898438</v>
      </c>
      <c r="Y21" s="1">
        <v>25.659641265869141</v>
      </c>
      <c r="Z21" s="1">
        <v>5.8309257030487061E-2</v>
      </c>
      <c r="AA21" s="1">
        <v>88.528564453125</v>
      </c>
      <c r="AB21" s="1">
        <v>-9.7868032455444336</v>
      </c>
      <c r="AC21" s="1">
        <v>9.9604733288288116E-2</v>
      </c>
      <c r="AD21" s="1">
        <v>4.1319757699966431E-2</v>
      </c>
      <c r="AE21" s="1">
        <v>6.3522160053253174E-3</v>
      </c>
      <c r="AF21" s="1">
        <v>2.7431393042206764E-2</v>
      </c>
      <c r="AG21" s="1">
        <v>4.0950593538582325E-3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1.1040275798124424</v>
      </c>
      <c r="AP21">
        <f>(U21-T21)/(1000-U21)*AO21</f>
        <v>3.1592525721932121E-2</v>
      </c>
      <c r="AQ21">
        <f>(P21+273.15)</f>
        <v>355.14725341796873</v>
      </c>
      <c r="AR21">
        <f>(O21+273.15)</f>
        <v>304.47217788696287</v>
      </c>
      <c r="AS21">
        <f>(Y21*AK21+Z21*AL21)*AM21</f>
        <v>4.1055425107730343</v>
      </c>
      <c r="AT21">
        <f>((AS21+0.00000010773*(AR21^4-AQ21^4))-AP21*44100)/(L21*0.92*2*29.3+0.00000043092*AQ21^3)</f>
        <v>-16.164841806057375</v>
      </c>
      <c r="AU21">
        <f>0.61365*EXP(17.502*J21/(240.97+J21))</f>
        <v>52.206307640879942</v>
      </c>
      <c r="AV21">
        <f>AU21*1000/AA21</f>
        <v>589.71144470011893</v>
      </c>
      <c r="AW21">
        <f>(AV21-U21)</f>
        <v>561.07586463725272</v>
      </c>
      <c r="AX21">
        <f>IF(D21,P21,(O21+P21)/2)</f>
        <v>56.65971565246582</v>
      </c>
      <c r="AY21">
        <f>0.61365*EXP(17.502*AX21/(240.97+AX21))</f>
        <v>17.176154554481109</v>
      </c>
      <c r="AZ21">
        <f>IF(AW21&lt;&gt;0,(1000-(AV21+U21)/2)/AW21*AP21,0)</f>
        <v>3.8898400296704987E-2</v>
      </c>
      <c r="BA21">
        <f>U21*AA21/1000</f>
        <v>2.5350667952480728</v>
      </c>
      <c r="BB21">
        <f>(AY21-BA21)</f>
        <v>14.641087759233036</v>
      </c>
      <c r="BC21">
        <f>1/(1.6/F21+1.37/N21)</f>
        <v>2.4343301127395769E-2</v>
      </c>
      <c r="BD21">
        <f>G21*AA21*0.001</f>
        <v>22.613637827653946</v>
      </c>
      <c r="BE21">
        <f>G21/S21</f>
        <v>0.64686683581598137</v>
      </c>
      <c r="BF21">
        <f>(1-AP21*AA21/AU21/F21)*100</f>
        <v>-36.473484895196393</v>
      </c>
      <c r="BG21">
        <f>(S21-E21/(N21/1.35))</f>
        <v>397.05566926685265</v>
      </c>
      <c r="BH21">
        <f>E21*BF21/100/BG21</f>
        <v>6.3182111776541898E-3</v>
      </c>
    </row>
    <row r="22" spans="1:60" x14ac:dyDescent="0.35">
      <c r="A22" s="1" t="s">
        <v>9</v>
      </c>
      <c r="B22" s="1" t="s">
        <v>1475</v>
      </c>
      <c r="K22" s="1">
        <v>2.72</v>
      </c>
    </row>
    <row r="23" spans="1:60" x14ac:dyDescent="0.35">
      <c r="A23" s="1" t="s">
        <v>9</v>
      </c>
      <c r="B23" s="1" t="s">
        <v>1474</v>
      </c>
      <c r="K23" s="1">
        <v>2.72</v>
      </c>
    </row>
    <row r="24" spans="1:60" x14ac:dyDescent="0.35">
      <c r="A24" s="1">
        <v>3</v>
      </c>
      <c r="B24" s="1" t="s">
        <v>1473</v>
      </c>
      <c r="C24" s="1">
        <v>856.50000195577741</v>
      </c>
      <c r="D24" s="1">
        <v>0</v>
      </c>
      <c r="E24">
        <f>(R24-S24*(1000-T24)/(1000-U24))*AO24</f>
        <v>-6.2679653356162621</v>
      </c>
      <c r="F24">
        <f>IF(AZ24&lt;&gt;0,1/(1/AZ24-1/N24),0)</f>
        <v>0.1134406340134901</v>
      </c>
      <c r="G24">
        <f>((BC24-AP24/2)*S24-E24)/(BC24+AP24/2)</f>
        <v>323.54291960563154</v>
      </c>
      <c r="H24">
        <f>AP24*1000</f>
        <v>31.163763632391959</v>
      </c>
      <c r="I24">
        <f>(AU24-BA24)</f>
        <v>21.260599028479522</v>
      </c>
      <c r="J24">
        <f>(P24+AT24*D24)</f>
        <v>63.637538909912109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31.278738021850586</v>
      </c>
      <c r="P24" s="1">
        <v>63.637538909912109</v>
      </c>
      <c r="Q24" s="1">
        <v>31.45733642578125</v>
      </c>
      <c r="R24" s="1">
        <v>399.9815673828125</v>
      </c>
      <c r="S24" s="1">
        <v>394.52310180664063</v>
      </c>
      <c r="T24" s="1">
        <v>0.83943986892700195</v>
      </c>
      <c r="U24" s="1">
        <v>28.266336441040039</v>
      </c>
      <c r="V24" s="1">
        <v>1.6212753057479858</v>
      </c>
      <c r="W24" s="1">
        <v>54.592967987060547</v>
      </c>
      <c r="X24" s="1">
        <v>300.32354736328125</v>
      </c>
      <c r="Y24" s="1">
        <v>51.186626434326172</v>
      </c>
      <c r="Z24" s="1">
        <v>0.22981210052967072</v>
      </c>
      <c r="AA24" s="1">
        <v>88.526153564453125</v>
      </c>
      <c r="AB24" s="1">
        <v>-9.9670581817626953</v>
      </c>
      <c r="AC24" s="1">
        <v>9.9630482494831085E-2</v>
      </c>
      <c r="AD24" s="1">
        <v>0.11643058061599731</v>
      </c>
      <c r="AE24" s="1">
        <v>1.2471958063542843E-2</v>
      </c>
      <c r="AF24" s="1">
        <v>2.3888202384114265E-2</v>
      </c>
      <c r="AG24" s="1">
        <v>5.270092748105526E-3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1.1041306888355926</v>
      </c>
      <c r="AP24">
        <f>(U24-T24)/(1000-U24)*AO24</f>
        <v>3.1163763632391959E-2</v>
      </c>
      <c r="AQ24">
        <f>(P24+273.15)</f>
        <v>336.78753890991209</v>
      </c>
      <c r="AR24">
        <f>(O24+273.15)</f>
        <v>304.42873802185056</v>
      </c>
      <c r="AS24">
        <f>(Y24*AK24+Z24*AL24)*AM24</f>
        <v>8.1898600464345463</v>
      </c>
      <c r="AT24">
        <f>((AS24+0.00000010773*(AR24^4-AQ24^4))-AP24*44100)/(L24*0.92*2*29.3+0.00000043092*AQ24^3)</f>
        <v>-13.856175198570687</v>
      </c>
      <c r="AU24">
        <f>0.61365*EXP(17.502*J24/(240.97+J24))</f>
        <v>23.762909068963531</v>
      </c>
      <c r="AV24">
        <f>AU24*1000/AA24</f>
        <v>268.42812109375677</v>
      </c>
      <c r="AW24">
        <f>(AV24-U24)</f>
        <v>240.16178465271673</v>
      </c>
      <c r="AX24">
        <f>IF(D24,P24,(O24+P24)/2)</f>
        <v>47.458138465881348</v>
      </c>
      <c r="AY24">
        <f>0.61365*EXP(17.502*AX24/(240.97+AX24))</f>
        <v>10.929428409675349</v>
      </c>
      <c r="AZ24">
        <f>IF(AW24&lt;&gt;0,(1000-(AV24+U24)/2)/AW24*AP24,0)</f>
        <v>0.11051177729189209</v>
      </c>
      <c r="BA24">
        <f>U24*AA24/1000</f>
        <v>2.5023100404840077</v>
      </c>
      <c r="BB24">
        <f>(AY24-BA24)</f>
        <v>8.4271183691913407</v>
      </c>
      <c r="BC24">
        <f>1/(1.6/F24+1.37/N24)</f>
        <v>6.9327161380347294E-2</v>
      </c>
      <c r="BD24">
        <f>G24*AA24*0.001</f>
        <v>28.64201018569965</v>
      </c>
      <c r="BE24">
        <f>G24/S24</f>
        <v>0.82008611947952004</v>
      </c>
      <c r="BF24">
        <f>(1-AP24*AA24/AU24/F24)*100</f>
        <v>-2.3418457150937266</v>
      </c>
      <c r="BG24">
        <f>(S24-E24/(N24/1.35))</f>
        <v>396.49998619896309</v>
      </c>
      <c r="BH24">
        <f>E24*BF24/100/BG24</f>
        <v>3.7020449620402384E-4</v>
      </c>
    </row>
    <row r="25" spans="1:60" x14ac:dyDescent="0.35">
      <c r="A25" s="1" t="s">
        <v>9</v>
      </c>
      <c r="B25" s="1" t="s">
        <v>1472</v>
      </c>
      <c r="K25" s="1">
        <v>2.72</v>
      </c>
    </row>
    <row r="26" spans="1:60" x14ac:dyDescent="0.35">
      <c r="A26" s="1" t="s">
        <v>9</v>
      </c>
      <c r="B26" s="1" t="s">
        <v>1471</v>
      </c>
      <c r="K26" s="1">
        <v>2.72</v>
      </c>
    </row>
    <row r="27" spans="1:60" x14ac:dyDescent="0.35">
      <c r="A27" s="1">
        <v>4</v>
      </c>
      <c r="B27" s="1" t="s">
        <v>1470</v>
      </c>
      <c r="C27" s="1">
        <v>1060.5000019557774</v>
      </c>
      <c r="D27" s="1">
        <v>0</v>
      </c>
      <c r="E27">
        <f>(R27-S27*(1000-T27)/(1000-U27))*AO27</f>
        <v>-5.4948433535421684</v>
      </c>
      <c r="F27">
        <f>IF(AZ27&lt;&gt;0,1/(1/AZ27-1/N27),0)</f>
        <v>2.3634024338685387</v>
      </c>
      <c r="G27">
        <f>((BC27-AP27/2)*S27-E27)/(BC27+AP27/2)</f>
        <v>387.29731443364727</v>
      </c>
      <c r="H27">
        <f>AP27*1000</f>
        <v>31.022868320164736</v>
      </c>
      <c r="I27">
        <f>(AU27-BA27)</f>
        <v>1.7351587501205814</v>
      </c>
      <c r="J27">
        <f>(P27+AT27*D27)</f>
        <v>29.864360809326172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31.252792358398438</v>
      </c>
      <c r="P27" s="1">
        <v>29.864360809326172</v>
      </c>
      <c r="Q27" s="1">
        <v>31.437488555908203</v>
      </c>
      <c r="R27" s="1">
        <v>399.99264526367188</v>
      </c>
      <c r="S27" s="1">
        <v>393.90048217773438</v>
      </c>
      <c r="T27" s="1">
        <v>0.84067374467849731</v>
      </c>
      <c r="U27" s="1">
        <v>28.1527099609375</v>
      </c>
      <c r="V27" s="1">
        <v>1.6260309219360352</v>
      </c>
      <c r="W27" s="1">
        <v>54.452960968017578</v>
      </c>
      <c r="X27" s="1">
        <v>300.25814819335938</v>
      </c>
      <c r="Y27" s="1">
        <v>101.25273132324219</v>
      </c>
      <c r="Z27" s="1">
        <v>1.3719825074076653E-2</v>
      </c>
      <c r="AA27" s="1">
        <v>88.524703979492188</v>
      </c>
      <c r="AB27" s="1">
        <v>-9.8405780792236328</v>
      </c>
      <c r="AC27" s="1">
        <v>0.10547259449958801</v>
      </c>
      <c r="AD27" s="1">
        <v>6.2275316566228867E-2</v>
      </c>
      <c r="AE27" s="1">
        <v>5.1802447997033596E-3</v>
      </c>
      <c r="AF27" s="1">
        <v>2.5578353554010391E-2</v>
      </c>
      <c r="AG27" s="1">
        <v>8.9251725003123283E-3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1.1038902507108799</v>
      </c>
      <c r="AP27">
        <f>(U27-T27)/(1000-U27)*AO27</f>
        <v>3.1022868320164737E-2</v>
      </c>
      <c r="AQ27">
        <f>(P27+273.15)</f>
        <v>303.01436080932615</v>
      </c>
      <c r="AR27">
        <f>(O27+273.15)</f>
        <v>304.40279235839841</v>
      </c>
      <c r="AS27">
        <f>(Y27*AK27+Z27*AL27)*AM27</f>
        <v>16.200436649610765</v>
      </c>
      <c r="AT27">
        <f>((AS27+0.00000010773*(AR27^4-AQ27^4))-AP27*44100)/(L27*0.92*2*29.3+0.00000043092*AQ27^3)</f>
        <v>-10.482418605876179</v>
      </c>
      <c r="AU27">
        <f>0.61365*EXP(17.502*J27/(240.97+J27))</f>
        <v>4.2273690656330745</v>
      </c>
      <c r="AV27">
        <f>AU27*1000/AA27</f>
        <v>47.753552122720407</v>
      </c>
      <c r="AW27">
        <f>(AV27-U27)</f>
        <v>19.600842161782907</v>
      </c>
      <c r="AX27">
        <f>IF(D27,P27,(O27+P27)/2)</f>
        <v>30.558576583862305</v>
      </c>
      <c r="AY27">
        <f>0.61365*EXP(17.502*AX27/(240.97+AX27))</f>
        <v>4.3990689405381422</v>
      </c>
      <c r="AZ27">
        <f>IF(AW27&lt;&gt;0,(1000-(AV27+U27)/2)/AW27*AP27,0)</f>
        <v>1.522661786017941</v>
      </c>
      <c r="BA27">
        <f>U27*AA27/1000</f>
        <v>2.4922103155124931</v>
      </c>
      <c r="BB27">
        <f>(AY27-BA27)</f>
        <v>1.9068586250256492</v>
      </c>
      <c r="BC27">
        <f>1/(1.6/F27+1.37/N27)</f>
        <v>1.002951173022528</v>
      </c>
      <c r="BD27">
        <f>G27*AA27*0.001</f>
        <v>34.285380112290937</v>
      </c>
      <c r="BE27">
        <f>G27/S27</f>
        <v>0.98323645681370953</v>
      </c>
      <c r="BF27">
        <f>(1-AP27*AA27/AU27/F27)*100</f>
        <v>72.512288175606642</v>
      </c>
      <c r="BG27">
        <f>(S27-E27/(N27/1.35))</f>
        <v>395.63352782847363</v>
      </c>
      <c r="BH27">
        <f>E27*BF27/100/BG27</f>
        <v>-1.0071028785624337E-2</v>
      </c>
    </row>
    <row r="28" spans="1:60" x14ac:dyDescent="0.35">
      <c r="A28" s="1" t="s">
        <v>9</v>
      </c>
      <c r="B28" s="1" t="s">
        <v>1469</v>
      </c>
      <c r="K28" s="1">
        <v>2.72</v>
      </c>
    </row>
    <row r="29" spans="1:60" x14ac:dyDescent="0.35">
      <c r="A29" s="1" t="s">
        <v>9</v>
      </c>
      <c r="B29" s="1" t="s">
        <v>1468</v>
      </c>
      <c r="K29" s="1">
        <v>2.72</v>
      </c>
    </row>
    <row r="30" spans="1:60" x14ac:dyDescent="0.35">
      <c r="A30" s="1">
        <v>5</v>
      </c>
      <c r="B30" s="1" t="s">
        <v>1467</v>
      </c>
      <c r="C30" s="1">
        <v>1264.5000019557774</v>
      </c>
      <c r="D30" s="1">
        <v>0</v>
      </c>
      <c r="E30">
        <f>(R30-S30*(1000-T30)/(1000-U30))*AO30</f>
        <v>-5.0031725559714459</v>
      </c>
      <c r="F30">
        <f>IF(AZ30&lt;&gt;0,1/(1/AZ30-1/N30),0)</f>
        <v>3.8569875919840617E-2</v>
      </c>
      <c r="G30">
        <f>((BC30-AP30/2)*S30-E30)/(BC30+AP30/2)</f>
        <v>211.15665674226605</v>
      </c>
      <c r="H30">
        <f>AP30*1000</f>
        <v>30.974520120712452</v>
      </c>
      <c r="I30">
        <f>(AU30-BA30)</f>
        <v>49.61468814863975</v>
      </c>
      <c r="J30">
        <f>(P30+AT30*D30)</f>
        <v>81.94830322265625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31.239103317260742</v>
      </c>
      <c r="P30" s="1">
        <v>81.94830322265625</v>
      </c>
      <c r="Q30" s="1">
        <v>31.424140930175781</v>
      </c>
      <c r="R30" s="1">
        <v>399.930419921875</v>
      </c>
      <c r="S30" s="1">
        <v>393.42379760742188</v>
      </c>
      <c r="T30" s="1">
        <v>0.8400108814239502</v>
      </c>
      <c r="U30" s="1">
        <v>28.109392166137695</v>
      </c>
      <c r="V30" s="1">
        <v>1.6260178089141846</v>
      </c>
      <c r="W30" s="1">
        <v>54.411640167236328</v>
      </c>
      <c r="X30" s="1">
        <v>300.27252197265625</v>
      </c>
      <c r="Y30" s="1">
        <v>150.04498291015625</v>
      </c>
      <c r="Z30" s="1">
        <v>0.18521828949451447</v>
      </c>
      <c r="AA30" s="1">
        <v>88.524848937988281</v>
      </c>
      <c r="AB30" s="1">
        <v>-9.680572509765625</v>
      </c>
      <c r="AC30" s="1">
        <v>0.10502570122480392</v>
      </c>
      <c r="AD30" s="1">
        <v>7.8971780836582184E-2</v>
      </c>
      <c r="AE30" s="1">
        <v>4.9849674105644226E-3</v>
      </c>
      <c r="AF30" s="1">
        <v>5.0909202545881271E-2</v>
      </c>
      <c r="AG30" s="1">
        <v>1.5430917963385582E-2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1.1039430954877065</v>
      </c>
      <c r="AP30">
        <f>(U30-T30)/(1000-U30)*AO30</f>
        <v>3.0974520120712452E-2</v>
      </c>
      <c r="AQ30">
        <f>(P30+273.15)</f>
        <v>355.09830322265623</v>
      </c>
      <c r="AR30">
        <f>(O30+273.15)</f>
        <v>304.38910331726072</v>
      </c>
      <c r="AS30">
        <f>(Y30*AK30+Z30*AL30)*AM30</f>
        <v>24.007196729022326</v>
      </c>
      <c r="AT30">
        <f>((AS30+0.00000010773*(AR30^4-AQ30^4))-AP30*44100)/(L30*0.92*2*29.3+0.00000043092*AQ30^3)</f>
        <v>-15.816142874306204</v>
      </c>
      <c r="AU30">
        <f>0.61365*EXP(17.502*J30/(240.97+J30))</f>
        <v>52.103067843885761</v>
      </c>
      <c r="AV30">
        <f>AU30*1000/AA30</f>
        <v>588.56997180965527</v>
      </c>
      <c r="AW30">
        <f>(AV30-U30)</f>
        <v>560.46057964351758</v>
      </c>
      <c r="AX30">
        <f>IF(D30,P30,(O30+P30)/2)</f>
        <v>56.593703269958496</v>
      </c>
      <c r="AY30">
        <f>0.61365*EXP(17.502*AX30/(240.97+AX30))</f>
        <v>17.122245299989626</v>
      </c>
      <c r="AZ30">
        <f>IF(AW30&lt;&gt;0,(1000-(AV30+U30)/2)/AW30*AP30,0)</f>
        <v>3.8225429611108364E-2</v>
      </c>
      <c r="BA30">
        <f>U30*AA30/1000</f>
        <v>2.4883796952460107</v>
      </c>
      <c r="BB30">
        <f>(AY30-BA30)</f>
        <v>14.633865604743615</v>
      </c>
      <c r="BC30">
        <f>1/(1.6/F30+1.37/N30)</f>
        <v>2.392160291347405E-2</v>
      </c>
      <c r="BD30">
        <f>G30*AA30*0.001</f>
        <v>18.692611140359748</v>
      </c>
      <c r="BE30">
        <f>G30/S30</f>
        <v>0.53671551651526894</v>
      </c>
      <c r="BF30">
        <f>(1-AP30*AA30/AU30/F30)*100</f>
        <v>-36.445194224595959</v>
      </c>
      <c r="BG30">
        <f>(S30-E30/(N30/1.35))</f>
        <v>395.00177278890453</v>
      </c>
      <c r="BH30">
        <f>E30*BF30/100/BG30</f>
        <v>4.6162222071594065E-3</v>
      </c>
    </row>
    <row r="31" spans="1:60" x14ac:dyDescent="0.35">
      <c r="A31" s="1" t="s">
        <v>9</v>
      </c>
      <c r="B31" s="1" t="s">
        <v>1466</v>
      </c>
      <c r="K31" s="1">
        <v>2.72</v>
      </c>
    </row>
    <row r="32" spans="1:60" x14ac:dyDescent="0.35">
      <c r="A32" s="1" t="s">
        <v>9</v>
      </c>
      <c r="B32" s="1" t="s">
        <v>1465</v>
      </c>
      <c r="K32" s="1">
        <v>2.72</v>
      </c>
    </row>
    <row r="33" spans="1:60" x14ac:dyDescent="0.35">
      <c r="A33" s="1">
        <v>6</v>
      </c>
      <c r="B33" s="1" t="s">
        <v>1464</v>
      </c>
      <c r="C33" s="1">
        <v>1468.5000019557774</v>
      </c>
      <c r="D33" s="1">
        <v>0</v>
      </c>
      <c r="E33">
        <f>(R33-S33*(1000-T33)/(1000-U33))*AO33</f>
        <v>-3.6881830478965356</v>
      </c>
      <c r="F33">
        <f>IF(AZ33&lt;&gt;0,1/(1/AZ33-1/N33),0)</f>
        <v>3.888017308924719E-2</v>
      </c>
      <c r="G33">
        <f>((BC33-AP33/2)*S33-E33)/(BC33+AP33/2)</f>
        <v>176.81322888987788</v>
      </c>
      <c r="H33">
        <f>AP33*1000</f>
        <v>31.222248644790398</v>
      </c>
      <c r="I33">
        <f>(AU33-BA33)</f>
        <v>49.605043881089458</v>
      </c>
      <c r="J33">
        <f>(P33+AT33*D33)</f>
        <v>81.9525146484375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31.252202987670898</v>
      </c>
      <c r="P33" s="1">
        <v>81.9525146484375</v>
      </c>
      <c r="Q33" s="1">
        <v>31.428390502929688</v>
      </c>
      <c r="R33" s="1">
        <v>400.09890747070313</v>
      </c>
      <c r="S33" s="1">
        <v>392.34408569335938</v>
      </c>
      <c r="T33" s="1">
        <v>0.83951419591903687</v>
      </c>
      <c r="U33" s="1">
        <v>28.318510055541992</v>
      </c>
      <c r="V33" s="1">
        <v>1.6238499879837036</v>
      </c>
      <c r="W33" s="1">
        <v>54.775741577148438</v>
      </c>
      <c r="X33" s="1">
        <v>300.30056762695313</v>
      </c>
      <c r="Y33" s="1">
        <v>301.00405883789063</v>
      </c>
      <c r="Z33" s="1">
        <v>7.5458183884620667E-2</v>
      </c>
      <c r="AA33" s="1">
        <v>88.525115966796875</v>
      </c>
      <c r="AB33" s="1">
        <v>-9.5892438888549805</v>
      </c>
      <c r="AC33" s="1">
        <v>0.10244877636432648</v>
      </c>
      <c r="AD33" s="1">
        <v>4.7558635473251343E-2</v>
      </c>
      <c r="AE33" s="1">
        <v>6.7186355590820313E-3</v>
      </c>
      <c r="AF33" s="1">
        <v>1.8115641549229622E-2</v>
      </c>
      <c r="AG33" s="1">
        <v>7.7530243434011936E-3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1.1040462045108568</v>
      </c>
      <c r="AP33">
        <f>(U33-T33)/(1000-U33)*AO33</f>
        <v>3.1222248644790399E-2</v>
      </c>
      <c r="AQ33">
        <f>(P33+273.15)</f>
        <v>355.10251464843748</v>
      </c>
      <c r="AR33">
        <f>(O33+273.15)</f>
        <v>304.40220298767088</v>
      </c>
      <c r="AS33">
        <f>(Y33*AK33+Z33*AL33)*AM33</f>
        <v>48.1606483375881</v>
      </c>
      <c r="AT33">
        <f>((AS33+0.00000010773*(AR33^4-AQ33^4))-AP33*44100)/(L33*0.92*2*29.3+0.00000043092*AQ33^3)</f>
        <v>-15.717258378909772</v>
      </c>
      <c r="AU33">
        <f>0.61365*EXP(17.502*J33/(240.97+J33))</f>
        <v>52.111943267763216</v>
      </c>
      <c r="AV33">
        <f>AU33*1000/AA33</f>
        <v>588.66845525860538</v>
      </c>
      <c r="AW33">
        <f>(AV33-U33)</f>
        <v>560.34994520306338</v>
      </c>
      <c r="AX33">
        <f>IF(D33,P33,(O33+P33)/2)</f>
        <v>56.602358818054199</v>
      </c>
      <c r="AY33">
        <f>0.61365*EXP(17.502*AX33/(240.97+AX33))</f>
        <v>17.129305596291879</v>
      </c>
      <c r="AZ33">
        <f>IF(AW33&lt;&gt;0,(1000-(AV33+U33)/2)/AW33*AP33,0)</f>
        <v>3.8530187445900158E-2</v>
      </c>
      <c r="BA33">
        <f>U33*AA33/1000</f>
        <v>2.5068993866737581</v>
      </c>
      <c r="BB33">
        <f>(AY33-BA33)</f>
        <v>14.62240620961812</v>
      </c>
      <c r="BC33">
        <f>1/(1.6/F33+1.37/N33)</f>
        <v>2.4112568502437415E-2</v>
      </c>
      <c r="BD33">
        <f>G33*AA33*0.001</f>
        <v>15.65241159194024</v>
      </c>
      <c r="BE33">
        <f>G33/S33</f>
        <v>0.45065858091733313</v>
      </c>
      <c r="BF33">
        <f>(1-AP33*AA33/AU33/F33)*100</f>
        <v>-36.415972760924056</v>
      </c>
      <c r="BG33">
        <f>(S33-E33/(N33/1.35))</f>
        <v>393.50731987112118</v>
      </c>
      <c r="BH33">
        <f>E33*BF33/100/BG33</f>
        <v>3.4131200774991932E-3</v>
      </c>
    </row>
    <row r="34" spans="1:60" x14ac:dyDescent="0.35">
      <c r="A34" s="1" t="s">
        <v>9</v>
      </c>
      <c r="B34" s="1" t="s">
        <v>1463</v>
      </c>
      <c r="K34" s="1">
        <v>2.72</v>
      </c>
    </row>
    <row r="35" spans="1:60" x14ac:dyDescent="0.35">
      <c r="A35" s="1" t="s">
        <v>9</v>
      </c>
      <c r="B35" s="1" t="s">
        <v>1462</v>
      </c>
      <c r="K35" s="1">
        <v>2.72</v>
      </c>
    </row>
    <row r="36" spans="1:60" x14ac:dyDescent="0.35">
      <c r="A36" s="1">
        <v>7</v>
      </c>
      <c r="B36" s="1" t="s">
        <v>1461</v>
      </c>
      <c r="C36" s="1">
        <v>1672.5000019557774</v>
      </c>
      <c r="D36" s="1">
        <v>0</v>
      </c>
      <c r="E36">
        <f>(R36-S36*(1000-T36)/(1000-U36))*AO36</f>
        <v>-2.5665495913697813</v>
      </c>
      <c r="F36">
        <f>IF(AZ36&lt;&gt;0,1/(1/AZ36-1/N36),0)</f>
        <v>3.9446828648904662E-2</v>
      </c>
      <c r="G36">
        <f>((BC36-AP36/2)*S36-E36)/(BC36+AP36/2)</f>
        <v>147.22314813282389</v>
      </c>
      <c r="H36">
        <f>AP36*1000</f>
        <v>31.69803522258939</v>
      </c>
      <c r="I36">
        <f>(AU36-BA36)</f>
        <v>49.609948020939271</v>
      </c>
      <c r="J36">
        <f>(P36+AT36*D36)</f>
        <v>81.971931457519531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31.279787063598633</v>
      </c>
      <c r="P36" s="1">
        <v>81.971931457519531</v>
      </c>
      <c r="Q36" s="1">
        <v>31.447593688964844</v>
      </c>
      <c r="R36" s="1">
        <v>399.98123168945313</v>
      </c>
      <c r="S36" s="1">
        <v>391.07821655273438</v>
      </c>
      <c r="T36" s="1">
        <v>0.84215247631072998</v>
      </c>
      <c r="U36" s="1">
        <v>28.726694107055664</v>
      </c>
      <c r="V36" s="1">
        <v>1.6263331174850464</v>
      </c>
      <c r="W36" s="1">
        <v>55.475906372070313</v>
      </c>
      <c r="X36" s="1">
        <v>300.31649780273438</v>
      </c>
      <c r="Y36" s="1">
        <v>499.43450927734375</v>
      </c>
      <c r="Z36" s="1">
        <v>7.0885442197322845E-2</v>
      </c>
      <c r="AA36" s="1">
        <v>88.521568298339844</v>
      </c>
      <c r="AB36" s="1">
        <v>-9.6937112808227539</v>
      </c>
      <c r="AC36" s="1">
        <v>9.7900897264480591E-2</v>
      </c>
      <c r="AD36" s="1">
        <v>0.11086002737283707</v>
      </c>
      <c r="AE36" s="1">
        <v>2.6282386388629675E-3</v>
      </c>
      <c r="AF36" s="1">
        <v>3.1719911843538284E-2</v>
      </c>
      <c r="AG36" s="1">
        <v>1.2552268803119659E-2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1.1041047713335821</v>
      </c>
      <c r="AP36">
        <f>(U36-T36)/(1000-U36)*AO36</f>
        <v>3.1698035222589391E-2</v>
      </c>
      <c r="AQ36">
        <f>(P36+273.15)</f>
        <v>355.12193145751951</v>
      </c>
      <c r="AR36">
        <f>(O36+273.15)</f>
        <v>304.42978706359861</v>
      </c>
      <c r="AS36">
        <f>(Y36*AK36+Z36*AL36)*AM36</f>
        <v>79.909519698258009</v>
      </c>
      <c r="AT36">
        <f>((AS36+0.00000010773*(AR36^4-AQ36^4))-AP36*44100)/(L36*0.92*2*29.3+0.00000043092*AQ36^3)</f>
        <v>-15.637238488187201</v>
      </c>
      <c r="AU36">
        <f>0.61365*EXP(17.502*J36/(240.97+J36))</f>
        <v>52.152880035322518</v>
      </c>
      <c r="AV36">
        <f>AU36*1000/AA36</f>
        <v>589.15449689678178</v>
      </c>
      <c r="AW36">
        <f>(AV36-U36)</f>
        <v>560.42780278972612</v>
      </c>
      <c r="AX36">
        <f>IF(D36,P36,(O36+P36)/2)</f>
        <v>56.625859260559082</v>
      </c>
      <c r="AY36">
        <f>0.61365*EXP(17.502*AX36/(240.97+AX36))</f>
        <v>17.148487426236159</v>
      </c>
      <c r="AZ36">
        <f>IF(AW36&lt;&gt;0,(1000-(AV36+U36)/2)/AW36*AP36,0)</f>
        <v>3.9086614253684197E-2</v>
      </c>
      <c r="BA36">
        <f>U36*AA36/1000</f>
        <v>2.5429320143832448</v>
      </c>
      <c r="BB36">
        <f>(AY36-BA36)</f>
        <v>14.605555411852913</v>
      </c>
      <c r="BC36">
        <f>1/(1.6/F36+1.37/N36)</f>
        <v>2.4461243542595011E-2</v>
      </c>
      <c r="BD36">
        <f>G36*AA36*0.001</f>
        <v>13.032423962536376</v>
      </c>
      <c r="BE36">
        <f>G36/S36</f>
        <v>0.37645448378731622</v>
      </c>
      <c r="BF36">
        <f>(1-AP36*AA36/AU36/F36)*100</f>
        <v>-36.392676914008874</v>
      </c>
      <c r="BG36">
        <f>(S36-E36/(N36/1.35))</f>
        <v>391.8876932421586</v>
      </c>
      <c r="BH36">
        <f>E36*BF36/100/BG36</f>
        <v>2.3834279992249003E-3</v>
      </c>
    </row>
    <row r="37" spans="1:60" x14ac:dyDescent="0.35">
      <c r="A37" s="1" t="s">
        <v>9</v>
      </c>
      <c r="B37" s="1" t="s">
        <v>1460</v>
      </c>
      <c r="K37" s="1">
        <v>2.72</v>
      </c>
    </row>
    <row r="38" spans="1:60" x14ac:dyDescent="0.35">
      <c r="A38" s="1" t="s">
        <v>9</v>
      </c>
      <c r="B38" s="1" t="s">
        <v>1459</v>
      </c>
      <c r="K38" s="1">
        <v>2.72</v>
      </c>
    </row>
    <row r="39" spans="1:60" x14ac:dyDescent="0.35">
      <c r="A39" s="1">
        <v>8</v>
      </c>
      <c r="B39" s="1" t="s">
        <v>1458</v>
      </c>
      <c r="C39" s="1">
        <v>1876.5000019557774</v>
      </c>
      <c r="D39" s="1">
        <v>0</v>
      </c>
      <c r="E39">
        <f>(R39-S39*(1000-T39)/(1000-U39))*AO39</f>
        <v>-2.624722589471769</v>
      </c>
      <c r="F39">
        <f>IF(AZ39&lt;&gt;0,1/(1/AZ39-1/N39),0)</f>
        <v>4.0072626270955231E-2</v>
      </c>
      <c r="G39">
        <f>((BC39-AP39/2)*S39-E39)/(BC39+AP39/2)</f>
        <v>147.33613037419889</v>
      </c>
      <c r="H39">
        <f>AP39*1000</f>
        <v>32.245628575382511</v>
      </c>
      <c r="I39">
        <f>(AU39-BA39)</f>
        <v>49.640135499879243</v>
      </c>
      <c r="J39">
        <f>(P39+AT39*D39)</f>
        <v>82.005767822265625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31.329435348510742</v>
      </c>
      <c r="P39" s="1">
        <v>82.005767822265625</v>
      </c>
      <c r="Q39" s="1">
        <v>31.481151580810547</v>
      </c>
      <c r="R39" s="1">
        <v>400.11758422851563</v>
      </c>
      <c r="S39" s="1">
        <v>391.07394409179688</v>
      </c>
      <c r="T39" s="1">
        <v>0.84134441614151001</v>
      </c>
      <c r="U39" s="1">
        <v>29.192363739013672</v>
      </c>
      <c r="V39" s="1">
        <v>1.6201858520507813</v>
      </c>
      <c r="W39" s="1">
        <v>56.216045379638672</v>
      </c>
      <c r="X39" s="1">
        <v>300.33383178710938</v>
      </c>
      <c r="Y39" s="1">
        <v>750.9490966796875</v>
      </c>
      <c r="Z39" s="1">
        <v>3.8872804492712021E-2</v>
      </c>
      <c r="AA39" s="1">
        <v>88.521347045898438</v>
      </c>
      <c r="AB39" s="1">
        <v>-9.5551509857177734</v>
      </c>
      <c r="AC39" s="1">
        <v>0.10290425270795822</v>
      </c>
      <c r="AD39" s="1">
        <v>3.0033903196454048E-2</v>
      </c>
      <c r="AE39" s="1">
        <v>7.2641987353563309E-3</v>
      </c>
      <c r="AF39" s="1">
        <v>5.2532095462083817E-2</v>
      </c>
      <c r="AG39" s="1">
        <v>1.0087004862725735E-2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1.1041684992173135</v>
      </c>
      <c r="AP39">
        <f>(U39-T39)/(1000-U39)*AO39</f>
        <v>3.2245628575382511E-2</v>
      </c>
      <c r="AQ39">
        <f>(P39+273.15)</f>
        <v>355.1557678222656</v>
      </c>
      <c r="AR39">
        <f>(O39+273.15)</f>
        <v>304.47943534851072</v>
      </c>
      <c r="AS39">
        <f>(Y39*AK39+Z39*AL39)*AM39</f>
        <v>120.15185278314675</v>
      </c>
      <c r="AT39">
        <f>((AS39+0.00000010773*(AR39^4-AQ39^4))-AP39*44100)/(L39*0.92*2*29.3+0.00000043092*AQ39^3)</f>
        <v>-15.517474818215202</v>
      </c>
      <c r="AU39">
        <f>0.61365*EXP(17.502*J39/(240.97+J39))</f>
        <v>52.224282861510574</v>
      </c>
      <c r="AV39">
        <f>AU39*1000/AA39</f>
        <v>589.96258647569175</v>
      </c>
      <c r="AW39">
        <f>(AV39-U39)</f>
        <v>560.77022273667808</v>
      </c>
      <c r="AX39">
        <f>IF(D39,P39,(O39+P39)/2)</f>
        <v>56.667601585388184</v>
      </c>
      <c r="AY39">
        <f>0.61365*EXP(17.502*AX39/(240.97+AX39))</f>
        <v>17.182604367396301</v>
      </c>
      <c r="AZ39">
        <f>IF(AW39&lt;&gt;0,(1000-(AV39+U39)/2)/AW39*AP39,0)</f>
        <v>3.9700945940241587E-2</v>
      </c>
      <c r="BA39">
        <f>U39*AA39/1000</f>
        <v>2.5841473616313304</v>
      </c>
      <c r="BB39">
        <f>(AY39-BA39)</f>
        <v>14.598457005764971</v>
      </c>
      <c r="BC39">
        <f>1/(1.6/F39+1.37/N39)</f>
        <v>2.4846218809454496E-2</v>
      </c>
      <c r="BD39">
        <f>G39*AA39*0.001</f>
        <v>13.042392729254198</v>
      </c>
      <c r="BE39">
        <f>G39/S39</f>
        <v>0.37674749903464455</v>
      </c>
      <c r="BF39">
        <f>(1-AP39*AA39/AU39/F39)*100</f>
        <v>-36.395037701882991</v>
      </c>
      <c r="BG39">
        <f>(S39-E39/(N39/1.35))</f>
        <v>391.90176824899487</v>
      </c>
      <c r="BH39">
        <f>E39*BF39/100/BG39</f>
        <v>2.4375209641849835E-3</v>
      </c>
    </row>
    <row r="40" spans="1:60" x14ac:dyDescent="0.35">
      <c r="A40" s="1" t="s">
        <v>9</v>
      </c>
      <c r="B40" s="1" t="s">
        <v>1457</v>
      </c>
      <c r="K40" s="1">
        <v>2.72</v>
      </c>
    </row>
    <row r="41" spans="1:60" x14ac:dyDescent="0.35">
      <c r="A41" s="1" t="s">
        <v>9</v>
      </c>
      <c r="B41" s="1" t="s">
        <v>1456</v>
      </c>
      <c r="K41" s="1">
        <v>2.72</v>
      </c>
    </row>
    <row r="42" spans="1:60" x14ac:dyDescent="0.35">
      <c r="A42" s="1">
        <v>9</v>
      </c>
      <c r="B42" s="1" t="s">
        <v>1455</v>
      </c>
      <c r="C42" s="1">
        <v>2080.5000019557774</v>
      </c>
      <c r="D42" s="1">
        <v>0</v>
      </c>
      <c r="E42">
        <f>(R42-S42*(1000-T42)/(1000-U42))*AO42</f>
        <v>-2.71132943448873</v>
      </c>
      <c r="F42">
        <f>IF(AZ42&lt;&gt;0,1/(1/AZ42-1/N42),0)</f>
        <v>4.0339940690605071E-2</v>
      </c>
      <c r="G42">
        <f>((BC42-AP42/2)*S42-E42)/(BC42+AP42/2)</f>
        <v>148.44632093583101</v>
      </c>
      <c r="H42">
        <f>AP42*1000</f>
        <v>32.545232397507483</v>
      </c>
      <c r="I42">
        <f>(AU42-BA42)</f>
        <v>49.7216257034544</v>
      </c>
      <c r="J42">
        <f>(P42+AT42*D42)</f>
        <v>82.055252075195313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31.395723342895508</v>
      </c>
      <c r="P42" s="1">
        <v>82.055252075195313</v>
      </c>
      <c r="Q42" s="1">
        <v>31.53094482421875</v>
      </c>
      <c r="R42" s="1">
        <v>400.1234130859375</v>
      </c>
      <c r="S42" s="1">
        <v>391.05172729492188</v>
      </c>
      <c r="T42" s="1">
        <v>0.84265005588531494</v>
      </c>
      <c r="U42" s="1">
        <v>29.452642440795898</v>
      </c>
      <c r="V42" s="1">
        <v>1.6166210174560547</v>
      </c>
      <c r="W42" s="1">
        <v>56.504787445068359</v>
      </c>
      <c r="X42" s="1">
        <v>300.29995727539063</v>
      </c>
      <c r="Y42" s="1">
        <v>1001.5924682617188</v>
      </c>
      <c r="Z42" s="1">
        <v>6.9741986691951752E-2</v>
      </c>
      <c r="AA42" s="1">
        <v>88.522781372070313</v>
      </c>
      <c r="AB42" s="1">
        <v>-9.4369287490844727</v>
      </c>
      <c r="AC42" s="1">
        <v>0.10552161186933517</v>
      </c>
      <c r="AD42" s="1">
        <v>7.1405395865440369E-2</v>
      </c>
      <c r="AE42" s="1">
        <v>8.6790770292282104E-3</v>
      </c>
      <c r="AF42" s="1">
        <v>2.0802939310669899E-2</v>
      </c>
      <c r="AG42" s="1">
        <v>5.3402227349579334E-3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1.1040439605712888</v>
      </c>
      <c r="AP42">
        <f>(U42-T42)/(1000-U42)*AO42</f>
        <v>3.2545232397507486E-2</v>
      </c>
      <c r="AQ42">
        <f>(P42+273.15)</f>
        <v>355.20525207519529</v>
      </c>
      <c r="AR42">
        <f>(O42+273.15)</f>
        <v>304.54572334289549</v>
      </c>
      <c r="AS42">
        <f>(Y42*AK42+Z42*AL42)*AM42</f>
        <v>160.2547913399012</v>
      </c>
      <c r="AT42">
        <f>((AS42+0.00000010773*(AR42^4-AQ42^4))-AP42*44100)/(L42*0.92*2*29.3+0.00000043092*AQ42^3)</f>
        <v>-15.318008754064</v>
      </c>
      <c r="AU42">
        <f>0.61365*EXP(17.502*J42/(240.97+J42))</f>
        <v>52.328855531070737</v>
      </c>
      <c r="AV42">
        <f>AU42*1000/AA42</f>
        <v>591.1343353653474</v>
      </c>
      <c r="AW42">
        <f>(AV42-U42)</f>
        <v>561.6816929245515</v>
      </c>
      <c r="AX42">
        <f>IF(D42,P42,(O42+P42)/2)</f>
        <v>56.72548770904541</v>
      </c>
      <c r="AY42">
        <f>0.61365*EXP(17.502*AX42/(240.97+AX42))</f>
        <v>17.23001246250594</v>
      </c>
      <c r="AZ42">
        <f>IF(AW42&lt;&gt;0,(1000-(AV42+U42)/2)/AW42*AP42,0)</f>
        <v>3.9963308351477253E-2</v>
      </c>
      <c r="BA42">
        <f>U42*AA42/1000</f>
        <v>2.6072298276163348</v>
      </c>
      <c r="BB42">
        <f>(AY42-BA42)</f>
        <v>14.622782634889605</v>
      </c>
      <c r="BC42">
        <f>1/(1.6/F42+1.37/N42)</f>
        <v>2.5010634904672965E-2</v>
      </c>
      <c r="BD42">
        <f>G42*AA42*0.001</f>
        <v>13.140881213690752</v>
      </c>
      <c r="BE42">
        <f>G42/S42</f>
        <v>0.37960788963316955</v>
      </c>
      <c r="BF42">
        <f>(1-AP42*AA42/AU42/F42)*100</f>
        <v>-36.479032819383249</v>
      </c>
      <c r="BG42">
        <f>(S42-E42/(N42/1.35))</f>
        <v>391.90686681061578</v>
      </c>
      <c r="BH42">
        <f>E42*BF42/100/BG42</f>
        <v>2.5237290744555812E-3</v>
      </c>
    </row>
    <row r="43" spans="1:60" x14ac:dyDescent="0.35">
      <c r="A43" s="1" t="s">
        <v>9</v>
      </c>
      <c r="B43" s="1" t="s">
        <v>1454</v>
      </c>
      <c r="K43" s="1">
        <v>2.72</v>
      </c>
    </row>
    <row r="44" spans="1:60" x14ac:dyDescent="0.35">
      <c r="A44" s="1" t="s">
        <v>9</v>
      </c>
      <c r="B44" s="1" t="s">
        <v>1453</v>
      </c>
      <c r="K44" s="1">
        <v>2.72</v>
      </c>
    </row>
    <row r="45" spans="1:60" x14ac:dyDescent="0.35">
      <c r="A45" s="1">
        <v>10</v>
      </c>
      <c r="B45" s="1" t="s">
        <v>1452</v>
      </c>
      <c r="C45" s="1">
        <v>2284.5000019557774</v>
      </c>
      <c r="D45" s="1">
        <v>0</v>
      </c>
      <c r="E45">
        <f>(R45-S45*(1000-T45)/(1000-U45))*AO45</f>
        <v>-3.2407252697378688</v>
      </c>
      <c r="F45">
        <f>IF(AZ45&lt;&gt;0,1/(1/AZ45-1/N45),0)</f>
        <v>4.005181215588216E-2</v>
      </c>
      <c r="G45">
        <f>((BC45-AP45/2)*S45-E45)/(BC45+AP45/2)</f>
        <v>161.05249917449785</v>
      </c>
      <c r="H45">
        <f>AP45*1000</f>
        <v>32.443701098063514</v>
      </c>
      <c r="I45">
        <f>(AU45-BA45)</f>
        <v>49.866763290075127</v>
      </c>
      <c r="J45">
        <f>(P45+AT45*D45)</f>
        <v>82.120048522949219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31.476354598999023</v>
      </c>
      <c r="P45" s="1">
        <v>82.120048522949219</v>
      </c>
      <c r="Q45" s="1">
        <v>31.594812393188477</v>
      </c>
      <c r="R45" s="1">
        <v>400.05657958984375</v>
      </c>
      <c r="S45" s="1">
        <v>391.4884033203125</v>
      </c>
      <c r="T45" s="1">
        <v>0.84256333112716675</v>
      </c>
      <c r="U45" s="1">
        <v>29.363027572631836</v>
      </c>
      <c r="V45" s="1">
        <v>1.609060525894165</v>
      </c>
      <c r="W45" s="1">
        <v>56.075183868408203</v>
      </c>
      <c r="X45" s="1">
        <v>300.33056640625</v>
      </c>
      <c r="Y45" s="1">
        <v>1251.565673828125</v>
      </c>
      <c r="Z45" s="1">
        <v>3.4300085157155991E-2</v>
      </c>
      <c r="AA45" s="1">
        <v>88.522598266601563</v>
      </c>
      <c r="AB45" s="1">
        <v>-9.4583578109741211</v>
      </c>
      <c r="AC45" s="1">
        <v>0.10974781960248947</v>
      </c>
      <c r="AD45" s="1">
        <v>0.10040052235126495</v>
      </c>
      <c r="AE45" s="1">
        <v>1.4847902581095695E-2</v>
      </c>
      <c r="AF45" s="1">
        <v>1.6776954755187035E-2</v>
      </c>
      <c r="AG45" s="1">
        <v>2.1062539890408516E-3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1.1041564941406248</v>
      </c>
      <c r="AP45">
        <f>(U45-T45)/(1000-U45)*AO45</f>
        <v>3.2443701098063514E-2</v>
      </c>
      <c r="AQ45">
        <f>(P45+273.15)</f>
        <v>355.2700485229492</v>
      </c>
      <c r="AR45">
        <f>(O45+273.15)</f>
        <v>304.626354598999</v>
      </c>
      <c r="AS45">
        <f>(Y45*AK45+Z45*AL45)*AM45</f>
        <v>200.25050333655236</v>
      </c>
      <c r="AT45">
        <f>((AS45+0.00000010773*(AR45^4-AQ45^4))-AP45*44100)/(L45*0.92*2*29.3+0.00000043092*AQ45^3)</f>
        <v>-14.988654917656612</v>
      </c>
      <c r="AU45">
        <f>0.61365*EXP(17.502*J45/(240.97+J45))</f>
        <v>52.466054783778361</v>
      </c>
      <c r="AV45">
        <f>AU45*1000/AA45</f>
        <v>592.68543638729966</v>
      </c>
      <c r="AW45">
        <f>(AV45-U45)</f>
        <v>563.32240881466782</v>
      </c>
      <c r="AX45">
        <f>IF(D45,P45,(O45+P45)/2)</f>
        <v>56.798201560974121</v>
      </c>
      <c r="AY45">
        <f>0.61365*EXP(17.502*AX45/(240.97+AX45))</f>
        <v>17.289723452891415</v>
      </c>
      <c r="AZ45">
        <f>IF(AW45&lt;&gt;0,(1000-(AV45+U45)/2)/AW45*AP45,0)</f>
        <v>3.9680516044950757E-2</v>
      </c>
      <c r="BA45">
        <f>U45*AA45/1000</f>
        <v>2.599291493703233</v>
      </c>
      <c r="BB45">
        <f>(AY45-BA45)</f>
        <v>14.690431959188182</v>
      </c>
      <c r="BC45">
        <f>1/(1.6/F45+1.37/N45)</f>
        <v>2.4833416016364344E-2</v>
      </c>
      <c r="BD45">
        <f>G45*AA45*0.001</f>
        <v>14.256785684256254</v>
      </c>
      <c r="BE45">
        <f>G45/S45</f>
        <v>0.41138510823965851</v>
      </c>
      <c r="BF45">
        <f>(1-AP45*AA45/AU45/F45)*100</f>
        <v>-36.673389543361587</v>
      </c>
      <c r="BG45">
        <f>(S45-E45/(N45/1.35))</f>
        <v>392.51051159030339</v>
      </c>
      <c r="BH45">
        <f>E45*BF45/100/BG45</f>
        <v>3.0279031187874167E-3</v>
      </c>
    </row>
    <row r="46" spans="1:60" x14ac:dyDescent="0.35">
      <c r="A46" s="1" t="s">
        <v>9</v>
      </c>
      <c r="B46" s="1" t="s">
        <v>1451</v>
      </c>
      <c r="K46" s="1">
        <v>2.72</v>
      </c>
    </row>
    <row r="47" spans="1:60" x14ac:dyDescent="0.35">
      <c r="A47" s="1" t="s">
        <v>9</v>
      </c>
      <c r="B47" s="1" t="s">
        <v>1450</v>
      </c>
      <c r="K47" s="1">
        <v>2.72</v>
      </c>
    </row>
    <row r="48" spans="1:60" x14ac:dyDescent="0.35">
      <c r="A48" s="1">
        <v>11</v>
      </c>
      <c r="B48" s="1" t="s">
        <v>1449</v>
      </c>
      <c r="C48" s="1">
        <v>2488.0000019669533</v>
      </c>
      <c r="D48" s="1">
        <v>0</v>
      </c>
      <c r="E48">
        <f>(R48-S48*(1000-T48)/(1000-U48))*AO48</f>
        <v>-3.9954421250370169</v>
      </c>
      <c r="F48">
        <f>IF(AZ48&lt;&gt;0,1/(1/AZ48-1/N48),0)</f>
        <v>3.9350738119200014E-2</v>
      </c>
      <c r="G48">
        <f>((BC48-AP48/2)*S48-E48)/(BC48+AP48/2)</f>
        <v>180.17230985441918</v>
      </c>
      <c r="H48">
        <f>AP48*1000</f>
        <v>32.043587328482971</v>
      </c>
      <c r="I48">
        <f>(AU48-BA48)</f>
        <v>50.063999282155798</v>
      </c>
      <c r="J48">
        <f>(P48+AT48*D48)</f>
        <v>82.198944091796875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31.580551147460938</v>
      </c>
      <c r="P48" s="1">
        <v>82.198944091796875</v>
      </c>
      <c r="Q48" s="1">
        <v>31.673761367797852</v>
      </c>
      <c r="R48" s="1">
        <v>400.09487915039063</v>
      </c>
      <c r="S48" s="1">
        <v>392.32687377929688</v>
      </c>
      <c r="T48" s="1">
        <v>0.84522581100463867</v>
      </c>
      <c r="U48" s="1">
        <v>29.026918411254883</v>
      </c>
      <c r="V48" s="1">
        <v>1.6046090126037598</v>
      </c>
      <c r="W48" s="1">
        <v>55.105815887451172</v>
      </c>
      <c r="X48" s="1">
        <v>300.29641723632813</v>
      </c>
      <c r="Y48" s="1">
        <v>1600.2393798828125</v>
      </c>
      <c r="Z48" s="1">
        <v>5.7166490703821182E-2</v>
      </c>
      <c r="AA48" s="1">
        <v>88.521942138671875</v>
      </c>
      <c r="AB48" s="1">
        <v>-9.1622276306152344</v>
      </c>
      <c r="AC48" s="1">
        <v>0.11121752858161926</v>
      </c>
      <c r="AD48" s="1">
        <v>5.8978691697120667E-2</v>
      </c>
      <c r="AE48" s="1">
        <v>1.9848635420203209E-2</v>
      </c>
      <c r="AF48" s="1">
        <v>4.4919367879629135E-2</v>
      </c>
      <c r="AG48" s="1">
        <v>7.6615097932517529E-3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1.1040309457217943</v>
      </c>
      <c r="AP48">
        <f>(U48-T48)/(1000-U48)*AO48</f>
        <v>3.2043587328482968E-2</v>
      </c>
      <c r="AQ48">
        <f>(P48+273.15)</f>
        <v>355.34894409179685</v>
      </c>
      <c r="AR48">
        <f>(O48+273.15)</f>
        <v>304.73055114746091</v>
      </c>
      <c r="AS48">
        <f>(Y48*AK48+Z48*AL48)*AM48</f>
        <v>256.03829505834801</v>
      </c>
      <c r="AT48">
        <f>((AS48+0.00000010773*(AR48^4-AQ48^4))-AP48*44100)/(L48*0.92*2*29.3+0.00000043092*AQ48^3)</f>
        <v>-14.444025755913838</v>
      </c>
      <c r="AU48">
        <f>0.61365*EXP(17.502*J48/(240.97+J48))</f>
        <v>52.63351847422085</v>
      </c>
      <c r="AV48">
        <f>AU48*1000/AA48</f>
        <v>594.58160544838825</v>
      </c>
      <c r="AW48">
        <f>(AV48-U48)</f>
        <v>565.55468703713336</v>
      </c>
      <c r="AX48">
        <f>IF(D48,P48,(O48+P48)/2)</f>
        <v>56.889747619628906</v>
      </c>
      <c r="AY48">
        <f>0.61365*EXP(17.502*AX48/(240.97+AX48))</f>
        <v>17.365151667852732</v>
      </c>
      <c r="AZ48">
        <f>IF(AW48&lt;&gt;0,(1000-(AV48+U48)/2)/AW48*AP48,0)</f>
        <v>3.8992268541651463E-2</v>
      </c>
      <c r="BA48">
        <f>U48*AA48/1000</f>
        <v>2.5695191920650542</v>
      </c>
      <c r="BB48">
        <f>(AY48-BA48)</f>
        <v>14.795632475787677</v>
      </c>
      <c r="BC48">
        <f>1/(1.6/F48+1.37/N48)</f>
        <v>2.4402122548361584E-2</v>
      </c>
      <c r="BD48">
        <f>G48*AA48*0.001</f>
        <v>15.949202787923756</v>
      </c>
      <c r="BE48">
        <f>G48/S48</f>
        <v>0.4592402965384802</v>
      </c>
      <c r="BF48">
        <f>(1-AP48*AA48/AU48/F48)*100</f>
        <v>-36.954648531219412</v>
      </c>
      <c r="BG48">
        <f>(S48-E48/(N48/1.35))</f>
        <v>393.58701590748188</v>
      </c>
      <c r="BH48">
        <f>E48*BF48/100/BG48</f>
        <v>3.7513981277339341E-3</v>
      </c>
    </row>
    <row r="49" spans="1:60" x14ac:dyDescent="0.35">
      <c r="A49" s="1" t="s">
        <v>9</v>
      </c>
      <c r="B49" s="1" t="s">
        <v>1448</v>
      </c>
      <c r="K49" s="1">
        <v>2.72</v>
      </c>
    </row>
    <row r="50" spans="1:60" x14ac:dyDescent="0.35">
      <c r="A50" s="1" t="s">
        <v>9</v>
      </c>
      <c r="B50" s="1" t="s">
        <v>1447</v>
      </c>
      <c r="K50" s="1">
        <v>2.72</v>
      </c>
    </row>
    <row r="51" spans="1:60" x14ac:dyDescent="0.35">
      <c r="A51" s="1">
        <v>12</v>
      </c>
      <c r="B51" s="1" t="s">
        <v>1446</v>
      </c>
      <c r="C51" s="1">
        <v>2692.0000019669533</v>
      </c>
      <c r="D51" s="1">
        <v>0</v>
      </c>
      <c r="E51">
        <f>(R51-S51*(1000-T51)/(1000-U51))*AO51</f>
        <v>-3.9764825723190174</v>
      </c>
      <c r="F51">
        <f>IF(AZ51&lt;&gt;0,1/(1/AZ51-1/N51),0)</f>
        <v>3.7914316499331448E-2</v>
      </c>
      <c r="G51">
        <f>((BC51-AP51/2)*S51-E51)/(BC51+AP51/2)</f>
        <v>181.98084619270557</v>
      </c>
      <c r="H51">
        <f>AP51*1000</f>
        <v>31.082120150182789</v>
      </c>
      <c r="I51">
        <f>(AU51-BA51)</f>
        <v>50.331717252895253</v>
      </c>
      <c r="J51">
        <f>(P51+AT51*D51)</f>
        <v>82.29034423828125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31.702220916748047</v>
      </c>
      <c r="P51" s="1">
        <v>82.29034423828125</v>
      </c>
      <c r="Q51" s="1">
        <v>31.765226364135742</v>
      </c>
      <c r="R51" s="1">
        <v>400.01895141601563</v>
      </c>
      <c r="S51" s="1">
        <v>392.56936645507813</v>
      </c>
      <c r="T51" s="1">
        <v>0.84518688917160034</v>
      </c>
      <c r="U51" s="1">
        <v>28.201747894287109</v>
      </c>
      <c r="V51" s="1">
        <v>1.5934300422668457</v>
      </c>
      <c r="W51" s="1">
        <v>53.168731689453125</v>
      </c>
      <c r="X51" s="1">
        <v>300.32684326171875</v>
      </c>
      <c r="Y51" s="1">
        <v>2001.137451171875</v>
      </c>
      <c r="Z51" s="1">
        <v>1.4863230288028717E-2</v>
      </c>
      <c r="AA51" s="1">
        <v>88.51837158203125</v>
      </c>
      <c r="AB51" s="1">
        <v>-9.1694049835205078</v>
      </c>
      <c r="AC51" s="1">
        <v>0.13013012707233429</v>
      </c>
      <c r="AD51" s="1">
        <v>0.10605949908494949</v>
      </c>
      <c r="AE51" s="1">
        <v>2.262597344815731E-2</v>
      </c>
      <c r="AF51" s="1">
        <v>2.8845345601439476E-2</v>
      </c>
      <c r="AG51" s="1">
        <v>1.2006139382719994E-2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1.1041428061092597</v>
      </c>
      <c r="AP51">
        <f>(U51-T51)/(1000-U51)*AO51</f>
        <v>3.1082120150182788E-2</v>
      </c>
      <c r="AQ51">
        <f>(P51+273.15)</f>
        <v>355.44034423828123</v>
      </c>
      <c r="AR51">
        <f>(O51+273.15)</f>
        <v>304.85222091674802</v>
      </c>
      <c r="AS51">
        <f>(Y51*AK51+Z51*AL51)*AM51</f>
        <v>320.18198503087478</v>
      </c>
      <c r="AT51">
        <f>((AS51+0.00000010773*(AR51^4-AQ51^4))-AP51*44100)/(L51*0.92*2*29.3+0.00000043092*AQ51^3)</f>
        <v>-13.653740677922841</v>
      </c>
      <c r="AU51">
        <f>0.61365*EXP(17.502*J51/(240.97+J51))</f>
        <v>52.828090052264528</v>
      </c>
      <c r="AV51">
        <f>AU51*1000/AA51</f>
        <v>596.80368163243918</v>
      </c>
      <c r="AW51">
        <f>(AV51-U51)</f>
        <v>568.60193373815207</v>
      </c>
      <c r="AX51">
        <f>IF(D51,P51,(O51+P51)/2)</f>
        <v>56.996282577514648</v>
      </c>
      <c r="AY51">
        <f>0.61365*EXP(17.502*AX51/(240.97+AX51))</f>
        <v>17.453285408916944</v>
      </c>
      <c r="AZ51">
        <f>IF(AW51&lt;&gt;0,(1000-(AV51+U51)/2)/AW51*AP51,0)</f>
        <v>3.758142903624076E-2</v>
      </c>
      <c r="BA51">
        <f>U51*AA51/1000</f>
        <v>2.4963727993692739</v>
      </c>
      <c r="BB51">
        <f>(AY51-BA51)</f>
        <v>14.95691260954767</v>
      </c>
      <c r="BC51">
        <f>1/(1.6/F51+1.37/N51)</f>
        <v>2.3518075878144858E-2</v>
      </c>
      <c r="BD51">
        <f>G51*AA51*0.001</f>
        <v>16.108648164098391</v>
      </c>
      <c r="BE51">
        <f>G51/S51</f>
        <v>0.4635635425046078</v>
      </c>
      <c r="BF51">
        <f>(1-AP51*AA51/AU51/F51)*100</f>
        <v>-37.364942964054414</v>
      </c>
      <c r="BG51">
        <f>(S51-E51/(N51/1.35))</f>
        <v>393.82352883675105</v>
      </c>
      <c r="BH51">
        <f>E51*BF51/100/BG51</f>
        <v>3.7727823157525644E-3</v>
      </c>
    </row>
    <row r="52" spans="1:60" x14ac:dyDescent="0.35">
      <c r="A52" s="1" t="s">
        <v>9</v>
      </c>
      <c r="B52" s="1" t="s">
        <v>1445</v>
      </c>
      <c r="K52" s="1">
        <v>2.9131200000000002</v>
      </c>
    </row>
    <row r="53" spans="1:60" x14ac:dyDescent="0.35">
      <c r="A53" s="1" t="s">
        <v>9</v>
      </c>
      <c r="B53" s="1" t="s">
        <v>1444</v>
      </c>
      <c r="K53" s="1">
        <v>2.9131200000000002</v>
      </c>
    </row>
    <row r="54" spans="1:60" x14ac:dyDescent="0.35">
      <c r="A54" s="1" t="s">
        <v>9</v>
      </c>
      <c r="B54" s="1" t="s">
        <v>1443</v>
      </c>
    </row>
    <row r="55" spans="1:60" x14ac:dyDescent="0.35">
      <c r="A55" s="1" t="s">
        <v>9</v>
      </c>
      <c r="B55" s="1" t="s">
        <v>1442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H55"/>
  <sheetViews>
    <sheetView zoomScale="47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1532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1531</v>
      </c>
    </row>
    <row r="12" spans="1:60" x14ac:dyDescent="0.35">
      <c r="A12" s="1" t="s">
        <v>9</v>
      </c>
      <c r="B12" s="1" t="s">
        <v>1530</v>
      </c>
    </row>
    <row r="13" spans="1:60" x14ac:dyDescent="0.35">
      <c r="A13" s="1" t="s">
        <v>9</v>
      </c>
      <c r="B13" s="1" t="s">
        <v>1529</v>
      </c>
    </row>
    <row r="14" spans="1:60" x14ac:dyDescent="0.35">
      <c r="A14" s="1" t="s">
        <v>9</v>
      </c>
      <c r="B14" s="1" t="s">
        <v>1528</v>
      </c>
    </row>
    <row r="15" spans="1:60" x14ac:dyDescent="0.35">
      <c r="A15" s="1" t="s">
        <v>9</v>
      </c>
      <c r="B15" s="1" t="s">
        <v>1527</v>
      </c>
    </row>
    <row r="16" spans="1:60" x14ac:dyDescent="0.35">
      <c r="A16" s="1" t="s">
        <v>9</v>
      </c>
      <c r="B16" s="1" t="s">
        <v>1526</v>
      </c>
    </row>
    <row r="17" spans="1:60" x14ac:dyDescent="0.35">
      <c r="A17" s="1" t="s">
        <v>9</v>
      </c>
      <c r="B17" s="1" t="s">
        <v>1525</v>
      </c>
    </row>
    <row r="18" spans="1:60" x14ac:dyDescent="0.35">
      <c r="A18" s="1">
        <v>1</v>
      </c>
      <c r="B18" s="1" t="s">
        <v>1524</v>
      </c>
      <c r="C18" s="1">
        <v>397.0000021904707</v>
      </c>
      <c r="D18" s="1">
        <v>0</v>
      </c>
      <c r="E18">
        <f>(R18-S18*(1000-T18)/(1000-U18))*AO18</f>
        <v>-7.0503454151694571</v>
      </c>
      <c r="F18">
        <f>IF(AZ18&lt;&gt;0,1/(1/AZ18-1/N18),0)</f>
        <v>9.1526466669234292</v>
      </c>
      <c r="G18">
        <f>((BC18-AP18/2)*S18-E18)/(BC18+AP18/2)</f>
        <v>389.11749946659734</v>
      </c>
      <c r="H18">
        <f>AP18*1000</f>
        <v>37.903342957899348</v>
      </c>
      <c r="I18">
        <f>(AU18-BA18)</f>
        <v>1.1041192246855935</v>
      </c>
      <c r="J18">
        <f>(P18+AT18*D18)</f>
        <v>29.395246505737305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31.865650177001953</v>
      </c>
      <c r="P18" s="1">
        <v>29.395246505737305</v>
      </c>
      <c r="Q18" s="1">
        <v>32.001953125</v>
      </c>
      <c r="R18" s="1">
        <v>400.06756591796875</v>
      </c>
      <c r="S18" s="1">
        <v>392.96340942382813</v>
      </c>
      <c r="T18" s="1">
        <v>0.85106056928634644</v>
      </c>
      <c r="U18" s="1">
        <v>34.010654449462891</v>
      </c>
      <c r="V18" s="1">
        <v>1.5897021293640137</v>
      </c>
      <c r="W18" s="1">
        <v>63.528739929199219</v>
      </c>
      <c r="X18" s="1">
        <v>300.33749389648438</v>
      </c>
      <c r="Y18" s="1">
        <v>0.22193396091461182</v>
      </c>
      <c r="Z18" s="1">
        <v>0.22866587340831757</v>
      </c>
      <c r="AA18" s="1">
        <v>88.518096923828125</v>
      </c>
      <c r="AB18" s="1">
        <v>-9.1596221923828125</v>
      </c>
      <c r="AC18" s="1">
        <v>6.379101425409317E-2</v>
      </c>
      <c r="AD18" s="1">
        <v>8.3581894636154175E-2</v>
      </c>
      <c r="AE18" s="1">
        <v>6.1498330906033516E-3</v>
      </c>
      <c r="AF18" s="1">
        <v>1.8615365028381348E-2</v>
      </c>
      <c r="AG18" s="1">
        <v>1.0131264105439186E-2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1.1041819628547218</v>
      </c>
      <c r="AP18">
        <f>(U18-T18)/(1000-U18)*AO18</f>
        <v>3.790334295789935E-2</v>
      </c>
      <c r="AQ18">
        <f>(P18+273.15)</f>
        <v>302.54524650573728</v>
      </c>
      <c r="AR18">
        <f>(O18+273.15)</f>
        <v>305.01565017700193</v>
      </c>
      <c r="AS18">
        <f>(Y18*AK18+Z18*AL18)*AM18</f>
        <v>3.5509432952640196E-2</v>
      </c>
      <c r="AT18">
        <f>((AS18+0.00000010773*(AR18^4-AQ18^4))-AP18*44100)/(L18*0.92*2*29.3+0.00000043092*AQ18^3)</f>
        <v>-12.894506041259906</v>
      </c>
      <c r="AU18">
        <f>0.61365*EXP(17.502*J18/(240.97+J18))</f>
        <v>4.1146776316859759</v>
      </c>
      <c r="AV18">
        <f>AU18*1000/AA18</f>
        <v>46.48402727440866</v>
      </c>
      <c r="AW18">
        <f>(AV18-U18)</f>
        <v>12.47337282494577</v>
      </c>
      <c r="AX18">
        <f>IF(D18,P18,(O18+P18)/2)</f>
        <v>30.630448341369629</v>
      </c>
      <c r="AY18">
        <f>0.61365*EXP(17.502*AX18/(240.97+AX18))</f>
        <v>4.4171872005961177</v>
      </c>
      <c r="AZ18">
        <f>IF(AW18&lt;&gt;0,(1000-(AV18+U18)/2)/AW18*AP18,0)</f>
        <v>2.9164392586192163</v>
      </c>
      <c r="BA18">
        <f>U18*AA18/1000</f>
        <v>3.0105584070003824</v>
      </c>
      <c r="BB18">
        <f>(AY18-BA18)</f>
        <v>1.4066287935957353</v>
      </c>
      <c r="BC18">
        <f>1/(1.6/F18+1.37/N18)</f>
        <v>2.0206908446904936</v>
      </c>
      <c r="BD18">
        <f>G18*AA18*0.001</f>
        <v>34.443940532541902</v>
      </c>
      <c r="BE18">
        <f>G18/S18</f>
        <v>0.99021305835352524</v>
      </c>
      <c r="BF18">
        <f>(1-AP18*AA18/AU18/F18)*100</f>
        <v>91.091038733077582</v>
      </c>
      <c r="BG18">
        <f>(S18-E18/(N18/1.35))</f>
        <v>395.18705251459841</v>
      </c>
      <c r="BH18">
        <f>E18*BF18/100/BG18</f>
        <v>-1.6251121670314665E-2</v>
      </c>
    </row>
    <row r="19" spans="1:60" x14ac:dyDescent="0.35">
      <c r="A19" s="1" t="s">
        <v>9</v>
      </c>
      <c r="B19" s="1" t="s">
        <v>1523</v>
      </c>
      <c r="K19" s="1">
        <v>2.72</v>
      </c>
    </row>
    <row r="20" spans="1:60" x14ac:dyDescent="0.35">
      <c r="A20" s="1" t="s">
        <v>9</v>
      </c>
      <c r="B20" s="1" t="s">
        <v>1522</v>
      </c>
      <c r="K20" s="1">
        <v>2.72</v>
      </c>
    </row>
    <row r="21" spans="1:60" x14ac:dyDescent="0.35">
      <c r="A21" s="1">
        <v>2</v>
      </c>
      <c r="B21" s="1" t="s">
        <v>1521</v>
      </c>
      <c r="C21" s="1">
        <v>601.0000021904707</v>
      </c>
      <c r="D21" s="1">
        <v>0</v>
      </c>
      <c r="E21">
        <f>(R21-S21*(1000-T21)/(1000-U21))*AO21</f>
        <v>-7.4409087665021616</v>
      </c>
      <c r="F21">
        <f>IF(AZ21&lt;&gt;0,1/(1/AZ21-1/N21),0)</f>
        <v>8.1867534191851465</v>
      </c>
      <c r="G21">
        <f>((BC21-AP21/2)*S21-E21)/(BC21+AP21/2)</f>
        <v>389.89553343720394</v>
      </c>
      <c r="H21">
        <f>AP21*1000</f>
        <v>37.148797900735985</v>
      </c>
      <c r="I21">
        <f>(AU21-BA21)</f>
        <v>1.1233550634381082</v>
      </c>
      <c r="J21">
        <f>(P21+AT21*D21)</f>
        <v>29.241220474243164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31.805988311767578</v>
      </c>
      <c r="P21" s="1">
        <v>29.241220474243164</v>
      </c>
      <c r="Q21" s="1">
        <v>31.996759414672852</v>
      </c>
      <c r="R21" s="1">
        <v>400.0648193359375</v>
      </c>
      <c r="S21" s="1">
        <v>393.56146240234375</v>
      </c>
      <c r="T21" s="1">
        <v>0.85680603981018066</v>
      </c>
      <c r="U21" s="1">
        <v>33.383998870849609</v>
      </c>
      <c r="V21" s="1">
        <v>1.6057507991790771</v>
      </c>
      <c r="W21" s="1">
        <v>62.56536865234375</v>
      </c>
      <c r="X21" s="1">
        <v>300.27630615234375</v>
      </c>
      <c r="Y21" s="1">
        <v>25.654308319091797</v>
      </c>
      <c r="Z21" s="1">
        <v>0.11204618960618973</v>
      </c>
      <c r="AA21" s="1">
        <v>88.512397766113281</v>
      </c>
      <c r="AB21" s="1">
        <v>-9.1320018768310547</v>
      </c>
      <c r="AC21" s="1">
        <v>6.9608047604560852E-2</v>
      </c>
      <c r="AD21" s="1">
        <v>7.9703927040100098E-2</v>
      </c>
      <c r="AE21" s="1">
        <v>6.501147523522377E-3</v>
      </c>
      <c r="AF21" s="1">
        <v>1.8531879410147667E-2</v>
      </c>
      <c r="AG21" s="1">
        <v>3.3994461409747601E-3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1.1039570079130283</v>
      </c>
      <c r="AP21">
        <f>(U21-T21)/(1000-U21)*AO21</f>
        <v>3.7148797900735983E-2</v>
      </c>
      <c r="AQ21">
        <f>(P21+273.15)</f>
        <v>302.39122047424314</v>
      </c>
      <c r="AR21">
        <f>(O21+273.15)</f>
        <v>304.95598831176756</v>
      </c>
      <c r="AS21">
        <f>(Y21*AK21+Z21*AL21)*AM21</f>
        <v>4.1046892393077314</v>
      </c>
      <c r="AT21">
        <f>((AS21+0.00000010773*(AR21^4-AQ21^4))-AP21*44100)/(L21*0.92*2*29.3+0.00000043092*AQ21^3)</f>
        <v>-12.594284979888574</v>
      </c>
      <c r="AU21">
        <f>0.61365*EXP(17.502*J21/(240.97+J21))</f>
        <v>4.0782528505182256</v>
      </c>
      <c r="AV21">
        <f>AU21*1000/AA21</f>
        <v>46.075498500161217</v>
      </c>
      <c r="AW21">
        <f>(AV21-U21)</f>
        <v>12.691499629311608</v>
      </c>
      <c r="AX21">
        <f>IF(D21,P21,(O21+P21)/2)</f>
        <v>30.523604393005371</v>
      </c>
      <c r="AY21">
        <f>0.61365*EXP(17.502*AX21/(240.97+AX21))</f>
        <v>4.3902761904737329</v>
      </c>
      <c r="AZ21">
        <f>IF(AW21&lt;&gt;0,(1000-(AV21+U21)/2)/AW21*AP21,0)</f>
        <v>2.810769927754079</v>
      </c>
      <c r="BA21">
        <f>U21*AA21/1000</f>
        <v>2.9548977870801174</v>
      </c>
      <c r="BB21">
        <f>(AY21-BA21)</f>
        <v>1.4353784033936154</v>
      </c>
      <c r="BC21">
        <f>1/(1.6/F21+1.37/N21)</f>
        <v>1.9398450167206476</v>
      </c>
      <c r="BD21">
        <f>G21*AA21*0.001</f>
        <v>34.510588542824713</v>
      </c>
      <c r="BE21">
        <f>G21/S21</f>
        <v>0.99068524407150393</v>
      </c>
      <c r="BF21">
        <f>(1-AP21*AA21/AU21/F21)*100</f>
        <v>90.151660478635279</v>
      </c>
      <c r="BG21">
        <f>(S21-E21/(N21/1.35))</f>
        <v>395.90828718798963</v>
      </c>
      <c r="BH21">
        <f>E21*BF21/100/BG21</f>
        <v>-1.6943577653672149E-2</v>
      </c>
    </row>
    <row r="22" spans="1:60" x14ac:dyDescent="0.35">
      <c r="A22" s="1" t="s">
        <v>9</v>
      </c>
      <c r="B22" s="1" t="s">
        <v>1520</v>
      </c>
      <c r="K22" s="1">
        <v>2.72</v>
      </c>
    </row>
    <row r="23" spans="1:60" x14ac:dyDescent="0.35">
      <c r="A23" s="1" t="s">
        <v>9</v>
      </c>
      <c r="B23" s="1" t="s">
        <v>1519</v>
      </c>
      <c r="K23" s="1">
        <v>2.72</v>
      </c>
    </row>
    <row r="24" spans="1:60" x14ac:dyDescent="0.35">
      <c r="A24" s="1">
        <v>3</v>
      </c>
      <c r="B24" s="1" t="s">
        <v>1518</v>
      </c>
      <c r="C24" s="1">
        <v>805.0000021904707</v>
      </c>
      <c r="D24" s="1">
        <v>0</v>
      </c>
      <c r="E24">
        <f>(R24-S24*(1000-T24)/(1000-U24))*AO24</f>
        <v>-7.6516830233424802</v>
      </c>
      <c r="F24">
        <f>IF(AZ24&lt;&gt;0,1/(1/AZ24-1/N24),0)</f>
        <v>7.5359632329991157</v>
      </c>
      <c r="G24">
        <f>((BC24-AP24/2)*S24-E24)/(BC24+AP24/2)</f>
        <v>390.29962663310124</v>
      </c>
      <c r="H24">
        <f>AP24*1000</f>
        <v>36.444062030924229</v>
      </c>
      <c r="I24">
        <f>(AU24-BA24)</f>
        <v>1.1352933313496716</v>
      </c>
      <c r="J24">
        <f>(P24+AT24*D24)</f>
        <v>29.066640853881836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31.698453903198242</v>
      </c>
      <c r="P24" s="1">
        <v>29.066640853881836</v>
      </c>
      <c r="Q24" s="1">
        <v>31.914129257202148</v>
      </c>
      <c r="R24" s="1">
        <v>399.90206909179688</v>
      </c>
      <c r="S24" s="1">
        <v>393.83294677734375</v>
      </c>
      <c r="T24" s="1">
        <v>0.86359959840774536</v>
      </c>
      <c r="U24" s="1">
        <v>32.787979125976563</v>
      </c>
      <c r="V24" s="1">
        <v>1.6283096075057983</v>
      </c>
      <c r="W24" s="1">
        <v>61.821453094482422</v>
      </c>
      <c r="X24" s="1">
        <v>300.32736206054688</v>
      </c>
      <c r="Y24" s="1">
        <v>51.114578247070313</v>
      </c>
      <c r="Z24" s="1">
        <v>0.13376981019973755</v>
      </c>
      <c r="AA24" s="1">
        <v>88.50848388671875</v>
      </c>
      <c r="AB24" s="1">
        <v>-9.2328929901123047</v>
      </c>
      <c r="AC24" s="1">
        <v>8.3458065986633301E-2</v>
      </c>
      <c r="AD24" s="1">
        <v>6.160372868180275E-2</v>
      </c>
      <c r="AE24" s="1">
        <v>1.9396701827645302E-2</v>
      </c>
      <c r="AF24" s="1">
        <v>3.6705821752548218E-2</v>
      </c>
      <c r="AG24" s="1">
        <v>2.1458379924297333E-3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1.1041447134578928</v>
      </c>
      <c r="AP24">
        <f>(U24-T24)/(1000-U24)*AO24</f>
        <v>3.6444062030924228E-2</v>
      </c>
      <c r="AQ24">
        <f>(P24+273.15)</f>
        <v>302.21664085388181</v>
      </c>
      <c r="AR24">
        <f>(O24+273.15)</f>
        <v>304.84845390319822</v>
      </c>
      <c r="AS24">
        <f>(Y24*AK24+Z24*AL24)*AM24</f>
        <v>8.1783323367312732</v>
      </c>
      <c r="AT24">
        <f>((AS24+0.00000010773*(AR24^4-AQ24^4))-AP24*44100)/(L24*0.92*2*29.3+0.00000043092*AQ24^3)</f>
        <v>-12.314124607562778</v>
      </c>
      <c r="AU24">
        <f>0.61365*EXP(17.502*J24/(240.97+J24))</f>
        <v>4.0373076534992389</v>
      </c>
      <c r="AV24">
        <f>AU24*1000/AA24</f>
        <v>45.614922730645283</v>
      </c>
      <c r="AW24">
        <f>(AV24-U24)</f>
        <v>12.82694360466872</v>
      </c>
      <c r="AX24">
        <f>IF(D24,P24,(O24+P24)/2)</f>
        <v>30.382547378540039</v>
      </c>
      <c r="AY24">
        <f>0.61365*EXP(17.502*AX24/(240.97+AX24))</f>
        <v>4.3549667074262466</v>
      </c>
      <c r="AZ24">
        <f>IF(AW24&lt;&gt;0,(1000-(AV24+U24)/2)/AW24*AP24,0)</f>
        <v>2.729832062943335</v>
      </c>
      <c r="BA24">
        <f>U24*AA24/1000</f>
        <v>2.9020143221495673</v>
      </c>
      <c r="BB24">
        <f>(AY24-BA24)</f>
        <v>1.4529523852766792</v>
      </c>
      <c r="BC24">
        <f>1/(1.6/F24+1.37/N24)</f>
        <v>1.8783480631924476</v>
      </c>
      <c r="BD24">
        <f>G24*AA24*0.001</f>
        <v>34.544828214848188</v>
      </c>
      <c r="BE24">
        <f>G24/S24</f>
        <v>0.99102837847073244</v>
      </c>
      <c r="BF24">
        <f>(1-AP24*AA24/AU24/F24)*100</f>
        <v>89.398164466513833</v>
      </c>
      <c r="BG24">
        <f>(S24-E24/(N24/1.35))</f>
        <v>396.24624869174517</v>
      </c>
      <c r="BH24">
        <f>E24*BF24/100/BG24</f>
        <v>-1.7263164499976079E-2</v>
      </c>
    </row>
    <row r="25" spans="1:60" x14ac:dyDescent="0.35">
      <c r="A25" s="1" t="s">
        <v>9</v>
      </c>
      <c r="B25" s="1" t="s">
        <v>1517</v>
      </c>
      <c r="K25" s="1">
        <v>2.72</v>
      </c>
    </row>
    <row r="26" spans="1:60" x14ac:dyDescent="0.35">
      <c r="A26" s="1" t="s">
        <v>9</v>
      </c>
      <c r="B26" s="1" t="s">
        <v>1516</v>
      </c>
      <c r="K26" s="1">
        <v>2.72</v>
      </c>
    </row>
    <row r="27" spans="1:60" x14ac:dyDescent="0.35">
      <c r="A27" s="1">
        <v>4</v>
      </c>
      <c r="B27" s="1" t="s">
        <v>1515</v>
      </c>
      <c r="C27" s="1">
        <v>1009.0000021904707</v>
      </c>
      <c r="D27" s="1">
        <v>0</v>
      </c>
      <c r="E27">
        <f>(R27-S27*(1000-T27)/(1000-U27))*AO27</f>
        <v>-7.3767587180515353</v>
      </c>
      <c r="F27">
        <f>IF(AZ27&lt;&gt;0,1/(1/AZ27-1/N27),0)</f>
        <v>4.3273562860823837E-2</v>
      </c>
      <c r="G27">
        <f>((BC27-AP27/2)*S27-E27)/(BC27+AP27/2)</f>
        <v>246.00789221276571</v>
      </c>
      <c r="H27">
        <f>AP27*1000</f>
        <v>35.454542249634848</v>
      </c>
      <c r="I27">
        <f>(AU27-BA27)</f>
        <v>50.153715255711013</v>
      </c>
      <c r="J27">
        <f>(P27+AT27*D27)</f>
        <v>82.362350463867188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31.618986129760742</v>
      </c>
      <c r="P27" s="1">
        <v>82.362350463867188</v>
      </c>
      <c r="Q27" s="1">
        <v>31.836545944213867</v>
      </c>
      <c r="R27" s="1">
        <v>400.03851318359375</v>
      </c>
      <c r="S27" s="1">
        <v>394.06546020507813</v>
      </c>
      <c r="T27" s="1">
        <v>0.86682939529418945</v>
      </c>
      <c r="U27" s="1">
        <v>31.953388214111328</v>
      </c>
      <c r="V27" s="1">
        <v>1.641753077507019</v>
      </c>
      <c r="W27" s="1">
        <v>60.518913269042969</v>
      </c>
      <c r="X27" s="1">
        <v>300.3062744140625</v>
      </c>
      <c r="Y27" s="1">
        <v>99.515335083007813</v>
      </c>
      <c r="Z27" s="1">
        <v>0.20351545512676239</v>
      </c>
      <c r="AA27" s="1">
        <v>88.5067138671875</v>
      </c>
      <c r="AB27" s="1">
        <v>-9.25408935546875</v>
      </c>
      <c r="AC27" s="1">
        <v>9.555351734161377E-2</v>
      </c>
      <c r="AD27" s="1">
        <v>7.5716301798820496E-2</v>
      </c>
      <c r="AE27" s="1">
        <v>1.9270539283752441E-2</v>
      </c>
      <c r="AF27" s="1">
        <v>3.8239423185586929E-2</v>
      </c>
      <c r="AG27" s="1">
        <v>5.8072539977729321E-3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1.1040671853458179</v>
      </c>
      <c r="AP27">
        <f>(U27-T27)/(1000-U27)*AO27</f>
        <v>3.5454542249634846E-2</v>
      </c>
      <c r="AQ27">
        <f>(P27+273.15)</f>
        <v>355.51235046386716</v>
      </c>
      <c r="AR27">
        <f>(O27+273.15)</f>
        <v>304.76898612976072</v>
      </c>
      <c r="AS27">
        <f>(Y27*AK27+Z27*AL27)*AM27</f>
        <v>15.922453257386678</v>
      </c>
      <c r="AT27">
        <f>((AS27+0.00000010773*(AR27^4-AQ27^4))-AP27*44100)/(L27*0.92*2*29.3+0.00000043092*AQ27^3)</f>
        <v>-17.359538623441047</v>
      </c>
      <c r="AU27">
        <f>0.61365*EXP(17.502*J27/(240.97+J27))</f>
        <v>52.981804643464528</v>
      </c>
      <c r="AV27">
        <f>AU27*1000/AA27</f>
        <v>598.61904626770604</v>
      </c>
      <c r="AW27">
        <f>(AV27-U27)</f>
        <v>566.66565805359471</v>
      </c>
      <c r="AX27">
        <f>IF(D27,P27,(O27+P27)/2)</f>
        <v>56.990668296813965</v>
      </c>
      <c r="AY27">
        <f>0.61365*EXP(17.502*AX27/(240.97+AX27))</f>
        <v>17.448631284417768</v>
      </c>
      <c r="AZ27">
        <f>IF(AW27&lt;&gt;0,(1000-(AV27+U27)/2)/AW27*AP27,0)</f>
        <v>4.2840453439730912E-2</v>
      </c>
      <c r="BA27">
        <f>U27*AA27/1000</f>
        <v>2.8280893877535127</v>
      </c>
      <c r="BB27">
        <f>(AY27-BA27)</f>
        <v>14.620541896664255</v>
      </c>
      <c r="BC27">
        <f>1/(1.6/F27+1.37/N27)</f>
        <v>2.6813861620613205E-2</v>
      </c>
      <c r="BD27">
        <f>G27*AA27*0.001</f>
        <v>21.773350125145161</v>
      </c>
      <c r="BE27">
        <f>G27/S27</f>
        <v>0.62428179339731826</v>
      </c>
      <c r="BF27">
        <f>(1-AP27*AA27/AU27/F27)*100</f>
        <v>-36.866984333796694</v>
      </c>
      <c r="BG27">
        <f>(S27-E27/(N27/1.35))</f>
        <v>396.3920523916654</v>
      </c>
      <c r="BH27">
        <f>E27*BF27/100/BG27</f>
        <v>6.8608552177501312E-3</v>
      </c>
    </row>
    <row r="28" spans="1:60" x14ac:dyDescent="0.35">
      <c r="A28" s="1" t="s">
        <v>9</v>
      </c>
      <c r="B28" s="1" t="s">
        <v>1514</v>
      </c>
      <c r="K28" s="1">
        <v>2.72</v>
      </c>
    </row>
    <row r="29" spans="1:60" x14ac:dyDescent="0.35">
      <c r="A29" s="1" t="s">
        <v>9</v>
      </c>
      <c r="B29" s="1" t="s">
        <v>1513</v>
      </c>
      <c r="K29" s="1">
        <v>2.72</v>
      </c>
    </row>
    <row r="30" spans="1:60" x14ac:dyDescent="0.35">
      <c r="A30" s="1">
        <v>5</v>
      </c>
      <c r="B30" s="1" t="s">
        <v>1512</v>
      </c>
      <c r="C30" s="1">
        <v>1213.0000021904707</v>
      </c>
      <c r="D30" s="1">
        <v>0</v>
      </c>
      <c r="E30">
        <f>(R30-S30*(1000-T30)/(1000-U30))*AO30</f>
        <v>-6.6568208991889355</v>
      </c>
      <c r="F30">
        <f>IF(AZ30&lt;&gt;0,1/(1/AZ30-1/N30),0)</f>
        <v>4.1348687347207168E-2</v>
      </c>
      <c r="G30">
        <f>((BC30-AP30/2)*S30-E30)/(BC30+AP30/2)</f>
        <v>237.22941304095704</v>
      </c>
      <c r="H30">
        <f>AP30*1000</f>
        <v>33.826281917715889</v>
      </c>
      <c r="I30">
        <f>(AU30-BA30)</f>
        <v>50.15156861259134</v>
      </c>
      <c r="J30">
        <f>(P30+AT30*D30)</f>
        <v>82.304351806640625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31.569063186645508</v>
      </c>
      <c r="P30" s="1">
        <v>82.304351806640625</v>
      </c>
      <c r="Q30" s="1">
        <v>31.778703689575195</v>
      </c>
      <c r="R30" s="1">
        <v>400.16998291015625</v>
      </c>
      <c r="S30" s="1">
        <v>394.12344360351563</v>
      </c>
      <c r="T30" s="1">
        <v>0.87584519386291504</v>
      </c>
      <c r="U30" s="1">
        <v>30.580698013305664</v>
      </c>
      <c r="V30" s="1">
        <v>1.6634119749069214</v>
      </c>
      <c r="W30" s="1">
        <v>58.079097747802734</v>
      </c>
      <c r="X30" s="1">
        <v>300.26687622070313</v>
      </c>
      <c r="Y30" s="1">
        <v>150.34805297851563</v>
      </c>
      <c r="Z30" s="1">
        <v>2.4010233581066132E-2</v>
      </c>
      <c r="AA30" s="1">
        <v>88.500083923339844</v>
      </c>
      <c r="AB30" s="1">
        <v>-9.2875690460205078</v>
      </c>
      <c r="AC30" s="1">
        <v>0.11149895191192627</v>
      </c>
      <c r="AD30" s="1">
        <v>0.16106955707073212</v>
      </c>
      <c r="AE30" s="1">
        <v>2.2391898557543755E-2</v>
      </c>
      <c r="AF30" s="1">
        <v>4.2165666818618774E-2</v>
      </c>
      <c r="AG30" s="1">
        <v>1.0305636562407017E-2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1.1039223390467026</v>
      </c>
      <c r="AP30">
        <f>(U30-T30)/(1000-U30)*AO30</f>
        <v>3.3826281917715889E-2</v>
      </c>
      <c r="AQ30">
        <f>(P30+273.15)</f>
        <v>355.4543518066406</v>
      </c>
      <c r="AR30">
        <f>(O30+273.15)</f>
        <v>304.71906318664549</v>
      </c>
      <c r="AS30">
        <f>(Y30*AK30+Z30*AL30)*AM30</f>
        <v>24.055687938875963</v>
      </c>
      <c r="AT30">
        <f>((AS30+0.00000010773*(AR30^4-AQ30^4))-AP30*44100)/(L30*0.92*2*29.3+0.00000043092*AQ30^3)</f>
        <v>-16.763631977018999</v>
      </c>
      <c r="AU30">
        <f>0.61365*EXP(17.502*J30/(240.97+J30))</f>
        <v>52.857962953203206</v>
      </c>
      <c r="AV30">
        <f>AU30*1000/AA30</f>
        <v>597.26455173748309</v>
      </c>
      <c r="AW30">
        <f>(AV30-U30)</f>
        <v>566.68385372417742</v>
      </c>
      <c r="AX30">
        <f>IF(D30,P30,(O30+P30)/2)</f>
        <v>56.936707496643066</v>
      </c>
      <c r="AY30">
        <f>0.61365*EXP(17.502*AX30/(240.97+AX30))</f>
        <v>17.403953197163595</v>
      </c>
      <c r="AZ30">
        <f>IF(AW30&lt;&gt;0,(1000-(AV30+U30)/2)/AW30*AP30,0)</f>
        <v>4.0953075609645319E-2</v>
      </c>
      <c r="BA30">
        <f>U30*AA30/1000</f>
        <v>2.7063943406118631</v>
      </c>
      <c r="BB30">
        <f>(AY30-BA30)</f>
        <v>14.697558856551732</v>
      </c>
      <c r="BC30">
        <f>1/(1.6/F30+1.37/N30)</f>
        <v>2.5630923914681556E-2</v>
      </c>
      <c r="BD30">
        <f>G30*AA30*0.001</f>
        <v>20.994822963209351</v>
      </c>
      <c r="BE30">
        <f>G30/S30</f>
        <v>0.60191652359459114</v>
      </c>
      <c r="BF30">
        <f>(1-AP30*AA30/AU30/F30)*100</f>
        <v>-36.97010773752509</v>
      </c>
      <c r="BG30">
        <f>(S30-E30/(N30/1.35))</f>
        <v>396.2229710631388</v>
      </c>
      <c r="BH30">
        <f>E30*BF30/100/BG30</f>
        <v>6.2112346785973341E-3</v>
      </c>
    </row>
    <row r="31" spans="1:60" x14ac:dyDescent="0.35">
      <c r="A31" s="1" t="s">
        <v>9</v>
      </c>
      <c r="B31" s="1" t="s">
        <v>1511</v>
      </c>
      <c r="K31" s="1">
        <v>2.72</v>
      </c>
    </row>
    <row r="32" spans="1:60" x14ac:dyDescent="0.35">
      <c r="A32" s="1" t="s">
        <v>9</v>
      </c>
      <c r="B32" s="1" t="s">
        <v>1510</v>
      </c>
      <c r="K32" s="1">
        <v>2.72</v>
      </c>
    </row>
    <row r="33" spans="1:60" x14ac:dyDescent="0.35">
      <c r="A33" s="1">
        <v>6</v>
      </c>
      <c r="B33" s="1" t="s">
        <v>1509</v>
      </c>
      <c r="C33" s="1">
        <v>1416.5000022016466</v>
      </c>
      <c r="D33" s="1">
        <v>0</v>
      </c>
      <c r="E33">
        <f>(R33-S33*(1000-T33)/(1000-U33))*AO33</f>
        <v>-6.3044020993844558</v>
      </c>
      <c r="F33">
        <f>IF(AZ33&lt;&gt;0,1/(1/AZ33-1/N33),0)</f>
        <v>3.235630690912672</v>
      </c>
      <c r="G33">
        <f>((BC33-AP33/2)*S33-E33)/(BC33+AP33/2)</f>
        <v>388.77936214453143</v>
      </c>
      <c r="H33">
        <f>AP33*1000</f>
        <v>32.472120915717447</v>
      </c>
      <c r="I33">
        <f>(AU33-BA33)</f>
        <v>1.5004203379031096</v>
      </c>
      <c r="J33">
        <f>(P33+AT33*D33)</f>
        <v>29.356307983398438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31.544256210327148</v>
      </c>
      <c r="P33" s="1">
        <v>29.356307983398438</v>
      </c>
      <c r="Q33" s="1">
        <v>31.744426727294922</v>
      </c>
      <c r="R33" s="1">
        <v>399.87432861328125</v>
      </c>
      <c r="S33" s="1">
        <v>393.9964599609375</v>
      </c>
      <c r="T33" s="1">
        <v>0.88958394527435303</v>
      </c>
      <c r="U33" s="1">
        <v>29.435487747192383</v>
      </c>
      <c r="V33" s="1">
        <v>1.6918728351593018</v>
      </c>
      <c r="W33" s="1">
        <v>55.982463836669922</v>
      </c>
      <c r="X33" s="1">
        <v>300.3033447265625</v>
      </c>
      <c r="Y33" s="1">
        <v>300.93832397460938</v>
      </c>
      <c r="Z33" s="1">
        <v>2.7439756318926811E-2</v>
      </c>
      <c r="AA33" s="1">
        <v>88.499374389648438</v>
      </c>
      <c r="AB33" s="1">
        <v>-9.135345458984375</v>
      </c>
      <c r="AC33" s="1">
        <v>0.12035544216632843</v>
      </c>
      <c r="AD33" s="1">
        <v>5.5617049336433411E-2</v>
      </c>
      <c r="AE33" s="1">
        <v>1.5358179807662964E-2</v>
      </c>
      <c r="AF33" s="1">
        <v>3.0736397951841354E-2</v>
      </c>
      <c r="AG33" s="1">
        <v>4.4373283162713051E-3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1.1040564144358913</v>
      </c>
      <c r="AP33">
        <f>(U33-T33)/(1000-U33)*AO33</f>
        <v>3.2472120915717446E-2</v>
      </c>
      <c r="AQ33">
        <f>(P33+273.15)</f>
        <v>302.50630798339841</v>
      </c>
      <c r="AR33">
        <f>(O33+273.15)</f>
        <v>304.69425621032713</v>
      </c>
      <c r="AS33">
        <f>(Y33*AK33+Z33*AL33)*AM33</f>
        <v>48.150130759698186</v>
      </c>
      <c r="AT33">
        <f>((AS33+0.00000010773*(AR33^4-AQ33^4))-AP33*44100)/(L33*0.92*2*29.3+0.00000043092*AQ33^3)</f>
        <v>-10.662843663526315</v>
      </c>
      <c r="AU33">
        <f>0.61365*EXP(17.502*J33/(240.97+J33))</f>
        <v>4.1054425883837977</v>
      </c>
      <c r="AV33">
        <f>AU33*1000/AA33</f>
        <v>46.389509719110528</v>
      </c>
      <c r="AW33">
        <f>(AV33-U33)</f>
        <v>16.954021971918145</v>
      </c>
      <c r="AX33">
        <f>IF(D33,P33,(O33+P33)/2)</f>
        <v>30.450282096862793</v>
      </c>
      <c r="AY33">
        <f>0.61365*EXP(17.502*AX33/(240.97+AX33))</f>
        <v>4.3718911021418672</v>
      </c>
      <c r="AZ33">
        <f>IF(AW33&lt;&gt;0,(1000-(AV33+U33)/2)/AW33*AP33,0)</f>
        <v>1.8426908803341029</v>
      </c>
      <c r="BA33">
        <f>U33*AA33/1000</f>
        <v>2.6050222504806881</v>
      </c>
      <c r="BB33">
        <f>(AY33-BA33)</f>
        <v>1.766868851661179</v>
      </c>
      <c r="BC33">
        <f>1/(1.6/F33+1.37/N33)</f>
        <v>1.2276544735521284</v>
      </c>
      <c r="BD33">
        <f>G33*AA33*0.001</f>
        <v>34.406730325397596</v>
      </c>
      <c r="BE33">
        <f>G33/S33</f>
        <v>0.98675851601071918</v>
      </c>
      <c r="BF33">
        <f>(1-AP33*AA33/AU33/F33)*100</f>
        <v>78.366244020023174</v>
      </c>
      <c r="BG33">
        <f>(S33-E33/(N33/1.35))</f>
        <v>395.98483632326031</v>
      </c>
      <c r="BH33">
        <f>E33*BF33/100/BG33</f>
        <v>-1.2476546271519132E-2</v>
      </c>
    </row>
    <row r="34" spans="1:60" x14ac:dyDescent="0.35">
      <c r="A34" s="1" t="s">
        <v>9</v>
      </c>
      <c r="B34" s="1" t="s">
        <v>1508</v>
      </c>
      <c r="K34" s="1">
        <v>2.72</v>
      </c>
    </row>
    <row r="35" spans="1:60" x14ac:dyDescent="0.35">
      <c r="A35" s="1" t="s">
        <v>9</v>
      </c>
      <c r="B35" s="1" t="s">
        <v>1507</v>
      </c>
      <c r="K35" s="1">
        <v>2.72</v>
      </c>
    </row>
    <row r="36" spans="1:60" x14ac:dyDescent="0.35">
      <c r="A36" s="1">
        <v>7</v>
      </c>
      <c r="B36" s="1" t="s">
        <v>1506</v>
      </c>
      <c r="C36" s="1">
        <v>1621.0000021904707</v>
      </c>
      <c r="D36" s="1">
        <v>0</v>
      </c>
      <c r="E36">
        <f>(R36-S36*(1000-T36)/(1000-U36))*AO36</f>
        <v>-5.6339125574842983</v>
      </c>
      <c r="F36">
        <f>IF(AZ36&lt;&gt;0,1/(1/AZ36-1/N36),0)</f>
        <v>2.7742478729457201</v>
      </c>
      <c r="G36">
        <f>((BC36-AP36/2)*S36-E36)/(BC36+AP36/2)</f>
        <v>387.73484306978543</v>
      </c>
      <c r="H36">
        <f>AP36*1000</f>
        <v>31.70416704907058</v>
      </c>
      <c r="I36">
        <f>(AU36-BA36)</f>
        <v>1.6037399415956659</v>
      </c>
      <c r="J36">
        <f>(P36+AT36*D36)</f>
        <v>29.552497863769531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31.549699783325195</v>
      </c>
      <c r="P36" s="1">
        <v>29.552497863769531</v>
      </c>
      <c r="Q36" s="1">
        <v>31.731378555297852</v>
      </c>
      <c r="R36" s="1">
        <v>399.99740600585938</v>
      </c>
      <c r="S36" s="1">
        <v>393.79266357421875</v>
      </c>
      <c r="T36" s="1">
        <v>0.90970081090927124</v>
      </c>
      <c r="U36" s="1">
        <v>28.796531677246094</v>
      </c>
      <c r="V36" s="1">
        <v>1.7295587062835693</v>
      </c>
      <c r="W36" s="1">
        <v>54.749092102050781</v>
      </c>
      <c r="X36" s="1">
        <v>300.32833862304688</v>
      </c>
      <c r="Y36" s="1">
        <v>499.62921142578125</v>
      </c>
      <c r="Z36" s="1">
        <v>4.6877294778823853E-2</v>
      </c>
      <c r="AA36" s="1">
        <v>88.49737548828125</v>
      </c>
      <c r="AB36" s="1">
        <v>-9.0738401412963867</v>
      </c>
      <c r="AC36" s="1">
        <v>0.12183993309736252</v>
      </c>
      <c r="AD36" s="1">
        <v>0.11492524296045303</v>
      </c>
      <c r="AE36" s="1">
        <v>1.3545641675591469E-2</v>
      </c>
      <c r="AF36" s="1">
        <v>4.219423234462738E-2</v>
      </c>
      <c r="AG36" s="1">
        <v>3.5238366108387709E-3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1.1041483037612014</v>
      </c>
      <c r="AP36">
        <f>(U36-T36)/(1000-U36)*AO36</f>
        <v>3.1704167049070579E-2</v>
      </c>
      <c r="AQ36">
        <f>(P36+273.15)</f>
        <v>302.70249786376951</v>
      </c>
      <c r="AR36">
        <f>(O36+273.15)</f>
        <v>304.69969978332517</v>
      </c>
      <c r="AS36">
        <f>(Y36*AK36+Z36*AL36)*AM36</f>
        <v>79.9406720413117</v>
      </c>
      <c r="AT36">
        <f>((AS36+0.00000010773*(AR36^4-AQ36^4))-AP36*44100)/(L36*0.92*2*29.3+0.00000043092*AQ36^3)</f>
        <v>-10.163141226420489</v>
      </c>
      <c r="AU36">
        <f>0.61365*EXP(17.502*J36/(240.97+J36))</f>
        <v>4.152157418197099</v>
      </c>
      <c r="AV36">
        <f>AU36*1000/AA36</f>
        <v>46.918424363295657</v>
      </c>
      <c r="AW36">
        <f>(AV36-U36)</f>
        <v>18.121892686049563</v>
      </c>
      <c r="AX36">
        <f>IF(D36,P36,(O36+P36)/2)</f>
        <v>30.551098823547363</v>
      </c>
      <c r="AY36">
        <f>0.61365*EXP(17.502*AX36/(240.97+AX36))</f>
        <v>4.3971875846534587</v>
      </c>
      <c r="AZ36">
        <f>IF(AW36&lt;&gt;0,(1000-(AV36+U36)/2)/AW36*AP36,0)</f>
        <v>1.6832638715128063</v>
      </c>
      <c r="BA36">
        <f>U36*AA36/1000</f>
        <v>2.5484174766014331</v>
      </c>
      <c r="BB36">
        <f>(AY36-BA36)</f>
        <v>1.8487701080520256</v>
      </c>
      <c r="BC36">
        <f>1/(1.6/F36+1.37/N36)</f>
        <v>1.1150754218641556</v>
      </c>
      <c r="BD36">
        <f>G36*AA36*0.001</f>
        <v>34.31351599703661</v>
      </c>
      <c r="BE36">
        <f>G36/S36</f>
        <v>0.98461672584387394</v>
      </c>
      <c r="BF36">
        <f>(1-AP36*AA36/AU36/F36)*100</f>
        <v>75.642782910586902</v>
      </c>
      <c r="BG36">
        <f>(S36-E36/(N36/1.35))</f>
        <v>395.56957094467174</v>
      </c>
      <c r="BH36">
        <f>E36*BF36/100/BG36</f>
        <v>-1.077344810687225E-2</v>
      </c>
    </row>
    <row r="37" spans="1:60" x14ac:dyDescent="0.35">
      <c r="A37" s="1" t="s">
        <v>9</v>
      </c>
      <c r="B37" s="1" t="s">
        <v>1505</v>
      </c>
      <c r="K37" s="1">
        <v>2.72</v>
      </c>
    </row>
    <row r="38" spans="1:60" x14ac:dyDescent="0.35">
      <c r="A38" s="1" t="s">
        <v>9</v>
      </c>
      <c r="B38" s="1" t="s">
        <v>1504</v>
      </c>
      <c r="K38" s="1">
        <v>2.72</v>
      </c>
    </row>
    <row r="39" spans="1:60" x14ac:dyDescent="0.35">
      <c r="A39" s="1">
        <v>8</v>
      </c>
      <c r="B39" s="1" t="s">
        <v>1503</v>
      </c>
      <c r="C39" s="1">
        <v>1825.0000021904707</v>
      </c>
      <c r="D39" s="1">
        <v>0</v>
      </c>
      <c r="E39">
        <f>(R39-S39*(1000-T39)/(1000-U39))*AO39</f>
        <v>-5.2955225113480324</v>
      </c>
      <c r="F39">
        <f>IF(AZ39&lt;&gt;0,1/(1/AZ39-1/N39),0)</f>
        <v>2.6579140690682936</v>
      </c>
      <c r="G39">
        <f>((BC39-AP39/2)*S39-E39)/(BC39+AP39/2)</f>
        <v>387.1183111422373</v>
      </c>
      <c r="H39">
        <f>AP39*1000</f>
        <v>31.715525581595795</v>
      </c>
      <c r="I39">
        <f>(AU39-BA39)</f>
        <v>1.6463741331559039</v>
      </c>
      <c r="J39">
        <f>(P39+AT39*D39)</f>
        <v>29.744132995605469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31.578384399414063</v>
      </c>
      <c r="P39" s="1">
        <v>29.744132995605469</v>
      </c>
      <c r="Q39" s="1">
        <v>31.743015289306641</v>
      </c>
      <c r="R39" s="1">
        <v>400.16311645507813</v>
      </c>
      <c r="S39" s="1">
        <v>393.65167236328125</v>
      </c>
      <c r="T39" s="1">
        <v>0.93990254402160645</v>
      </c>
      <c r="U39" s="1">
        <v>28.836555480957031</v>
      </c>
      <c r="V39" s="1">
        <v>1.7840018272399902</v>
      </c>
      <c r="W39" s="1">
        <v>54.733833312988281</v>
      </c>
      <c r="X39" s="1">
        <v>300.31777954101563</v>
      </c>
      <c r="Y39" s="1">
        <v>749.104248046875</v>
      </c>
      <c r="Z39" s="1">
        <v>4.8020113259553909E-2</v>
      </c>
      <c r="AA39" s="1">
        <v>88.493934631347656</v>
      </c>
      <c r="AB39" s="1">
        <v>-8.97650146484375</v>
      </c>
      <c r="AC39" s="1">
        <v>0.11843646317720413</v>
      </c>
      <c r="AD39" s="1">
        <v>0.12915477156639099</v>
      </c>
      <c r="AE39" s="1">
        <v>7.8274225816130638E-3</v>
      </c>
      <c r="AF39" s="1">
        <v>2.24411990493536E-2</v>
      </c>
      <c r="AG39" s="1">
        <v>5.8922604657709599E-3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1.1041094836066747</v>
      </c>
      <c r="AP39">
        <f>(U39-T39)/(1000-U39)*AO39</f>
        <v>3.1715525581595794E-2</v>
      </c>
      <c r="AQ39">
        <f>(P39+273.15)</f>
        <v>302.89413299560545</v>
      </c>
      <c r="AR39">
        <f>(O39+273.15)</f>
        <v>304.72838439941404</v>
      </c>
      <c r="AS39">
        <f>(Y39*AK39+Z39*AL39)*AM39</f>
        <v>119.85667700849444</v>
      </c>
      <c r="AT39">
        <f>((AS39+0.00000010773*(AR39^4-AQ39^4))-AP39*44100)/(L39*0.92*2*29.3+0.00000043092*AQ39^3)</f>
        <v>-9.8670964595489323</v>
      </c>
      <c r="AU39">
        <f>0.61365*EXP(17.502*J39/(240.97+J39))</f>
        <v>4.1982343888809455</v>
      </c>
      <c r="AV39">
        <f>AU39*1000/AA39</f>
        <v>47.440928085864357</v>
      </c>
      <c r="AW39">
        <f>(AV39-U39)</f>
        <v>18.604372604907326</v>
      </c>
      <c r="AX39">
        <f>IF(D39,P39,(O39+P39)/2)</f>
        <v>30.661258697509766</v>
      </c>
      <c r="AY39">
        <f>0.61365*EXP(17.502*AX39/(240.97+AX39))</f>
        <v>4.4249741162932725</v>
      </c>
      <c r="AZ39">
        <f>IF(AW39&lt;&gt;0,(1000-(AV39+U39)/2)/AW39*AP39,0)</f>
        <v>1.6397185752379266</v>
      </c>
      <c r="BA39">
        <f>U39*AA39/1000</f>
        <v>2.5518602557250416</v>
      </c>
      <c r="BB39">
        <f>(AY39-BA39)</f>
        <v>1.8731138605682309</v>
      </c>
      <c r="BC39">
        <f>1/(1.6/F39+1.37/N39)</f>
        <v>1.0845478217910969</v>
      </c>
      <c r="BD39">
        <f>G39*AA39*0.001</f>
        <v>34.257622520818849</v>
      </c>
      <c r="BE39">
        <f>G39/S39</f>
        <v>0.98340319201028403</v>
      </c>
      <c r="BF39">
        <f>(1-AP39*AA39/AU39/F39)*100</f>
        <v>74.847694445347628</v>
      </c>
      <c r="BG39">
        <f>(S39-E39/(N39/1.35))</f>
        <v>395.32185323400029</v>
      </c>
      <c r="BH39">
        <f>E39*BF39/100/BG39</f>
        <v>-1.0026201375293666E-2</v>
      </c>
    </row>
    <row r="40" spans="1:60" x14ac:dyDescent="0.35">
      <c r="A40" s="1" t="s">
        <v>9</v>
      </c>
      <c r="B40" s="1" t="s">
        <v>1502</v>
      </c>
      <c r="K40" s="1">
        <v>2.72</v>
      </c>
    </row>
    <row r="41" spans="1:60" x14ac:dyDescent="0.35">
      <c r="A41" s="1" t="s">
        <v>9</v>
      </c>
      <c r="B41" s="1" t="s">
        <v>1501</v>
      </c>
      <c r="K41" s="1">
        <v>2.72</v>
      </c>
    </row>
    <row r="42" spans="1:60" x14ac:dyDescent="0.35">
      <c r="A42" s="1">
        <v>9</v>
      </c>
      <c r="B42" s="1" t="s">
        <v>1500</v>
      </c>
      <c r="C42" s="1">
        <v>2029.0000021904707</v>
      </c>
      <c r="D42" s="1">
        <v>0</v>
      </c>
      <c r="E42">
        <f>(R42-S42*(1000-T42)/(1000-U42))*AO42</f>
        <v>-5.6396544144593719</v>
      </c>
      <c r="F42">
        <f>IF(AZ42&lt;&gt;0,1/(1/AZ42-1/N42),0)</f>
        <v>2.639334870336135</v>
      </c>
      <c r="G42">
        <f>((BC42-AP42/2)*S42-E42)/(BC42+AP42/2)</f>
        <v>387.37714056141732</v>
      </c>
      <c r="H42">
        <f>AP42*1000</f>
        <v>31.967311755693846</v>
      </c>
      <c r="I42">
        <f>(AU42-BA42)</f>
        <v>1.6659641489506907</v>
      </c>
      <c r="J42">
        <f>(P42+AT42*D42)</f>
        <v>29.919059753417969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31.623468399047852</v>
      </c>
      <c r="P42" s="1">
        <v>29.919059753417969</v>
      </c>
      <c r="Q42" s="1">
        <v>31.769947052001953</v>
      </c>
      <c r="R42" s="1">
        <v>400.00885009765625</v>
      </c>
      <c r="S42" s="1">
        <v>393.71762084960938</v>
      </c>
      <c r="T42" s="1">
        <v>0.98597919940948486</v>
      </c>
      <c r="U42" s="1">
        <v>29.095653533935547</v>
      </c>
      <c r="V42" s="1">
        <v>1.8666238784790039</v>
      </c>
      <c r="W42" s="1">
        <v>55.082950592041016</v>
      </c>
      <c r="X42" s="1">
        <v>300.327880859375</v>
      </c>
      <c r="Y42" s="1">
        <v>1000.1280517578125</v>
      </c>
      <c r="Z42" s="1">
        <v>0.15434916317462921</v>
      </c>
      <c r="AA42" s="1">
        <v>88.491508483886719</v>
      </c>
      <c r="AB42" s="1">
        <v>-8.8514690399169922</v>
      </c>
      <c r="AC42" s="1">
        <v>0.12188151478767395</v>
      </c>
      <c r="AD42" s="1">
        <v>8.2983292639255524E-2</v>
      </c>
      <c r="AE42" s="1">
        <v>4.3489523231983185E-3</v>
      </c>
      <c r="AF42" s="1">
        <v>3.839145228266716E-2</v>
      </c>
      <c r="AG42" s="1">
        <v>5.7176318950951099E-3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1.1041466208065256</v>
      </c>
      <c r="AP42">
        <f>(U42-T42)/(1000-U42)*AO42</f>
        <v>3.1967311755693846E-2</v>
      </c>
      <c r="AQ42">
        <f>(P42+273.15)</f>
        <v>303.06905975341795</v>
      </c>
      <c r="AR42">
        <f>(O42+273.15)</f>
        <v>304.77346839904783</v>
      </c>
      <c r="AS42">
        <f>(Y42*AK42+Z42*AL42)*AM42</f>
        <v>160.02048470451336</v>
      </c>
      <c r="AT42">
        <f>((AS42+0.00000010773*(AR42^4-AQ42^4))-AP42*44100)/(L42*0.92*2*29.3+0.00000043092*AQ42^3)</f>
        <v>-9.6494882954779779</v>
      </c>
      <c r="AU42">
        <f>0.61365*EXP(17.502*J42/(240.97+J42))</f>
        <v>4.2406824204931768</v>
      </c>
      <c r="AV42">
        <f>AU42*1000/AA42</f>
        <v>47.921913561518238</v>
      </c>
      <c r="AW42">
        <f>(AV42-U42)</f>
        <v>18.826260027582691</v>
      </c>
      <c r="AX42">
        <f>IF(D42,P42,(O42+P42)/2)</f>
        <v>30.77126407623291</v>
      </c>
      <c r="AY42">
        <f>0.61365*EXP(17.502*AX42/(240.97+AX42))</f>
        <v>4.452874201881154</v>
      </c>
      <c r="AZ42">
        <f>IF(AW42&lt;&gt;0,(1000-(AV42+U42)/2)/AW42*AP42,0)</f>
        <v>1.6326285423477014</v>
      </c>
      <c r="BA42">
        <f>U42*AA42/1000</f>
        <v>2.5747182715424861</v>
      </c>
      <c r="BB42">
        <f>(AY42-BA42)</f>
        <v>1.8781559303386679</v>
      </c>
      <c r="BC42">
        <f>1/(1.6/F42+1.37/N42)</f>
        <v>1.079586269303799</v>
      </c>
      <c r="BD42">
        <f>G42*AA42*0.001</f>
        <v>34.279587520454434</v>
      </c>
      <c r="BE42">
        <f>G42/S42</f>
        <v>0.9838958686316609</v>
      </c>
      <c r="BF42">
        <f>(1-AP42*AA42/AU42/F42)*100</f>
        <v>74.725797000120224</v>
      </c>
      <c r="BG42">
        <f>(S42-E42/(N42/1.35))</f>
        <v>395.49633917255318</v>
      </c>
      <c r="BH42">
        <f>E42*BF42/100/BG42</f>
        <v>-1.0655665531757451E-2</v>
      </c>
    </row>
    <row r="43" spans="1:60" x14ac:dyDescent="0.35">
      <c r="A43" s="1" t="s">
        <v>9</v>
      </c>
      <c r="B43" s="1" t="s">
        <v>1499</v>
      </c>
      <c r="K43" s="1">
        <v>2.72</v>
      </c>
    </row>
    <row r="44" spans="1:60" x14ac:dyDescent="0.35">
      <c r="A44" s="1" t="s">
        <v>9</v>
      </c>
      <c r="B44" s="1" t="s">
        <v>1498</v>
      </c>
      <c r="K44" s="1">
        <v>2.72</v>
      </c>
    </row>
    <row r="45" spans="1:60" x14ac:dyDescent="0.35">
      <c r="A45" s="1">
        <v>10</v>
      </c>
      <c r="B45" s="1" t="s">
        <v>1497</v>
      </c>
      <c r="C45" s="1">
        <v>2233.0000021904707</v>
      </c>
      <c r="D45" s="1">
        <v>0</v>
      </c>
      <c r="E45">
        <f>(R45-S45*(1000-T45)/(1000-U45))*AO45</f>
        <v>-5.1560375327779697</v>
      </c>
      <c r="F45">
        <f>IF(AZ45&lt;&gt;0,1/(1/AZ45-1/N45),0)</f>
        <v>2.6956234618481303</v>
      </c>
      <c r="G45">
        <f>((BC45-AP45/2)*S45-E45)/(BC45+AP45/2)</f>
        <v>386.32726038632796</v>
      </c>
      <c r="H45">
        <f>AP45*1000</f>
        <v>32.441904095741812</v>
      </c>
      <c r="I45">
        <f>(AU45-BA45)</f>
        <v>1.668047567614459</v>
      </c>
      <c r="J45">
        <f>(P45+AT45*D45)</f>
        <v>30.097900390625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31.682825088500977</v>
      </c>
      <c r="P45" s="1">
        <v>30.097900390625</v>
      </c>
      <c r="Q45" s="1">
        <v>31.80902099609375</v>
      </c>
      <c r="R45" s="1">
        <v>400.05105590820313</v>
      </c>
      <c r="S45" s="1">
        <v>393.1685791015625</v>
      </c>
      <c r="T45" s="1">
        <v>1.0526555776596069</v>
      </c>
      <c r="U45" s="1">
        <v>29.566432952880859</v>
      </c>
      <c r="V45" s="1">
        <v>1.9861834049224854</v>
      </c>
      <c r="W45" s="1">
        <v>55.786869049072266</v>
      </c>
      <c r="X45" s="1">
        <v>300.3214111328125</v>
      </c>
      <c r="Y45" s="1">
        <v>1249.815185546875</v>
      </c>
      <c r="Z45" s="1">
        <v>0.12690854072570801</v>
      </c>
      <c r="AA45" s="1">
        <v>88.492881774902344</v>
      </c>
      <c r="AB45" s="1">
        <v>-8.9185409545898438</v>
      </c>
      <c r="AC45" s="1">
        <v>0.12428238987922668</v>
      </c>
      <c r="AD45" s="1">
        <v>7.2473831474781036E-2</v>
      </c>
      <c r="AE45" s="1">
        <v>7.4658081866800785E-3</v>
      </c>
      <c r="AF45" s="1">
        <v>1.8907701596617699E-2</v>
      </c>
      <c r="AG45" s="1">
        <v>1.5916239470243454E-2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1.1041228350471044</v>
      </c>
      <c r="AP45">
        <f>(U45-T45)/(1000-U45)*AO45</f>
        <v>3.2441904095741811E-2</v>
      </c>
      <c r="AQ45">
        <f>(P45+273.15)</f>
        <v>303.24790039062498</v>
      </c>
      <c r="AR45">
        <f>(O45+273.15)</f>
        <v>304.83282508850095</v>
      </c>
      <c r="AS45">
        <f>(Y45*AK45+Z45*AL45)*AM45</f>
        <v>199.97042521781259</v>
      </c>
      <c r="AT45">
        <f>((AS45+0.00000010773*(AR45^4-AQ45^4))-AP45*44100)/(L45*0.92*2*29.3+0.00000043092*AQ45^3)</f>
        <v>-9.5097484223747362</v>
      </c>
      <c r="AU45">
        <f>0.61365*EXP(17.502*J45/(240.97+J45))</f>
        <v>4.2844664234193219</v>
      </c>
      <c r="AV45">
        <f>AU45*1000/AA45</f>
        <v>48.415944169584598</v>
      </c>
      <c r="AW45">
        <f>(AV45-U45)</f>
        <v>18.849511216703739</v>
      </c>
      <c r="AX45">
        <f>IF(D45,P45,(O45+P45)/2)</f>
        <v>30.890362739562988</v>
      </c>
      <c r="AY45">
        <f>0.61365*EXP(17.502*AX45/(240.97+AX45))</f>
        <v>4.4832532208662794</v>
      </c>
      <c r="AZ45">
        <f>IF(AW45&lt;&gt;0,(1000-(AV45+U45)/2)/AW45*AP45,0)</f>
        <v>1.653992792568088</v>
      </c>
      <c r="BA45">
        <f>U45*AA45/1000</f>
        <v>2.6164188558048629</v>
      </c>
      <c r="BB45">
        <f>(AY45-BA45)</f>
        <v>1.8668343650614165</v>
      </c>
      <c r="BC45">
        <f>1/(1.6/F45+1.37/N45)</f>
        <v>1.0945444018556081</v>
      </c>
      <c r="BD45">
        <f>G45*AA45*0.001</f>
        <v>34.187212579789239</v>
      </c>
      <c r="BE45">
        <f>G45/S45</f>
        <v>0.98259952834769304</v>
      </c>
      <c r="BF45">
        <f>(1-AP45*AA45/AU45/F45)*100</f>
        <v>75.142428179399161</v>
      </c>
      <c r="BG45">
        <f>(S45-E45/(N45/1.35))</f>
        <v>394.79476711936451</v>
      </c>
      <c r="BH45">
        <f>E45*BF45/100/BG45</f>
        <v>-9.813635140708819E-3</v>
      </c>
    </row>
    <row r="46" spans="1:60" x14ac:dyDescent="0.35">
      <c r="A46" s="1" t="s">
        <v>9</v>
      </c>
      <c r="B46" s="1" t="s">
        <v>1496</v>
      </c>
      <c r="K46" s="1">
        <v>2.72</v>
      </c>
    </row>
    <row r="47" spans="1:60" x14ac:dyDescent="0.35">
      <c r="A47" s="1" t="s">
        <v>9</v>
      </c>
      <c r="B47" s="1" t="s">
        <v>1495</v>
      </c>
      <c r="K47" s="1">
        <v>2.72</v>
      </c>
    </row>
    <row r="48" spans="1:60" x14ac:dyDescent="0.35">
      <c r="A48" s="1">
        <v>11</v>
      </c>
      <c r="B48" s="1" t="s">
        <v>1494</v>
      </c>
      <c r="C48" s="1">
        <v>2437.0000021904707</v>
      </c>
      <c r="D48" s="1">
        <v>0</v>
      </c>
      <c r="E48">
        <f>(R48-S48*(1000-T48)/(1000-U48))*AO48</f>
        <v>-5.1693562052704998</v>
      </c>
      <c r="F48">
        <f>IF(AZ48&lt;&gt;0,1/(1/AZ48-1/N48),0)</f>
        <v>2.8608988725748117</v>
      </c>
      <c r="G48">
        <f>((BC48-AP48/2)*S48-E48)/(BC48+AP48/2)</f>
        <v>386.00561203267392</v>
      </c>
      <c r="H48">
        <f>AP48*1000</f>
        <v>33.367741708119759</v>
      </c>
      <c r="I48">
        <f>(AU48-BA48)</f>
        <v>1.653444028670255</v>
      </c>
      <c r="J48">
        <f>(P48+AT48*D48)</f>
        <v>30.351110458374023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31.775138854980469</v>
      </c>
      <c r="P48" s="1">
        <v>30.351110458374023</v>
      </c>
      <c r="Q48" s="1">
        <v>31.873834609985352</v>
      </c>
      <c r="R48" s="1">
        <v>400.078857421875</v>
      </c>
      <c r="S48" s="1">
        <v>392.88690185546875</v>
      </c>
      <c r="T48" s="1">
        <v>1.1375107765197754</v>
      </c>
      <c r="U48" s="1">
        <v>30.440132141113281</v>
      </c>
      <c r="V48" s="1">
        <v>2.1350457668304443</v>
      </c>
      <c r="W48" s="1">
        <v>57.134464263916016</v>
      </c>
      <c r="X48" s="1">
        <v>300.305908203125</v>
      </c>
      <c r="Y48" s="1">
        <v>1599.805419921875</v>
      </c>
      <c r="Z48" s="1">
        <v>0.12576588988304138</v>
      </c>
      <c r="AA48" s="1">
        <v>88.491310119628906</v>
      </c>
      <c r="AB48" s="1">
        <v>-8.8699493408203125</v>
      </c>
      <c r="AC48" s="1">
        <v>0.11904051899909973</v>
      </c>
      <c r="AD48" s="1">
        <v>5.1844067871570587E-2</v>
      </c>
      <c r="AE48" s="1">
        <v>6.7400303669273853E-3</v>
      </c>
      <c r="AF48" s="1">
        <v>3.6374837160110474E-2</v>
      </c>
      <c r="AG48" s="1">
        <v>1.5217999927699566E-2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1.1040658389820768</v>
      </c>
      <c r="AP48">
        <f>(U48-T48)/(1000-U48)*AO48</f>
        <v>3.3367741708119757E-2</v>
      </c>
      <c r="AQ48">
        <f>(P48+273.15)</f>
        <v>303.501110458374</v>
      </c>
      <c r="AR48">
        <f>(O48+273.15)</f>
        <v>304.92513885498045</v>
      </c>
      <c r="AS48">
        <f>(Y48*AK48+Z48*AL48)*AM48</f>
        <v>255.96886146614997</v>
      </c>
      <c r="AT48">
        <f>((AS48+0.00000010773*(AR48^4-AQ48^4))-AP48*44100)/(L48*0.92*2*29.3+0.00000043092*AQ48^3)</f>
        <v>-9.4035220403248942</v>
      </c>
      <c r="AU48">
        <f>0.61365*EXP(17.502*J48/(240.97+J48))</f>
        <v>4.3471312020519939</v>
      </c>
      <c r="AV48">
        <f>AU48*1000/AA48</f>
        <v>49.124950192004498</v>
      </c>
      <c r="AW48">
        <f>(AV48-U48)</f>
        <v>18.684818050891217</v>
      </c>
      <c r="AX48">
        <f>IF(D48,P48,(O48+P48)/2)</f>
        <v>31.063124656677246</v>
      </c>
      <c r="AY48">
        <f>0.61365*EXP(17.502*AX48/(240.97+AX48))</f>
        <v>4.5276412009512965</v>
      </c>
      <c r="AZ48">
        <f>IF(AW48&lt;&gt;0,(1000-(AV48+U48)/2)/AW48*AP48,0)</f>
        <v>1.7147765668744706</v>
      </c>
      <c r="BA48">
        <f>U48*AA48/1000</f>
        <v>2.6936871733817389</v>
      </c>
      <c r="BB48">
        <f>(AY48-BA48)</f>
        <v>1.8339540275695576</v>
      </c>
      <c r="BC48">
        <f>1/(1.6/F48+1.37/N48)</f>
        <v>1.1372266111667739</v>
      </c>
      <c r="BD48">
        <f>G48*AA48*0.001</f>
        <v>34.158142322300506</v>
      </c>
      <c r="BE48">
        <f>G48/S48</f>
        <v>0.98248531628237823</v>
      </c>
      <c r="BF48">
        <f>(1-AP48*AA48/AU48/F48)*100</f>
        <v>76.257732956389816</v>
      </c>
      <c r="BG48">
        <f>(S48-E48/(N48/1.35))</f>
        <v>394.51729051484534</v>
      </c>
      <c r="BH48">
        <f>E48*BF48/100/BG48</f>
        <v>-9.9920433029320136E-3</v>
      </c>
    </row>
    <row r="49" spans="1:60" x14ac:dyDescent="0.35">
      <c r="A49" s="1" t="s">
        <v>9</v>
      </c>
      <c r="B49" s="1" t="s">
        <v>1493</v>
      </c>
      <c r="K49" s="1">
        <v>2.72</v>
      </c>
    </row>
    <row r="50" spans="1:60" x14ac:dyDescent="0.35">
      <c r="A50" s="1" t="s">
        <v>9</v>
      </c>
      <c r="B50" s="1" t="s">
        <v>1488</v>
      </c>
      <c r="K50" s="1">
        <v>2.72</v>
      </c>
    </row>
    <row r="51" spans="1:60" x14ac:dyDescent="0.35">
      <c r="A51" s="1">
        <v>12</v>
      </c>
      <c r="B51" s="1" t="s">
        <v>1492</v>
      </c>
      <c r="C51" s="1">
        <v>2641.0000021904707</v>
      </c>
      <c r="D51" s="1">
        <v>0</v>
      </c>
      <c r="E51">
        <f>(R51-S51*(1000-T51)/(1000-U51))*AO51</f>
        <v>-4.9486974076790453</v>
      </c>
      <c r="F51">
        <f>IF(AZ51&lt;&gt;0,1/(1/AZ51-1/N51),0)</f>
        <v>3.1098648090104399</v>
      </c>
      <c r="G51">
        <f>((BC51-AP51/2)*S51-E51)/(BC51+AP51/2)</f>
        <v>385.2407599505616</v>
      </c>
      <c r="H51">
        <f>AP51*1000</f>
        <v>34.495672202746682</v>
      </c>
      <c r="I51">
        <f>(AU51-BA51)</f>
        <v>1.6256966642205781</v>
      </c>
      <c r="J51">
        <f>(P51+AT51*D51)</f>
        <v>30.617719650268555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31.888935089111328</v>
      </c>
      <c r="P51" s="1">
        <v>30.617719650268555</v>
      </c>
      <c r="Q51" s="1">
        <v>31.960599899291992</v>
      </c>
      <c r="R51" s="1">
        <v>400.07778930664063</v>
      </c>
      <c r="S51" s="1">
        <v>392.30300903320313</v>
      </c>
      <c r="T51" s="1">
        <v>1.2513338327407837</v>
      </c>
      <c r="U51" s="1">
        <v>31.510366439819336</v>
      </c>
      <c r="V51" s="1">
        <v>2.3334901332855225</v>
      </c>
      <c r="W51" s="1">
        <v>58.760597229003906</v>
      </c>
      <c r="X51" s="1">
        <v>300.31253051757813</v>
      </c>
      <c r="Y51" s="1">
        <v>2000.147216796875</v>
      </c>
      <c r="Z51" s="1">
        <v>0.10747379809617996</v>
      </c>
      <c r="AA51" s="1">
        <v>88.48760986328125</v>
      </c>
      <c r="AB51" s="1">
        <v>-8.8125123977661133</v>
      </c>
      <c r="AC51" s="1">
        <v>0.11619694530963898</v>
      </c>
      <c r="AD51" s="1">
        <v>5.988195538520813E-2</v>
      </c>
      <c r="AE51" s="1">
        <v>9.9989278241991997E-3</v>
      </c>
      <c r="AF51" s="1">
        <v>2.870560809969902E-2</v>
      </c>
      <c r="AG51" s="1">
        <v>1.7505377531051636E-2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1.1040901857263898</v>
      </c>
      <c r="AP51">
        <f>(U51-T51)/(1000-U51)*AO51</f>
        <v>3.4495672202746686E-2</v>
      </c>
      <c r="AQ51">
        <f>(P51+273.15)</f>
        <v>303.76771965026853</v>
      </c>
      <c r="AR51">
        <f>(O51+273.15)</f>
        <v>305.03893508911131</v>
      </c>
      <c r="AS51">
        <f>(Y51*AK51+Z51*AL51)*AM51</f>
        <v>320.02354753441614</v>
      </c>
      <c r="AT51">
        <f>((AS51+0.00000010773*(AR51^4-AQ51^4))-AP51*44100)/(L51*0.92*2*29.3+0.00000043092*AQ51^3)</f>
        <v>-9.3032021396759959</v>
      </c>
      <c r="AU51">
        <f>0.61365*EXP(17.502*J51/(240.97+J51))</f>
        <v>4.413973676396342</v>
      </c>
      <c r="AV51">
        <f>AU51*1000/AA51</f>
        <v>49.882392384834446</v>
      </c>
      <c r="AW51">
        <f>(AV51-U51)</f>
        <v>18.37202594501511</v>
      </c>
      <c r="AX51">
        <f>IF(D51,P51,(O51+P51)/2)</f>
        <v>31.253327369689941</v>
      </c>
      <c r="AY51">
        <f>0.61365*EXP(17.502*AX51/(240.97+AX51))</f>
        <v>4.5769525137459022</v>
      </c>
      <c r="AZ51">
        <f>IF(AW51&lt;&gt;0,(1000-(AV51+U51)/2)/AW51*AP51,0)</f>
        <v>1.8012070817741941</v>
      </c>
      <c r="BA51">
        <f>U51*AA51/1000</f>
        <v>2.7882770121757638</v>
      </c>
      <c r="BB51">
        <f>(AY51-BA51)</f>
        <v>1.7886755015701383</v>
      </c>
      <c r="BC51">
        <f>1/(1.6/F51+1.37/N51)</f>
        <v>1.1982372729102044</v>
      </c>
      <c r="BD51">
        <f>G51*AA51*0.001</f>
        <v>34.089034069939274</v>
      </c>
      <c r="BE51">
        <f>G51/S51</f>
        <v>0.98199797370903208</v>
      </c>
      <c r="BF51">
        <f>(1-AP51*AA51/AU51/F51)*100</f>
        <v>77.763018843248759</v>
      </c>
      <c r="BG51">
        <f>(S51-E51/(N51/1.35))</f>
        <v>393.86380302993723</v>
      </c>
      <c r="BH51">
        <f>E51*BF51/100/BG51</f>
        <v>-9.7705259229833724E-3</v>
      </c>
    </row>
    <row r="52" spans="1:60" x14ac:dyDescent="0.35">
      <c r="A52" s="1" t="s">
        <v>9</v>
      </c>
      <c r="B52" s="1" t="s">
        <v>1491</v>
      </c>
    </row>
    <row r="53" spans="1:60" x14ac:dyDescent="0.35">
      <c r="A53" s="1" t="s">
        <v>9</v>
      </c>
      <c r="B53" s="1" t="s">
        <v>1490</v>
      </c>
    </row>
    <row r="54" spans="1:60" x14ac:dyDescent="0.35">
      <c r="A54" s="1" t="s">
        <v>9</v>
      </c>
      <c r="B54" s="1" t="s">
        <v>1489</v>
      </c>
    </row>
    <row r="55" spans="1:60" x14ac:dyDescent="0.35">
      <c r="A55" s="1" t="s">
        <v>9</v>
      </c>
      <c r="B55" s="1" t="s">
        <v>1488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H55"/>
  <sheetViews>
    <sheetView zoomScale="48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1578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1577</v>
      </c>
    </row>
    <row r="12" spans="1:60" x14ac:dyDescent="0.35">
      <c r="A12" s="1" t="s">
        <v>9</v>
      </c>
      <c r="B12" s="1" t="s">
        <v>1576</v>
      </c>
    </row>
    <row r="13" spans="1:60" x14ac:dyDescent="0.35">
      <c r="A13" s="1" t="s">
        <v>9</v>
      </c>
      <c r="B13" s="1" t="s">
        <v>1575</v>
      </c>
    </row>
    <row r="14" spans="1:60" x14ac:dyDescent="0.35">
      <c r="A14" s="1" t="s">
        <v>9</v>
      </c>
      <c r="B14" s="1" t="s">
        <v>1574</v>
      </c>
    </row>
    <row r="15" spans="1:60" x14ac:dyDescent="0.35">
      <c r="A15" s="1" t="s">
        <v>9</v>
      </c>
      <c r="B15" s="1" t="s">
        <v>1573</v>
      </c>
    </row>
    <row r="16" spans="1:60" x14ac:dyDescent="0.35">
      <c r="A16" s="1" t="s">
        <v>9</v>
      </c>
      <c r="B16" s="1" t="s">
        <v>1572</v>
      </c>
    </row>
    <row r="17" spans="1:60" x14ac:dyDescent="0.35">
      <c r="A17" s="1" t="s">
        <v>9</v>
      </c>
      <c r="B17" s="1" t="s">
        <v>1571</v>
      </c>
    </row>
    <row r="18" spans="1:60" x14ac:dyDescent="0.35">
      <c r="A18" s="1">
        <v>1</v>
      </c>
      <c r="B18" s="1" t="s">
        <v>1570</v>
      </c>
      <c r="C18" s="1">
        <v>507.00000187754631</v>
      </c>
      <c r="D18" s="1">
        <v>0</v>
      </c>
      <c r="E18">
        <f>(R18-S18*(1000-T18)/(1000-U18))*AO18</f>
        <v>-4.7511623959604083</v>
      </c>
      <c r="F18">
        <f>IF(AZ18&lt;&gt;0,1/(1/AZ18-1/N18),0)</f>
        <v>1.7419637407006074</v>
      </c>
      <c r="G18">
        <f>((BC18-AP18/2)*S18-E18)/(BC18+AP18/2)</f>
        <v>386.18433302715147</v>
      </c>
      <c r="H18">
        <f>AP18*1000</f>
        <v>28.546322912916089</v>
      </c>
      <c r="I18">
        <f>(AU18-BA18)</f>
        <v>1.9626862333210164</v>
      </c>
      <c r="J18">
        <f>(P18+AT18*D18)</f>
        <v>30.318153381347656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32.11236572265625</v>
      </c>
      <c r="P18" s="1">
        <v>30.318153381347656</v>
      </c>
      <c r="Q18" s="1">
        <v>32.240318298339844</v>
      </c>
      <c r="R18" s="1">
        <v>399.97946166992188</v>
      </c>
      <c r="S18" s="1">
        <v>394.09368896484375</v>
      </c>
      <c r="T18" s="1">
        <v>1.6961857080459595</v>
      </c>
      <c r="U18" s="1">
        <v>26.855583190917969</v>
      </c>
      <c r="V18" s="1">
        <v>3.1231143474578857</v>
      </c>
      <c r="W18" s="1">
        <v>49.448043823242188</v>
      </c>
      <c r="X18" s="1">
        <v>300.32821655273438</v>
      </c>
      <c r="Y18" s="1">
        <v>0.2046724259853363</v>
      </c>
      <c r="Z18" s="1">
        <v>0.14177285134792328</v>
      </c>
      <c r="AA18" s="1">
        <v>88.4822998046875</v>
      </c>
      <c r="AB18" s="1">
        <v>-8.434147834777832</v>
      </c>
      <c r="AC18" s="1">
        <v>0.16218817234039307</v>
      </c>
      <c r="AD18" s="1">
        <v>9.586644172668457E-2</v>
      </c>
      <c r="AE18" s="1">
        <v>1.3292252086102962E-2</v>
      </c>
      <c r="AF18" s="1">
        <v>4.8896074295043945E-2</v>
      </c>
      <c r="AG18" s="1">
        <v>3.0952105298638344E-3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1.1041478549732877</v>
      </c>
      <c r="AP18">
        <f>(U18-T18)/(1000-U18)*AO18</f>
        <v>2.8546322912916089E-2</v>
      </c>
      <c r="AQ18">
        <f>(P18+273.15)</f>
        <v>303.46815338134763</v>
      </c>
      <c r="AR18">
        <f>(O18+273.15)</f>
        <v>305.26236572265623</v>
      </c>
      <c r="AS18">
        <f>(Y18*AK18+Z18*AL18)*AM18</f>
        <v>3.2747587425688174E-2</v>
      </c>
      <c r="AT18">
        <f>((AS18+0.00000010773*(AR18^4-AQ18^4))-AP18*44100)/(L18*0.92*2*29.3+0.00000043092*AQ18^3)</f>
        <v>-9.7082102895203359</v>
      </c>
      <c r="AU18">
        <f>0.61365*EXP(17.502*J18/(240.97+J18))</f>
        <v>4.3389299966495463</v>
      </c>
      <c r="AV18">
        <f>AU18*1000/AA18</f>
        <v>49.037265150511878</v>
      </c>
      <c r="AW18">
        <f>(AV18-U18)</f>
        <v>22.181681959593909</v>
      </c>
      <c r="AX18">
        <f>IF(D18,P18,(O18+P18)/2)</f>
        <v>31.215259552001953</v>
      </c>
      <c r="AY18">
        <f>0.61365*EXP(17.502*AX18/(240.97+AX18))</f>
        <v>4.5670459126675258</v>
      </c>
      <c r="AZ18">
        <f>IF(AW18&lt;&gt;0,(1000-(AV18+U18)/2)/AW18*AP18,0)</f>
        <v>1.2380978180633493</v>
      </c>
      <c r="BA18">
        <f>U18*AA18/1000</f>
        <v>2.3762437633285298</v>
      </c>
      <c r="BB18">
        <f>(AY18-BA18)</f>
        <v>2.190802149338996</v>
      </c>
      <c r="BC18">
        <f>1/(1.6/F18+1.37/N18)</f>
        <v>0.80738202240020684</v>
      </c>
      <c r="BD18">
        <f>G18*AA18*0.001</f>
        <v>34.170477934781694</v>
      </c>
      <c r="BE18">
        <f>G18/S18</f>
        <v>0.97993026491120017</v>
      </c>
      <c r="BF18">
        <f>(1-AP18*AA18/AU18/F18)*100</f>
        <v>66.581663934339446</v>
      </c>
      <c r="BG18">
        <f>(S18-E18/(N18/1.35))</f>
        <v>395.59218142340808</v>
      </c>
      <c r="BH18">
        <f>E18*BF18/100/BG18</f>
        <v>-7.9966266473483032E-3</v>
      </c>
    </row>
    <row r="19" spans="1:60" x14ac:dyDescent="0.35">
      <c r="A19" s="1" t="s">
        <v>9</v>
      </c>
      <c r="B19" s="1" t="s">
        <v>1569</v>
      </c>
      <c r="K19" s="1">
        <v>2.72</v>
      </c>
    </row>
    <row r="20" spans="1:60" x14ac:dyDescent="0.35">
      <c r="A20" s="1" t="s">
        <v>9</v>
      </c>
      <c r="B20" s="1" t="s">
        <v>1568</v>
      </c>
      <c r="K20" s="1">
        <v>2.72</v>
      </c>
    </row>
    <row r="21" spans="1:60" x14ac:dyDescent="0.35">
      <c r="A21" s="1">
        <v>2</v>
      </c>
      <c r="B21" s="1" t="s">
        <v>1567</v>
      </c>
      <c r="C21" s="1">
        <v>711.00000187754631</v>
      </c>
      <c r="D21" s="1">
        <v>0</v>
      </c>
      <c r="E21">
        <f>(R21-S21*(1000-T21)/(1000-U21))*AO21</f>
        <v>-4.4750587988563542</v>
      </c>
      <c r="F21">
        <f>IF(AZ21&lt;&gt;0,1/(1/AZ21-1/N21),0)</f>
        <v>1.5745048198168574</v>
      </c>
      <c r="G21">
        <f>((BC21-AP21/2)*S21-E21)/(BC21+AP21/2)</f>
        <v>386.06349965124025</v>
      </c>
      <c r="H21">
        <f>AP21*1000</f>
        <v>27.291165244210617</v>
      </c>
      <c r="I21">
        <f>(AU21-BA21)</f>
        <v>2.0194712166213602</v>
      </c>
      <c r="J21">
        <f>(P21+AT21*D21)</f>
        <v>30.225620269775391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32.067428588867188</v>
      </c>
      <c r="P21" s="1">
        <v>30.225620269775391</v>
      </c>
      <c r="Q21" s="1">
        <v>32.244449615478516</v>
      </c>
      <c r="R21" s="1">
        <v>400.00689697265625</v>
      </c>
      <c r="S21" s="1">
        <v>394.31307983398438</v>
      </c>
      <c r="T21" s="1">
        <v>1.8763142824172974</v>
      </c>
      <c r="U21" s="1">
        <v>25.954097747802734</v>
      </c>
      <c r="V21" s="1">
        <v>3.463608980178833</v>
      </c>
      <c r="W21" s="1">
        <v>47.910335540771484</v>
      </c>
      <c r="X21" s="1">
        <v>300.29901123046875</v>
      </c>
      <c r="Y21" s="1">
        <v>25.210147857666016</v>
      </c>
      <c r="Z21" s="1">
        <v>1.9436832517385483E-2</v>
      </c>
      <c r="AA21" s="1">
        <v>88.483306884765625</v>
      </c>
      <c r="AB21" s="1">
        <v>-8.7435150146484375</v>
      </c>
      <c r="AC21" s="1">
        <v>0.18007738888263702</v>
      </c>
      <c r="AD21" s="1">
        <v>7.1000151336193085E-2</v>
      </c>
      <c r="AE21" s="1">
        <v>1.4297749847173691E-2</v>
      </c>
      <c r="AF21" s="1">
        <v>2.7739809826016426E-2</v>
      </c>
      <c r="AG21" s="1">
        <v>2.3767617531120777E-3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1.1040404824649583</v>
      </c>
      <c r="AP21">
        <f>(U21-T21)/(1000-U21)*AO21</f>
        <v>2.7291165244210616E-2</v>
      </c>
      <c r="AQ21">
        <f>(P21+273.15)</f>
        <v>303.37562026977537</v>
      </c>
      <c r="AR21">
        <f>(O21+273.15)</f>
        <v>305.21742858886716</v>
      </c>
      <c r="AS21">
        <f>(Y21*AK21+Z21*AL21)*AM21</f>
        <v>4.033623567068048</v>
      </c>
      <c r="AT21">
        <f>((AS21+0.00000010773*(AR21^4-AQ21^4))-AP21*44100)/(L21*0.92*2*29.3+0.00000043092*AQ21^3)</f>
        <v>-9.2387956441228933</v>
      </c>
      <c r="AU21">
        <f>0.61365*EXP(17.502*J21/(240.97+J21))</f>
        <v>4.315975612557394</v>
      </c>
      <c r="AV21">
        <f>AU21*1000/AA21</f>
        <v>48.777286524544273</v>
      </c>
      <c r="AW21">
        <f>(AV21-U21)</f>
        <v>22.823188776741539</v>
      </c>
      <c r="AX21">
        <f>IF(D21,P21,(O21+P21)/2)</f>
        <v>31.146524429321289</v>
      </c>
      <c r="AY21">
        <f>0.61365*EXP(17.502*AX21/(240.97+AX21))</f>
        <v>4.5492058812836804</v>
      </c>
      <c r="AZ21">
        <f>IF(AW21&lt;&gt;0,(1000-(AV21+U21)/2)/AW21*AP21,0)</f>
        <v>1.1510841987352114</v>
      </c>
      <c r="BA21">
        <f>U21*AA21/1000</f>
        <v>2.2965043959360338</v>
      </c>
      <c r="BB21">
        <f>(AY21-BA21)</f>
        <v>2.2527014853476466</v>
      </c>
      <c r="BC21">
        <f>1/(1.6/F21+1.37/N21)</f>
        <v>0.7483573898437651</v>
      </c>
      <c r="BD21">
        <f>G21*AA21*0.001</f>
        <v>34.160175116647295</v>
      </c>
      <c r="BE21">
        <f>G21/S21</f>
        <v>0.97907860376780453</v>
      </c>
      <c r="BF21">
        <f>(1-AP21*AA21/AU21/F21)*100</f>
        <v>64.464662240640763</v>
      </c>
      <c r="BG21">
        <f>(S21-E21/(N21/1.35))</f>
        <v>395.72449062209375</v>
      </c>
      <c r="BH21">
        <f>E21*BF21/100/BG21</f>
        <v>-7.2900000078786149E-3</v>
      </c>
    </row>
    <row r="22" spans="1:60" x14ac:dyDescent="0.35">
      <c r="A22" s="1" t="s">
        <v>9</v>
      </c>
      <c r="B22" s="1" t="s">
        <v>1566</v>
      </c>
      <c r="K22" s="1">
        <v>2.72</v>
      </c>
    </row>
    <row r="23" spans="1:60" x14ac:dyDescent="0.35">
      <c r="A23" s="1" t="s">
        <v>9</v>
      </c>
      <c r="B23" s="1" t="s">
        <v>1565</v>
      </c>
      <c r="K23" s="1">
        <v>2.72</v>
      </c>
    </row>
    <row r="24" spans="1:60" x14ac:dyDescent="0.35">
      <c r="A24" s="1">
        <v>3</v>
      </c>
      <c r="B24" s="1" t="s">
        <v>1564</v>
      </c>
      <c r="C24" s="1">
        <v>915.00000187754631</v>
      </c>
      <c r="D24" s="1">
        <v>0</v>
      </c>
      <c r="E24">
        <f>(R24-S24*(1000-T24)/(1000-U24))*AO24</f>
        <v>-4.63410976988445</v>
      </c>
      <c r="F24">
        <f>IF(AZ24&lt;&gt;0,1/(1/AZ24-1/N24),0)</f>
        <v>1.4860072764965564</v>
      </c>
      <c r="G24">
        <f>((BC24-AP24/2)*S24-E24)/(BC24+AP24/2)</f>
        <v>386.80656105877659</v>
      </c>
      <c r="H24">
        <f>AP24*1000</f>
        <v>26.461928789219424</v>
      </c>
      <c r="I24">
        <f>(AU24-BA24)</f>
        <v>2.0440840899139765</v>
      </c>
      <c r="J24">
        <f>(P24+AT24*D24)</f>
        <v>30.141504287719727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31.974170684814453</v>
      </c>
      <c r="P24" s="1">
        <v>30.141504287719727</v>
      </c>
      <c r="Q24" s="1">
        <v>32.171352386474609</v>
      </c>
      <c r="R24" s="1">
        <v>400.04263305664063</v>
      </c>
      <c r="S24" s="1">
        <v>394.77798461914063</v>
      </c>
      <c r="T24" s="1">
        <v>2.0839321613311768</v>
      </c>
      <c r="U24" s="1">
        <v>25.442020416259766</v>
      </c>
      <c r="V24" s="1">
        <v>3.8670880794525146</v>
      </c>
      <c r="W24" s="1">
        <v>47.211963653564453</v>
      </c>
      <c r="X24" s="1">
        <v>300.30377197265625</v>
      </c>
      <c r="Y24" s="1">
        <v>49.927345275878906</v>
      </c>
      <c r="Z24" s="1">
        <v>9.1465627774596214E-3</v>
      </c>
      <c r="AA24" s="1">
        <v>88.480278015136719</v>
      </c>
      <c r="AB24" s="1">
        <v>-8.657435417175293</v>
      </c>
      <c r="AC24" s="1">
        <v>0.18342383205890656</v>
      </c>
      <c r="AD24" s="1">
        <v>6.5021492540836334E-2</v>
      </c>
      <c r="AE24" s="1">
        <v>1.1814683675765991E-2</v>
      </c>
      <c r="AF24" s="1">
        <v>3.2962612807750702E-2</v>
      </c>
      <c r="AG24" s="1">
        <v>4.0155681781470776E-3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1.104057985193589</v>
      </c>
      <c r="AP24">
        <f>(U24-T24)/(1000-U24)*AO24</f>
        <v>2.6461928789219425E-2</v>
      </c>
      <c r="AQ24">
        <f>(P24+273.15)</f>
        <v>303.2915042877197</v>
      </c>
      <c r="AR24">
        <f>(O24+273.15)</f>
        <v>305.12417068481443</v>
      </c>
      <c r="AS24">
        <f>(Y24*AK24+Z24*AL24)*AM24</f>
        <v>7.9883750655865242</v>
      </c>
      <c r="AT24">
        <f>((AS24+0.00000010773*(AR24^4-AQ24^4))-AP24*44100)/(L24*0.92*2*29.3+0.00000043092*AQ24^3)</f>
        <v>-8.9224674458144193</v>
      </c>
      <c r="AU24">
        <f>0.61365*EXP(17.502*J24/(240.97+J24))</f>
        <v>4.2952011296114252</v>
      </c>
      <c r="AV24">
        <f>AU24*1000/AA24</f>
        <v>48.544164032538703</v>
      </c>
      <c r="AW24">
        <f>(AV24-U24)</f>
        <v>23.102143616278937</v>
      </c>
      <c r="AX24">
        <f>IF(D24,P24,(O24+P24)/2)</f>
        <v>31.05783748626709</v>
      </c>
      <c r="AY24">
        <f>0.61365*EXP(17.502*AX24/(240.97+AX24))</f>
        <v>4.5262771034954756</v>
      </c>
      <c r="AZ24">
        <f>IF(AW24&lt;&gt;0,(1000-(AV24+U24)/2)/AW24*AP24,0)</f>
        <v>1.1030586875551982</v>
      </c>
      <c r="BA24">
        <f>U24*AA24/1000</f>
        <v>2.2511170396974487</v>
      </c>
      <c r="BB24">
        <f>(AY24-BA24)</f>
        <v>2.2751600637980269</v>
      </c>
      <c r="BC24">
        <f>1/(1.6/F24+1.37/N24)</f>
        <v>0.71593329373864512</v>
      </c>
      <c r="BD24">
        <f>G24*AA24*0.001</f>
        <v>34.224752060559517</v>
      </c>
      <c r="BE24">
        <f>G24/S24</f>
        <v>0.97980783156372209</v>
      </c>
      <c r="BF24">
        <f>(1-AP24*AA24/AU24/F24)*100</f>
        <v>63.31711082396987</v>
      </c>
      <c r="BG24">
        <f>(S24-E24/(N24/1.35))</f>
        <v>396.23955927468916</v>
      </c>
      <c r="BH24">
        <f>E24*BF24/100/BG24</f>
        <v>-7.4050769288991113E-3</v>
      </c>
    </row>
    <row r="25" spans="1:60" x14ac:dyDescent="0.35">
      <c r="A25" s="1" t="s">
        <v>9</v>
      </c>
      <c r="B25" s="1" t="s">
        <v>1563</v>
      </c>
      <c r="K25" s="1">
        <v>2.72</v>
      </c>
    </row>
    <row r="26" spans="1:60" x14ac:dyDescent="0.35">
      <c r="A26" s="1" t="s">
        <v>9</v>
      </c>
      <c r="B26" s="1" t="s">
        <v>1562</v>
      </c>
      <c r="K26" s="1">
        <v>2.72</v>
      </c>
    </row>
    <row r="27" spans="1:60" x14ac:dyDescent="0.35">
      <c r="A27" s="1">
        <v>4</v>
      </c>
      <c r="B27" s="1" t="s">
        <v>1561</v>
      </c>
      <c r="C27" s="1">
        <v>1118.0000018775463</v>
      </c>
      <c r="D27" s="1">
        <v>0</v>
      </c>
      <c r="E27">
        <f>(R27-S27*(1000-T27)/(1000-U27))*AO27</f>
        <v>-4.1968232339610365</v>
      </c>
      <c r="F27">
        <f>IF(AZ27&lt;&gt;0,1/(1/AZ27-1/N27),0)</f>
        <v>1.4470128232692816</v>
      </c>
      <c r="G27">
        <f>((BC27-AP27/2)*S27-E27)/(BC27+AP27/2)</f>
        <v>386.02514359504818</v>
      </c>
      <c r="H27">
        <f>AP27*1000</f>
        <v>26.013143246765868</v>
      </c>
      <c r="I27">
        <f>(AU27-BA27)</f>
        <v>2.0498421041976767</v>
      </c>
      <c r="J27">
        <f>(P27+AT27*D27)</f>
        <v>30.109724044799805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31.903287887573242</v>
      </c>
      <c r="P27" s="1">
        <v>30.109724044799805</v>
      </c>
      <c r="Q27" s="1">
        <v>32.103858947753906</v>
      </c>
      <c r="R27" s="1">
        <v>400.01007080078125</v>
      </c>
      <c r="S27" s="1">
        <v>394.5162353515625</v>
      </c>
      <c r="T27" s="1">
        <v>2.3243005275726318</v>
      </c>
      <c r="U27" s="1">
        <v>25.288825988769531</v>
      </c>
      <c r="V27" s="1">
        <v>4.3304224014282227</v>
      </c>
      <c r="W27" s="1">
        <v>47.115806579589844</v>
      </c>
      <c r="X27" s="1">
        <v>300.31719970703125</v>
      </c>
      <c r="Y27" s="1">
        <v>100.60340118408203</v>
      </c>
      <c r="Z27" s="1">
        <v>0.21951545774936676</v>
      </c>
      <c r="AA27" s="1">
        <v>88.479110717773438</v>
      </c>
      <c r="AB27" s="1">
        <v>-8.584040641784668</v>
      </c>
      <c r="AC27" s="1">
        <v>0.17136338353157043</v>
      </c>
      <c r="AD27" s="1">
        <v>5.8569345623254776E-2</v>
      </c>
      <c r="AE27" s="1">
        <v>9.6683027222752571E-3</v>
      </c>
      <c r="AF27" s="1">
        <v>3.6301929503679276E-2</v>
      </c>
      <c r="AG27" s="1">
        <v>5.2277296781539917E-3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1.1041073518640852</v>
      </c>
      <c r="AP27">
        <f>(U27-T27)/(1000-U27)*AO27</f>
        <v>2.6013143246765867E-2</v>
      </c>
      <c r="AQ27">
        <f>(P27+273.15)</f>
        <v>303.25972404479978</v>
      </c>
      <c r="AR27">
        <f>(O27+273.15)</f>
        <v>305.05328788757322</v>
      </c>
      <c r="AS27">
        <f>(Y27*AK27+Z27*AL27)*AM27</f>
        <v>16.096543829667326</v>
      </c>
      <c r="AT27">
        <f>((AS27+0.00000010773*(AR27^4-AQ27^4))-AP27*44100)/(L27*0.92*2*29.3+0.00000043092*AQ27^3)</f>
        <v>-8.7075486471195411</v>
      </c>
      <c r="AU27">
        <f>0.61365*EXP(17.502*J27/(240.97+J27))</f>
        <v>4.2873749387805224</v>
      </c>
      <c r="AV27">
        <f>AU27*1000/AA27</f>
        <v>48.456352058693184</v>
      </c>
      <c r="AW27">
        <f>(AV27-U27)</f>
        <v>23.167526069923653</v>
      </c>
      <c r="AX27">
        <f>IF(D27,P27,(O27+P27)/2)</f>
        <v>31.006505966186523</v>
      </c>
      <c r="AY27">
        <f>0.61365*EXP(17.502*AX27/(240.97+AX27))</f>
        <v>4.5130520955797717</v>
      </c>
      <c r="AZ27">
        <f>IF(AW27&lt;&gt;0,(1000-(AV27+U27)/2)/AW27*AP27,0)</f>
        <v>1.0814262701591504</v>
      </c>
      <c r="BA27">
        <f>U27*AA27/1000</f>
        <v>2.2375328345828458</v>
      </c>
      <c r="BB27">
        <f>(AY27-BA27)</f>
        <v>2.2755192609969259</v>
      </c>
      <c r="BC27">
        <f>1/(1.6/F27+1.37/N27)</f>
        <v>0.70136376888793228</v>
      </c>
      <c r="BD27">
        <f>G27*AA27*0.001</f>
        <v>34.155161419990655</v>
      </c>
      <c r="BE27">
        <f>G27/S27</f>
        <v>0.97847720576328701</v>
      </c>
      <c r="BF27">
        <f>(1-AP27*AA27/AU27/F27)*100</f>
        <v>62.900356477520546</v>
      </c>
      <c r="BG27">
        <f>(S27-E27/(N27/1.35))</f>
        <v>395.83989205741727</v>
      </c>
      <c r="BH27">
        <f>E27*BF27/100/BG27</f>
        <v>-6.6689002999980318E-3</v>
      </c>
    </row>
    <row r="28" spans="1:60" x14ac:dyDescent="0.35">
      <c r="A28" s="1" t="s">
        <v>9</v>
      </c>
      <c r="B28" s="1" t="s">
        <v>1560</v>
      </c>
      <c r="K28" s="1">
        <v>2.72</v>
      </c>
    </row>
    <row r="29" spans="1:60" x14ac:dyDescent="0.35">
      <c r="A29" s="1" t="s">
        <v>9</v>
      </c>
      <c r="B29" s="1" t="s">
        <v>1559</v>
      </c>
      <c r="K29" s="1">
        <v>2.72</v>
      </c>
    </row>
    <row r="30" spans="1:60" x14ac:dyDescent="0.35">
      <c r="A30" s="1">
        <v>5</v>
      </c>
      <c r="B30" s="1" t="s">
        <v>1558</v>
      </c>
      <c r="C30" s="1">
        <v>1322.0000018775463</v>
      </c>
      <c r="D30" s="1">
        <v>0</v>
      </c>
      <c r="E30">
        <f>(R30-S30*(1000-T30)/(1000-U30))*AO30</f>
        <v>-3.7833443385734014</v>
      </c>
      <c r="F30">
        <f>IF(AZ30&lt;&gt;0,1/(1/AZ30-1/N30),0)</f>
        <v>1.4147888020650665</v>
      </c>
      <c r="G30">
        <f>((BC30-AP30/2)*S30-E30)/(BC30+AP30/2)</f>
        <v>385.303670623085</v>
      </c>
      <c r="H30">
        <f>AP30*1000</f>
        <v>25.650909954564458</v>
      </c>
      <c r="I30">
        <f>(AU30-BA30)</f>
        <v>2.0556372327780696</v>
      </c>
      <c r="J30">
        <f>(P30+AT30*D30)</f>
        <v>30.111724853515625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31.857755661010742</v>
      </c>
      <c r="P30" s="1">
        <v>30.111724853515625</v>
      </c>
      <c r="Q30" s="1">
        <v>32.054847717285156</v>
      </c>
      <c r="R30" s="1">
        <v>400.05685424804688</v>
      </c>
      <c r="S30" s="1">
        <v>394.32254028320313</v>
      </c>
      <c r="T30" s="1">
        <v>2.5845949649810791</v>
      </c>
      <c r="U30" s="1">
        <v>25.230377197265625</v>
      </c>
      <c r="V30" s="1">
        <v>4.8275313377380371</v>
      </c>
      <c r="W30" s="1">
        <v>47.125545501708984</v>
      </c>
      <c r="X30" s="1">
        <v>300.32144165039063</v>
      </c>
      <c r="Y30" s="1">
        <v>150.32070922851563</v>
      </c>
      <c r="Z30" s="1">
        <v>9.947001188993454E-2</v>
      </c>
      <c r="AA30" s="1">
        <v>88.473907470703125</v>
      </c>
      <c r="AB30" s="1">
        <v>-8.5704660415649414</v>
      </c>
      <c r="AC30" s="1">
        <v>0.18428432941436768</v>
      </c>
      <c r="AD30" s="1">
        <v>6.3715331256389618E-2</v>
      </c>
      <c r="AE30" s="1">
        <v>8.9533161371946335E-3</v>
      </c>
      <c r="AF30" s="1">
        <v>3.8459956645965576E-2</v>
      </c>
      <c r="AG30" s="1">
        <v>3.4801762085407972E-3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1.104122947244083</v>
      </c>
      <c r="AP30">
        <f>(U30-T30)/(1000-U30)*AO30</f>
        <v>2.5650909954564458E-2</v>
      </c>
      <c r="AQ30">
        <f>(P30+273.15)</f>
        <v>303.2617248535156</v>
      </c>
      <c r="AR30">
        <f>(O30+273.15)</f>
        <v>305.00775566101072</v>
      </c>
      <c r="AS30">
        <f>(Y30*AK30+Z30*AL30)*AM30</f>
        <v>24.051312938973751</v>
      </c>
      <c r="AT30">
        <f>((AS30+0.00000010773*(AR30^4-AQ30^4))-AP30*44100)/(L30*0.92*2*29.3+0.00000043092*AQ30^3)</f>
        <v>-8.5242636590174872</v>
      </c>
      <c r="AU30">
        <f>0.61365*EXP(17.502*J30/(240.97+J30))</f>
        <v>4.2878672903798867</v>
      </c>
      <c r="AV30">
        <f>AU30*1000/AA30</f>
        <v>48.464766765272046</v>
      </c>
      <c r="AW30">
        <f>(AV30-U30)</f>
        <v>23.234389568006421</v>
      </c>
      <c r="AX30">
        <f>IF(D30,P30,(O30+P30)/2)</f>
        <v>30.984740257263184</v>
      </c>
      <c r="AY30">
        <f>0.61365*EXP(17.502*AX30/(240.97+AX30))</f>
        <v>4.5074545668531592</v>
      </c>
      <c r="AZ30">
        <f>IF(AW30&lt;&gt;0,(1000-(AV30+U30)/2)/AW30*AP30,0)</f>
        <v>1.0633262445443461</v>
      </c>
      <c r="BA30">
        <f>U30*AA30/1000</f>
        <v>2.232230057601817</v>
      </c>
      <c r="BB30">
        <f>(AY30-BA30)</f>
        <v>2.2752245092513421</v>
      </c>
      <c r="BC30">
        <f>1/(1.6/F30+1.37/N30)</f>
        <v>0.68919019375571644</v>
      </c>
      <c r="BD30">
        <f>G30*AA30*0.001</f>
        <v>34.089321302829099</v>
      </c>
      <c r="BE30">
        <f>G30/S30</f>
        <v>0.97712819142004725</v>
      </c>
      <c r="BF30">
        <f>(1-AP30*AA30/AU30/F30)*100</f>
        <v>62.590230240401553</v>
      </c>
      <c r="BG30">
        <f>(S30-E30/(N30/1.35))</f>
        <v>395.51578784812</v>
      </c>
      <c r="BH30">
        <f>E30*BF30/100/BG30</f>
        <v>-5.9871287191438595E-3</v>
      </c>
    </row>
    <row r="31" spans="1:60" x14ac:dyDescent="0.35">
      <c r="A31" s="1" t="s">
        <v>9</v>
      </c>
      <c r="B31" s="1" t="s">
        <v>1557</v>
      </c>
      <c r="K31" s="1">
        <v>2.72</v>
      </c>
    </row>
    <row r="32" spans="1:60" x14ac:dyDescent="0.35">
      <c r="A32" s="1" t="s">
        <v>9</v>
      </c>
      <c r="B32" s="1" t="s">
        <v>1556</v>
      </c>
      <c r="K32" s="1">
        <v>2.72</v>
      </c>
    </row>
    <row r="33" spans="1:60" x14ac:dyDescent="0.35">
      <c r="A33" s="1">
        <v>6</v>
      </c>
      <c r="B33" s="1" t="s">
        <v>1555</v>
      </c>
      <c r="C33" s="1">
        <v>1525.5000018887222</v>
      </c>
      <c r="D33" s="1">
        <v>0</v>
      </c>
      <c r="E33">
        <f>(R33-S33*(1000-T33)/(1000-U33))*AO33</f>
        <v>-2.6724878964718739</v>
      </c>
      <c r="F33">
        <f>IF(AZ33&lt;&gt;0,1/(1/AZ33-1/N33),0)</f>
        <v>1.3214323970202915</v>
      </c>
      <c r="G33">
        <f>((BC33-AP33/2)*S33-E33)/(BC33+AP33/2)</f>
        <v>382.90906028419641</v>
      </c>
      <c r="H33">
        <f>AP33*1000</f>
        <v>24.880916268910013</v>
      </c>
      <c r="I33">
        <f>(AU33-BA33)</f>
        <v>2.1000054901202545</v>
      </c>
      <c r="J33">
        <f>(P33+AT33*D33)</f>
        <v>30.15400505065918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31.833032608032227</v>
      </c>
      <c r="P33" s="1">
        <v>30.15400505065918</v>
      </c>
      <c r="Q33" s="1">
        <v>32.020503997802734</v>
      </c>
      <c r="R33" s="1">
        <v>400.056396484375</v>
      </c>
      <c r="S33" s="1">
        <v>393.60638427734375</v>
      </c>
      <c r="T33" s="1">
        <v>2.8705096244812012</v>
      </c>
      <c r="U33" s="1">
        <v>24.847621917724609</v>
      </c>
      <c r="V33" s="1">
        <v>5.3688654899597168</v>
      </c>
      <c r="W33" s="1">
        <v>46.473819732666016</v>
      </c>
      <c r="X33" s="1">
        <v>300.28741455078125</v>
      </c>
      <c r="Y33" s="1">
        <v>301.35110473632813</v>
      </c>
      <c r="Z33" s="1">
        <v>0.1028989851474762</v>
      </c>
      <c r="AA33" s="1">
        <v>88.4703369140625</v>
      </c>
      <c r="AB33" s="1">
        <v>-8.5991039276123047</v>
      </c>
      <c r="AC33" s="1">
        <v>0.20288412272930145</v>
      </c>
      <c r="AD33" s="1">
        <v>4.2260266840457916E-2</v>
      </c>
      <c r="AE33" s="1">
        <v>2.9825257137417793E-2</v>
      </c>
      <c r="AF33" s="1">
        <v>3.3334434032440186E-2</v>
      </c>
      <c r="AG33" s="1">
        <v>7.8838961198925972E-3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1.103997847613166</v>
      </c>
      <c r="AP33">
        <f>(U33-T33)/(1000-U33)*AO33</f>
        <v>2.4880916268910012E-2</v>
      </c>
      <c r="AQ33">
        <f>(P33+273.15)</f>
        <v>303.30400505065916</v>
      </c>
      <c r="AR33">
        <f>(O33+273.15)</f>
        <v>304.9830326080322</v>
      </c>
      <c r="AS33">
        <f>(Y33*AK33+Z33*AL33)*AM33</f>
        <v>48.216175680096967</v>
      </c>
      <c r="AT33">
        <f>((AS33+0.00000010773*(AR33^4-AQ33^4))-AP33*44100)/(L33*0.92*2*29.3+0.00000043092*AQ33^3)</f>
        <v>-8.0740919491672258</v>
      </c>
      <c r="AU33">
        <f>0.61365*EXP(17.502*J33/(240.97+J33))</f>
        <v>4.2982829726945946</v>
      </c>
      <c r="AV33">
        <f>AU33*1000/AA33</f>
        <v>48.584453531242019</v>
      </c>
      <c r="AW33">
        <f>(AV33-U33)</f>
        <v>23.73683161351741</v>
      </c>
      <c r="AX33">
        <f>IF(D33,P33,(O33+P33)/2)</f>
        <v>30.993518829345703</v>
      </c>
      <c r="AY33">
        <f>0.61365*EXP(17.502*AX33/(240.97+AX33))</f>
        <v>4.5097114408481147</v>
      </c>
      <c r="AZ33">
        <f>IF(AW33&lt;&gt;0,(1000-(AV33+U33)/2)/AW33*AP33,0)</f>
        <v>1.0097130063016624</v>
      </c>
      <c r="BA33">
        <f>U33*AA33/1000</f>
        <v>2.1982774825743401</v>
      </c>
      <c r="BB33">
        <f>(AY33-BA33)</f>
        <v>2.3114339582737746</v>
      </c>
      <c r="BC33">
        <f>1/(1.6/F33+1.37/N33)</f>
        <v>0.65322130907038323</v>
      </c>
      <c r="BD33">
        <f>G33*AA33*0.001</f>
        <v>33.876093570789926</v>
      </c>
      <c r="BE33">
        <f>G33/S33</f>
        <v>0.97282228027681139</v>
      </c>
      <c r="BF33">
        <f>(1-AP33*AA33/AU33/F33)*100</f>
        <v>61.245325155981291</v>
      </c>
      <c r="BG33">
        <f>(S33-E33/(N33/1.35))</f>
        <v>394.44927336946836</v>
      </c>
      <c r="BH33">
        <f>E33*BF33/100/BG33</f>
        <v>-4.1495168389252641E-3</v>
      </c>
    </row>
    <row r="34" spans="1:60" x14ac:dyDescent="0.35">
      <c r="A34" s="1" t="s">
        <v>9</v>
      </c>
      <c r="B34" s="1" t="s">
        <v>1554</v>
      </c>
      <c r="K34" s="1">
        <v>2.72</v>
      </c>
    </row>
    <row r="35" spans="1:60" x14ac:dyDescent="0.35">
      <c r="A35" s="1" t="s">
        <v>9</v>
      </c>
      <c r="B35" s="1" t="s">
        <v>1553</v>
      </c>
      <c r="K35" s="1">
        <v>2.72</v>
      </c>
    </row>
    <row r="36" spans="1:60" x14ac:dyDescent="0.35">
      <c r="A36" s="1">
        <v>7</v>
      </c>
      <c r="B36" s="1" t="s">
        <v>1552</v>
      </c>
      <c r="C36" s="1">
        <v>1728.5000018887222</v>
      </c>
      <c r="D36" s="1">
        <v>0</v>
      </c>
      <c r="E36">
        <f>(R36-S36*(1000-T36)/(1000-U36))*AO36</f>
        <v>-2.1637877585709706</v>
      </c>
      <c r="F36">
        <f>IF(AZ36&lt;&gt;0,1/(1/AZ36-1/N36),0)</f>
        <v>1.0306612955030254</v>
      </c>
      <c r="G36">
        <f>((BC36-AP36/2)*S36-E36)/(BC36+AP36/2)</f>
        <v>381.85157832107086</v>
      </c>
      <c r="H36">
        <f>AP36*1000</f>
        <v>22.360718610927684</v>
      </c>
      <c r="I36">
        <f>(AU36-BA36)</f>
        <v>2.2958440674354468</v>
      </c>
      <c r="J36">
        <f>(P36+AT36*D36)</f>
        <v>30.268049240112305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31.83978271484375</v>
      </c>
      <c r="P36" s="1">
        <v>30.268049240112305</v>
      </c>
      <c r="Q36" s="1">
        <v>32.007682800292969</v>
      </c>
      <c r="R36" s="1">
        <v>400.06451416015625</v>
      </c>
      <c r="S36" s="1">
        <v>394.043212890625</v>
      </c>
      <c r="T36" s="1">
        <v>3.1644876003265381</v>
      </c>
      <c r="U36" s="1">
        <v>22.954475402832031</v>
      </c>
      <c r="V36" s="1">
        <v>5.916018009185791</v>
      </c>
      <c r="W36" s="1">
        <v>42.9134521484375</v>
      </c>
      <c r="X36" s="1">
        <v>300.27828979492188</v>
      </c>
      <c r="Y36" s="1">
        <v>501.596923828125</v>
      </c>
      <c r="Z36" s="1">
        <v>0.21037015318870544</v>
      </c>
      <c r="AA36" s="1">
        <v>88.463951110839844</v>
      </c>
      <c r="AB36" s="1">
        <v>-8.4827299118041992</v>
      </c>
      <c r="AC36" s="1">
        <v>0.22034923732280731</v>
      </c>
      <c r="AD36" s="1">
        <v>3.702714666724205E-2</v>
      </c>
      <c r="AE36" s="1">
        <v>4.371623694896698E-2</v>
      </c>
      <c r="AF36" s="1">
        <v>3.4151285886764526E-2</v>
      </c>
      <c r="AG36" s="1">
        <v>3.1904477626085281E-2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1.1039643007166242</v>
      </c>
      <c r="AP36">
        <f>(U36-T36)/(1000-U36)*AO36</f>
        <v>2.2360718610927685E-2</v>
      </c>
      <c r="AQ36">
        <f>(P36+273.15)</f>
        <v>303.41804924011228</v>
      </c>
      <c r="AR36">
        <f>(O36+273.15)</f>
        <v>304.98978271484373</v>
      </c>
      <c r="AS36">
        <f>(Y36*AK36+Z36*AL36)*AM36</f>
        <v>80.255506018649612</v>
      </c>
      <c r="AT36">
        <f>((AS36+0.00000010773*(AR36^4-AQ36^4))-AP36*44100)/(L36*0.92*2*29.3+0.00000043092*AQ36^3)</f>
        <v>-6.9596498836047944</v>
      </c>
      <c r="AU36">
        <f>0.61365*EXP(17.502*J36/(240.97+J36))</f>
        <v>4.3264876572465552</v>
      </c>
      <c r="AV36">
        <f>AU36*1000/AA36</f>
        <v>48.906787487094434</v>
      </c>
      <c r="AW36">
        <f>(AV36-U36)</f>
        <v>25.952312084262402</v>
      </c>
      <c r="AX36">
        <f>IF(D36,P36,(O36+P36)/2)</f>
        <v>31.053915977478027</v>
      </c>
      <c r="AY36">
        <f>0.61365*EXP(17.502*AX36/(240.97+AX36))</f>
        <v>4.5252655798979591</v>
      </c>
      <c r="AZ36">
        <f>IF(AW36&lt;&gt;0,(1000-(AV36+U36)/2)/AW36*AP36,0)</f>
        <v>0.83064983966289263</v>
      </c>
      <c r="BA36">
        <f>U36*AA36/1000</f>
        <v>2.0306435898111084</v>
      </c>
      <c r="BB36">
        <f>(AY36-BA36)</f>
        <v>2.4946219900868507</v>
      </c>
      <c r="BC36">
        <f>1/(1.6/F36+1.37/N36)</f>
        <v>0.53405429380842129</v>
      </c>
      <c r="BD36">
        <f>G36*AA36*0.001</f>
        <v>33.780099356192245</v>
      </c>
      <c r="BE36">
        <f>G36/S36</f>
        <v>0.96906015845287963</v>
      </c>
      <c r="BF36">
        <f>(1-AP36*AA36/AU36/F36)*100</f>
        <v>55.639068938108693</v>
      </c>
      <c r="BG36">
        <f>(S36-E36/(N36/1.35))</f>
        <v>394.72566054615226</v>
      </c>
      <c r="BH36">
        <f>E36*BF36/100/BG36</f>
        <v>-3.0499951814632409E-3</v>
      </c>
    </row>
    <row r="37" spans="1:60" x14ac:dyDescent="0.35">
      <c r="A37" s="1" t="s">
        <v>9</v>
      </c>
      <c r="B37" s="1" t="s">
        <v>1551</v>
      </c>
      <c r="K37" s="1">
        <v>2.72</v>
      </c>
    </row>
    <row r="38" spans="1:60" x14ac:dyDescent="0.35">
      <c r="A38" s="1" t="s">
        <v>9</v>
      </c>
      <c r="B38" s="1" t="s">
        <v>1550</v>
      </c>
      <c r="K38" s="1">
        <v>2.72</v>
      </c>
    </row>
    <row r="39" spans="1:60" x14ac:dyDescent="0.35">
      <c r="A39" s="1">
        <v>8</v>
      </c>
      <c r="B39" s="1" t="s">
        <v>1549</v>
      </c>
      <c r="C39" s="1">
        <v>1931.0000018998981</v>
      </c>
      <c r="D39" s="1">
        <v>0</v>
      </c>
      <c r="E39">
        <f>(R39-S39*(1000-T39)/(1000-U39))*AO39</f>
        <v>-1.4857530410337931</v>
      </c>
      <c r="F39">
        <f>IF(AZ39&lt;&gt;0,1/(1/AZ39-1/N39),0)</f>
        <v>0.70402582962933924</v>
      </c>
      <c r="G39">
        <f>((BC39-AP39/2)*S39-E39)/(BC39+AP39/2)</f>
        <v>379.94959401976962</v>
      </c>
      <c r="H39">
        <f>AP39*1000</f>
        <v>18.581379129303709</v>
      </c>
      <c r="I39">
        <f>(AU39-BA39)</f>
        <v>2.6241111427217607</v>
      </c>
      <c r="J39">
        <f>(P39+AT39*D39)</f>
        <v>30.522396087646484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31.877849578857422</v>
      </c>
      <c r="P39" s="1">
        <v>30.522396087646484</v>
      </c>
      <c r="Q39" s="1">
        <v>32.022907257080078</v>
      </c>
      <c r="R39" s="1">
        <v>400.05618286132813</v>
      </c>
      <c r="S39" s="1">
        <v>394.75869750976563</v>
      </c>
      <c r="T39" s="1">
        <v>3.4703035354614258</v>
      </c>
      <c r="U39" s="1">
        <v>19.962499618530273</v>
      </c>
      <c r="V39" s="1">
        <v>6.4733967781066895</v>
      </c>
      <c r="W39" s="1">
        <v>37.2374267578125</v>
      </c>
      <c r="X39" s="1">
        <v>300.33853149414063</v>
      </c>
      <c r="Y39" s="1">
        <v>750.6209716796875</v>
      </c>
      <c r="Z39" s="1">
        <v>5.830971896648407E-2</v>
      </c>
      <c r="AA39" s="1">
        <v>88.458938598632813</v>
      </c>
      <c r="AB39" s="1">
        <v>-8.4350461959838867</v>
      </c>
      <c r="AC39" s="1">
        <v>0.2546360194683075</v>
      </c>
      <c r="AD39" s="1">
        <v>9.9525406956672668E-2</v>
      </c>
      <c r="AE39" s="1">
        <v>5.4185595363378525E-2</v>
      </c>
      <c r="AF39" s="1">
        <v>4.0419656783342361E-2</v>
      </c>
      <c r="AG39" s="1">
        <v>3.9912335574626923E-2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1.1041857775519874</v>
      </c>
      <c r="AP39">
        <f>(U39-T39)/(1000-U39)*AO39</f>
        <v>1.8581379129303709E-2</v>
      </c>
      <c r="AQ39">
        <f>(P39+273.15)</f>
        <v>303.67239608764646</v>
      </c>
      <c r="AR39">
        <f>(O39+273.15)</f>
        <v>305.0278495788574</v>
      </c>
      <c r="AS39">
        <f>(Y39*AK39+Z39*AL39)*AM39</f>
        <v>120.09935278432022</v>
      </c>
      <c r="AT39">
        <f>((AS39+0.00000010773*(AR39^4-AQ39^4))-AP39*44100)/(L39*0.92*2*29.3+0.00000043092*AQ39^3)</f>
        <v>-5.3580327860681267</v>
      </c>
      <c r="AU39">
        <f>0.61365*EXP(17.502*J39/(240.97+J39))</f>
        <v>4.3899726707525613</v>
      </c>
      <c r="AV39">
        <f>AU39*1000/AA39</f>
        <v>49.627236549505824</v>
      </c>
      <c r="AW39">
        <f>(AV39-U39)</f>
        <v>29.66473693097555</v>
      </c>
      <c r="AX39">
        <f>IF(D39,P39,(O39+P39)/2)</f>
        <v>31.200122833251953</v>
      </c>
      <c r="AY39">
        <f>0.61365*EXP(17.502*AX39/(240.97+AX39))</f>
        <v>4.5631119918546466</v>
      </c>
      <c r="AZ39">
        <f>IF(AW39&lt;&gt;0,(1000-(AV39+U39)/2)/AW39*AP39,0)</f>
        <v>0.60458457917262431</v>
      </c>
      <c r="BA39">
        <f>U39*AA39/1000</f>
        <v>1.7658615280308003</v>
      </c>
      <c r="BB39">
        <f>(AY39-BA39)</f>
        <v>2.797250463823846</v>
      </c>
      <c r="BC39">
        <f>1/(1.6/F39+1.37/N39)</f>
        <v>0.38569662252596432</v>
      </c>
      <c r="BD39">
        <f>G39*AA39*0.001</f>
        <v>33.609937807970269</v>
      </c>
      <c r="BE39">
        <f>G39/S39</f>
        <v>0.96248568154820791</v>
      </c>
      <c r="BF39">
        <f>(1-AP39*AA39/AU39/F39)*100</f>
        <v>46.817437511134472</v>
      </c>
      <c r="BG39">
        <f>(S39-E39/(N39/1.35))</f>
        <v>395.22729646339667</v>
      </c>
      <c r="BH39">
        <f>E39*BF39/100/BG39</f>
        <v>-1.7599783916245708E-3</v>
      </c>
    </row>
    <row r="40" spans="1:60" x14ac:dyDescent="0.35">
      <c r="A40" s="1" t="s">
        <v>9</v>
      </c>
      <c r="B40" s="1" t="s">
        <v>1548</v>
      </c>
      <c r="K40" s="1">
        <v>2.72</v>
      </c>
    </row>
    <row r="41" spans="1:60" x14ac:dyDescent="0.35">
      <c r="A41" s="1" t="s">
        <v>9</v>
      </c>
      <c r="B41" s="1" t="s">
        <v>1547</v>
      </c>
      <c r="K41" s="1">
        <v>2.72</v>
      </c>
    </row>
    <row r="42" spans="1:60" x14ac:dyDescent="0.35">
      <c r="A42" s="1">
        <v>9</v>
      </c>
      <c r="B42" s="1" t="s">
        <v>1546</v>
      </c>
      <c r="C42" s="1">
        <v>2134.0000018998981</v>
      </c>
      <c r="D42" s="1">
        <v>0</v>
      </c>
      <c r="E42">
        <f>(R42-S42*(1000-T42)/(1000-U42))*AO42</f>
        <v>-1.3100041660172363</v>
      </c>
      <c r="F42">
        <f>IF(AZ42&lt;&gt;0,1/(1/AZ42-1/N42),0)</f>
        <v>0.46660024295965463</v>
      </c>
      <c r="G42">
        <f>((BC42-AP42/2)*S42-E42)/(BC42+AP42/2)</f>
        <v>379.57163788244685</v>
      </c>
      <c r="H42">
        <f>AP42*1000</f>
        <v>14.695107393895862</v>
      </c>
      <c r="I42">
        <f>(AU42-BA42)</f>
        <v>2.9852154299389815</v>
      </c>
      <c r="J42">
        <f>(P42+AT42*D42)</f>
        <v>30.863786697387695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31.943593978881836</v>
      </c>
      <c r="P42" s="1">
        <v>30.863786697387695</v>
      </c>
      <c r="Q42" s="1">
        <v>32.061714172363281</v>
      </c>
      <c r="R42" s="1">
        <v>400.10955810546875</v>
      </c>
      <c r="S42" s="1">
        <v>396.02557373046875</v>
      </c>
      <c r="T42" s="1">
        <v>3.7753229141235352</v>
      </c>
      <c r="U42" s="1">
        <v>16.859045028686523</v>
      </c>
      <c r="V42" s="1">
        <v>7.015772819519043</v>
      </c>
      <c r="W42" s="1">
        <v>31.329566955566406</v>
      </c>
      <c r="X42" s="1">
        <v>300.34896850585938</v>
      </c>
      <c r="Y42" s="1">
        <v>1000.1380004882813</v>
      </c>
      <c r="Z42" s="1">
        <v>0.18750740587711334</v>
      </c>
      <c r="AA42" s="1">
        <v>88.453605651855469</v>
      </c>
      <c r="AB42" s="1">
        <v>-8.4024124145507813</v>
      </c>
      <c r="AC42" s="1">
        <v>0.25331488251686096</v>
      </c>
      <c r="AD42" s="1">
        <v>4.8061542212963104E-2</v>
      </c>
      <c r="AE42" s="1">
        <v>4.5923162251710892E-2</v>
      </c>
      <c r="AF42" s="1">
        <v>2.2651927545666695E-2</v>
      </c>
      <c r="AG42" s="1">
        <v>3.6229144781827927E-2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1.1042241489186004</v>
      </c>
      <c r="AP42">
        <f>(U42-T42)/(1000-U42)*AO42</f>
        <v>1.4695107393895861E-2</v>
      </c>
      <c r="AQ42">
        <f>(P42+273.15)</f>
        <v>304.01378669738767</v>
      </c>
      <c r="AR42">
        <f>(O42+273.15)</f>
        <v>305.09359397888181</v>
      </c>
      <c r="AS42">
        <f>(Y42*AK42+Z42*AL42)*AM42</f>
        <v>160.02207650135279</v>
      </c>
      <c r="AT42">
        <f>((AS42+0.00000010773*(AR42^4-AQ42^4))-AP42*44100)/(L42*0.92*2*29.3+0.00000043092*AQ42^3)</f>
        <v>-3.7249272967539002</v>
      </c>
      <c r="AU42">
        <f>0.61365*EXP(17.502*J42/(240.97+J42))</f>
        <v>4.4764587505732933</v>
      </c>
      <c r="AV42">
        <f>AU42*1000/AA42</f>
        <v>50.607985028809189</v>
      </c>
      <c r="AW42">
        <f>(AV42-U42)</f>
        <v>33.748940000122666</v>
      </c>
      <c r="AX42">
        <f>IF(D42,P42,(O42+P42)/2)</f>
        <v>31.403690338134766</v>
      </c>
      <c r="AY42">
        <f>0.61365*EXP(17.502*AX42/(240.97+AX42))</f>
        <v>4.6162654942624437</v>
      </c>
      <c r="AZ42">
        <f>IF(AW42&lt;&gt;0,(1000-(AV42+U42)/2)/AW42*AP42,0)</f>
        <v>0.42073587400739704</v>
      </c>
      <c r="BA42">
        <f>U42*AA42/1000</f>
        <v>1.4912433206343121</v>
      </c>
      <c r="BB42">
        <f>(AY42-BA42)</f>
        <v>3.1250221736281318</v>
      </c>
      <c r="BC42">
        <f>1/(1.6/F42+1.37/N42)</f>
        <v>0.26672876532695206</v>
      </c>
      <c r="BD42">
        <f>G42*AA42*0.001</f>
        <v>33.574479973882838</v>
      </c>
      <c r="BE42">
        <f>G42/S42</f>
        <v>0.95845234010261093</v>
      </c>
      <c r="BF42">
        <f>(1-AP42*AA42/AU42/F42)*100</f>
        <v>37.768716592573746</v>
      </c>
      <c r="BG42">
        <f>(S42-E42/(N42/1.35))</f>
        <v>396.43874238265664</v>
      </c>
      <c r="BH42">
        <f>E42*BF42/100/BG42</f>
        <v>-1.248040889849227E-3</v>
      </c>
    </row>
    <row r="43" spans="1:60" x14ac:dyDescent="0.35">
      <c r="A43" s="1" t="s">
        <v>9</v>
      </c>
      <c r="B43" s="1" t="s">
        <v>1545</v>
      </c>
      <c r="K43" s="1">
        <v>2.72</v>
      </c>
    </row>
    <row r="44" spans="1:60" x14ac:dyDescent="0.35">
      <c r="A44" s="1" t="s">
        <v>9</v>
      </c>
      <c r="B44" s="1" t="s">
        <v>1544</v>
      </c>
      <c r="K44" s="1">
        <v>2.72</v>
      </c>
    </row>
    <row r="45" spans="1:60" x14ac:dyDescent="0.35">
      <c r="A45" s="1">
        <v>10</v>
      </c>
      <c r="B45" s="1" t="s">
        <v>1543</v>
      </c>
      <c r="C45" s="1">
        <v>2336.0000018998981</v>
      </c>
      <c r="D45" s="1">
        <v>0</v>
      </c>
      <c r="E45">
        <f>(R45-S45*(1000-T45)/(1000-U45))*AO45</f>
        <v>-0.96456593817059555</v>
      </c>
      <c r="F45">
        <f>IF(AZ45&lt;&gt;0,1/(1/AZ45-1/N45),0)</f>
        <v>0.32105211781807724</v>
      </c>
      <c r="G45">
        <f>((BC45-AP45/2)*S45-E45)/(BC45+AP45/2)</f>
        <v>377.98774358281202</v>
      </c>
      <c r="H45">
        <f>AP45*1000</f>
        <v>11.511213990579684</v>
      </c>
      <c r="I45">
        <f>(AU45-BA45)</f>
        <v>3.2960947980802002</v>
      </c>
      <c r="J45">
        <f>(P45+AT45*D45)</f>
        <v>31.206398010253906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32.031986236572266</v>
      </c>
      <c r="P45" s="1">
        <v>31.206398010253906</v>
      </c>
      <c r="Q45" s="1">
        <v>32.123687744140625</v>
      </c>
      <c r="R45" s="1">
        <v>399.77444458007813</v>
      </c>
      <c r="S45" s="1">
        <v>396.51437377929688</v>
      </c>
      <c r="T45" s="1">
        <v>4.0707406997680664</v>
      </c>
      <c r="U45" s="1">
        <v>14.346046447753906</v>
      </c>
      <c r="V45" s="1">
        <v>7.5251498222351074</v>
      </c>
      <c r="W45" s="1">
        <v>26.520025253295898</v>
      </c>
      <c r="X45" s="1">
        <v>300.34454345703125</v>
      </c>
      <c r="Y45" s="1">
        <v>1249.6318359375</v>
      </c>
      <c r="Z45" s="1">
        <v>0.14177180826663971</v>
      </c>
      <c r="AA45" s="1">
        <v>88.431869506835938</v>
      </c>
      <c r="AB45" s="1">
        <v>-8.5564746856689453</v>
      </c>
      <c r="AC45" s="1">
        <v>0.27727174758911133</v>
      </c>
      <c r="AD45" s="1">
        <v>0.14052355289459229</v>
      </c>
      <c r="AE45" s="1">
        <v>4.007059708237648E-2</v>
      </c>
      <c r="AF45" s="1">
        <v>4.1783861815929413E-2</v>
      </c>
      <c r="AG45" s="1">
        <v>2.7836853638291359E-2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1.1042078803567323</v>
      </c>
      <c r="AP45">
        <f>(U45-T45)/(1000-U45)*AO45</f>
        <v>1.1511213990579684E-2</v>
      </c>
      <c r="AQ45">
        <f>(P45+273.15)</f>
        <v>304.35639801025388</v>
      </c>
      <c r="AR45">
        <f>(O45+273.15)</f>
        <v>305.18198623657224</v>
      </c>
      <c r="AS45">
        <f>(Y45*AK45+Z45*AL45)*AM45</f>
        <v>199.9410892809683</v>
      </c>
      <c r="AT45">
        <f>((AS45+0.00000010773*(AR45^4-AQ45^4))-AP45*44100)/(L45*0.92*2*29.3+0.00000043092*AQ45^3)</f>
        <v>-2.3338198484598083</v>
      </c>
      <c r="AU45">
        <f>0.61365*EXP(17.502*J45/(240.97+J45))</f>
        <v>4.564742505486981</v>
      </c>
      <c r="AV45">
        <f>AU45*1000/AA45</f>
        <v>51.618749337128044</v>
      </c>
      <c r="AW45">
        <f>(AV45-U45)</f>
        <v>37.272702889374138</v>
      </c>
      <c r="AX45">
        <f>IF(D45,P45,(O45+P45)/2)</f>
        <v>31.619192123413086</v>
      </c>
      <c r="AY45">
        <f>0.61365*EXP(17.502*AX45/(240.97+AX45))</f>
        <v>4.6731218994774366</v>
      </c>
      <c r="AZ45">
        <f>IF(AW45&lt;&gt;0,(1000-(AV45+U45)/2)/AW45*AP45,0)</f>
        <v>0.29865144429036777</v>
      </c>
      <c r="BA45">
        <f>U45*AA45/1000</f>
        <v>1.2686477074067808</v>
      </c>
      <c r="BB45">
        <f>(AY45-BA45)</f>
        <v>3.4044741920706558</v>
      </c>
      <c r="BC45">
        <f>1/(1.6/F45+1.37/N45)</f>
        <v>0.18854825887593613</v>
      </c>
      <c r="BD45">
        <f>G45*AA45*0.001</f>
        <v>33.426162815698596</v>
      </c>
      <c r="BE45">
        <f>G45/S45</f>
        <v>0.95327627087032929</v>
      </c>
      <c r="BF45">
        <f>(1-AP45*AA45/AU45/F45)*100</f>
        <v>30.539467168977286</v>
      </c>
      <c r="BG45">
        <f>(S45-E45/(N45/1.35))</f>
        <v>396.8185929710815</v>
      </c>
      <c r="BH45">
        <f>E45*BF45/100/BG45</f>
        <v>-7.4233743889166523E-4</v>
      </c>
    </row>
    <row r="46" spans="1:60" x14ac:dyDescent="0.35">
      <c r="A46" s="1" t="s">
        <v>9</v>
      </c>
      <c r="B46" s="1" t="s">
        <v>1542</v>
      </c>
      <c r="K46" s="1">
        <v>2.72</v>
      </c>
    </row>
    <row r="47" spans="1:60" x14ac:dyDescent="0.35">
      <c r="A47" s="1" t="s">
        <v>9</v>
      </c>
      <c r="B47" s="1" t="s">
        <v>1541</v>
      </c>
      <c r="K47" s="1">
        <v>2.72</v>
      </c>
    </row>
    <row r="48" spans="1:60" x14ac:dyDescent="0.35">
      <c r="A48" s="1">
        <v>11</v>
      </c>
      <c r="B48" s="1" t="s">
        <v>1540</v>
      </c>
      <c r="C48" s="1">
        <v>2539.0000018998981</v>
      </c>
      <c r="D48" s="1">
        <v>0</v>
      </c>
      <c r="E48">
        <f>(R48-S48*(1000-T48)/(1000-U48))*AO48</f>
        <v>-0.61872486204755273</v>
      </c>
      <c r="F48">
        <f>IF(AZ48&lt;&gt;0,1/(1/AZ48-1/N48),0)</f>
        <v>0.22974976382397516</v>
      </c>
      <c r="G48">
        <f>((BC48-AP48/2)*S48-E48)/(BC48+AP48/2)</f>
        <v>376.30741085739794</v>
      </c>
      <c r="H48">
        <f>AP48*1000</f>
        <v>9.0634395778872889</v>
      </c>
      <c r="I48">
        <f>(AU48-BA48)</f>
        <v>3.5560108527124052</v>
      </c>
      <c r="J48">
        <f>(P48+AT48*D48)</f>
        <v>31.563535690307617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32.137989044189453</v>
      </c>
      <c r="P48" s="1">
        <v>31.563535690307617</v>
      </c>
      <c r="Q48" s="1">
        <v>32.201797485351563</v>
      </c>
      <c r="R48" s="1">
        <v>400.03982543945313</v>
      </c>
      <c r="S48" s="1">
        <v>397.33840942382813</v>
      </c>
      <c r="T48" s="1">
        <v>4.3591547012329102</v>
      </c>
      <c r="U48" s="1">
        <v>12.46600341796875</v>
      </c>
      <c r="V48" s="1">
        <v>8.0099697113037109</v>
      </c>
      <c r="W48" s="1">
        <v>22.906345367431641</v>
      </c>
      <c r="X48" s="1">
        <v>300.3045654296875</v>
      </c>
      <c r="Y48" s="1">
        <v>1599.7862548828125</v>
      </c>
      <c r="Z48" s="1">
        <v>0.29384005069732666</v>
      </c>
      <c r="AA48" s="1">
        <v>88.430023193359375</v>
      </c>
      <c r="AB48" s="1">
        <v>-8.4776887893676758</v>
      </c>
      <c r="AC48" s="1">
        <v>0.28741908073425293</v>
      </c>
      <c r="AD48" s="1">
        <v>0.10647666454315186</v>
      </c>
      <c r="AE48" s="1">
        <v>2.8229694813489914E-2</v>
      </c>
      <c r="AF48" s="1">
        <v>3.6195874214172363E-2</v>
      </c>
      <c r="AG48" s="1">
        <v>2.1387601271271706E-2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1.1040609023150274</v>
      </c>
      <c r="AP48">
        <f>(U48-T48)/(1000-U48)*AO48</f>
        <v>9.0634395778872896E-3</v>
      </c>
      <c r="AQ48">
        <f>(P48+273.15)</f>
        <v>304.71353569030759</v>
      </c>
      <c r="AR48">
        <f>(O48+273.15)</f>
        <v>305.28798904418943</v>
      </c>
      <c r="AS48">
        <f>(Y48*AK48+Z48*AL48)*AM48</f>
        <v>255.96579505996851</v>
      </c>
      <c r="AT48">
        <f>((AS48+0.00000010773*(AR48^4-AQ48^4))-AP48*44100)/(L48*0.92*2*29.3+0.00000043092*AQ48^3)</f>
        <v>-1.07160920160731</v>
      </c>
      <c r="AU48">
        <f>0.61365*EXP(17.502*J48/(240.97+J48))</f>
        <v>4.6583798240918792</v>
      </c>
      <c r="AV48">
        <f>AU48*1000/AA48</f>
        <v>52.678713132370852</v>
      </c>
      <c r="AW48">
        <f>(AV48-U48)</f>
        <v>40.212709714402102</v>
      </c>
      <c r="AX48">
        <f>IF(D48,P48,(O48+P48)/2)</f>
        <v>31.850762367248535</v>
      </c>
      <c r="AY48">
        <f>0.61365*EXP(17.502*AX48/(240.97+AX48))</f>
        <v>4.7348964047334121</v>
      </c>
      <c r="AZ48">
        <f>IF(AW48&lt;&gt;0,(1000-(AV48+U48)/2)/AW48*AP48,0)</f>
        <v>0.21804603666414127</v>
      </c>
      <c r="BA48">
        <f>U48*AA48/1000</f>
        <v>1.1023689713794738</v>
      </c>
      <c r="BB48">
        <f>(AY48-BA48)</f>
        <v>3.6325274333539381</v>
      </c>
      <c r="BC48">
        <f>1/(1.6/F48+1.37/N48)</f>
        <v>0.13728407627600847</v>
      </c>
      <c r="BD48">
        <f>G48*AA48*0.001</f>
        <v>33.276873069952714</v>
      </c>
      <c r="BE48">
        <f>G48/S48</f>
        <v>0.94707031067817782</v>
      </c>
      <c r="BF48">
        <f>(1-AP48*AA48/AU48/F48)*100</f>
        <v>25.113624195548645</v>
      </c>
      <c r="BG48">
        <f>(S48-E48/(N48/1.35))</f>
        <v>397.53355209891174</v>
      </c>
      <c r="BH48">
        <f>E48*BF48/100/BG48</f>
        <v>-3.9087074748444752E-4</v>
      </c>
    </row>
    <row r="49" spans="1:60" x14ac:dyDescent="0.35">
      <c r="A49" s="1" t="s">
        <v>9</v>
      </c>
      <c r="B49" s="1" t="s">
        <v>1539</v>
      </c>
      <c r="K49" s="1">
        <v>2.72</v>
      </c>
    </row>
    <row r="50" spans="1:60" x14ac:dyDescent="0.35">
      <c r="A50" s="1" t="s">
        <v>9</v>
      </c>
      <c r="B50" s="1" t="s">
        <v>1538</v>
      </c>
      <c r="K50" s="1">
        <v>2.72</v>
      </c>
    </row>
    <row r="51" spans="1:60" x14ac:dyDescent="0.35">
      <c r="A51" s="1">
        <v>12</v>
      </c>
      <c r="B51" s="1" t="s">
        <v>1537</v>
      </c>
      <c r="C51" s="1">
        <v>2742.0000018998981</v>
      </c>
      <c r="D51" s="1">
        <v>0</v>
      </c>
      <c r="E51">
        <f>(R51-S51*(1000-T51)/(1000-U51))*AO51</f>
        <v>-0.58778525856484054</v>
      </c>
      <c r="F51">
        <f>IF(AZ51&lt;&gt;0,1/(1/AZ51-1/N51),0)</f>
        <v>0.16754760300118704</v>
      </c>
      <c r="G51">
        <f>((BC51-AP51/2)*S51-E51)/(BC51+AP51/2)</f>
        <v>376.51061795675361</v>
      </c>
      <c r="H51">
        <f>AP51*1000</f>
        <v>7.153675702001383</v>
      </c>
      <c r="I51">
        <f>(AU51-BA51)</f>
        <v>3.7955816584921416</v>
      </c>
      <c r="J51">
        <f>(P51+AT51*D51)</f>
        <v>31.994943618774414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32.304836273193359</v>
      </c>
      <c r="P51" s="1">
        <v>31.994943618774414</v>
      </c>
      <c r="Q51" s="1">
        <v>32.326751708984375</v>
      </c>
      <c r="R51" s="1">
        <v>400.09939575195313</v>
      </c>
      <c r="S51" s="1">
        <v>398.05300903320313</v>
      </c>
      <c r="T51" s="1">
        <v>4.6552829742431641</v>
      </c>
      <c r="U51" s="1">
        <v>11.061835289001465</v>
      </c>
      <c r="V51" s="1">
        <v>8.4732875823974609</v>
      </c>
      <c r="W51" s="1">
        <v>20.134138107299805</v>
      </c>
      <c r="X51" s="1">
        <v>300.36056518554688</v>
      </c>
      <c r="Y51" s="1">
        <v>1999.5009765625</v>
      </c>
      <c r="Z51" s="1">
        <v>0.10289981216192245</v>
      </c>
      <c r="AA51" s="1">
        <v>88.424308776855469</v>
      </c>
      <c r="AB51" s="1">
        <v>-8.641016960144043</v>
      </c>
      <c r="AC51" s="1">
        <v>0.29979616403579712</v>
      </c>
      <c r="AD51" s="1">
        <v>0.13088850677013397</v>
      </c>
      <c r="AE51" s="1">
        <v>2.2810852155089378E-2</v>
      </c>
      <c r="AF51" s="1">
        <v>2.9718361794948578E-2</v>
      </c>
      <c r="AG51" s="1">
        <v>1.709696464240551E-2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1.1042667837703926</v>
      </c>
      <c r="AP51">
        <f>(U51-T51)/(1000-U51)*AO51</f>
        <v>7.1536757020013832E-3</v>
      </c>
      <c r="AQ51">
        <f>(P51+273.15)</f>
        <v>305.14494361877439</v>
      </c>
      <c r="AR51">
        <f>(O51+273.15)</f>
        <v>305.45483627319334</v>
      </c>
      <c r="AS51">
        <f>(Y51*AK51+Z51*AL51)*AM51</f>
        <v>319.92014909922727</v>
      </c>
      <c r="AT51">
        <f>((AS51+0.00000010773*(AR51^4-AQ51^4))-AP51*44100)/(L51*0.92*2*29.3+0.00000043092*AQ51^3)</f>
        <v>6.4588442078514011E-2</v>
      </c>
      <c r="AU51">
        <f>0.61365*EXP(17.502*J51/(240.97+J51))</f>
        <v>4.7737167977255233</v>
      </c>
      <c r="AV51">
        <f>AU51*1000/AA51</f>
        <v>53.986475707402022</v>
      </c>
      <c r="AW51">
        <f>(AV51-U51)</f>
        <v>42.924640418400557</v>
      </c>
      <c r="AX51">
        <f>IF(D51,P51,(O51+P51)/2)</f>
        <v>32.149889945983887</v>
      </c>
      <c r="AY51">
        <f>0.61365*EXP(17.502*AX51/(240.97+AX51))</f>
        <v>4.8157442596404758</v>
      </c>
      <c r="AZ51">
        <f>IF(AW51&lt;&gt;0,(1000-(AV51+U51)/2)/AW51*AP51,0)</f>
        <v>0.16123625902568878</v>
      </c>
      <c r="BA51">
        <f>U51*AA51/1000</f>
        <v>0.9781351392333818</v>
      </c>
      <c r="BB51">
        <f>(AY51-BA51)</f>
        <v>3.8376091204070941</v>
      </c>
      <c r="BC51">
        <f>1/(1.6/F51+1.37/N51)</f>
        <v>0.10132130796044179</v>
      </c>
      <c r="BD51">
        <f>G51*AA51*0.001</f>
        <v>33.292691139972646</v>
      </c>
      <c r="BE51">
        <f>G51/S51</f>
        <v>0.94588059733860075</v>
      </c>
      <c r="BF51">
        <f>(1-AP51*AA51/AU51/F51)*100</f>
        <v>20.912826942400788</v>
      </c>
      <c r="BG51">
        <f>(S51-E51/(N51/1.35))</f>
        <v>398.2383935146857</v>
      </c>
      <c r="BH51">
        <f>E51*BF51/100/BG51</f>
        <v>-3.0866565333328451E-4</v>
      </c>
    </row>
    <row r="52" spans="1:60" x14ac:dyDescent="0.35">
      <c r="A52" s="1" t="s">
        <v>9</v>
      </c>
      <c r="B52" s="1" t="s">
        <v>1536</v>
      </c>
      <c r="K52" s="1">
        <v>1.61568</v>
      </c>
    </row>
    <row r="53" spans="1:60" x14ac:dyDescent="0.35">
      <c r="A53" s="1" t="s">
        <v>9</v>
      </c>
      <c r="B53" s="1" t="s">
        <v>1535</v>
      </c>
    </row>
    <row r="54" spans="1:60" x14ac:dyDescent="0.35">
      <c r="A54" s="1" t="s">
        <v>9</v>
      </c>
      <c r="B54" s="1" t="s">
        <v>1534</v>
      </c>
    </row>
    <row r="55" spans="1:60" x14ac:dyDescent="0.35">
      <c r="A55" s="1" t="s">
        <v>9</v>
      </c>
      <c r="B55" s="1" t="s">
        <v>1533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H56"/>
  <sheetViews>
    <sheetView topLeftCell="B11" zoomScale="56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4950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4949</v>
      </c>
    </row>
    <row r="12" spans="1:60" x14ac:dyDescent="0.35">
      <c r="A12" s="1" t="s">
        <v>9</v>
      </c>
      <c r="B12" s="1" t="s">
        <v>4948</v>
      </c>
    </row>
    <row r="13" spans="1:60" x14ac:dyDescent="0.35">
      <c r="A13" s="1" t="s">
        <v>9</v>
      </c>
      <c r="B13" s="1" t="s">
        <v>4947</v>
      </c>
    </row>
    <row r="14" spans="1:60" x14ac:dyDescent="0.35">
      <c r="A14" s="1" t="s">
        <v>9</v>
      </c>
      <c r="B14" s="1" t="s">
        <v>4946</v>
      </c>
    </row>
    <row r="15" spans="1:60" x14ac:dyDescent="0.35">
      <c r="A15" s="1" t="s">
        <v>9</v>
      </c>
      <c r="B15" s="1" t="s">
        <v>4945</v>
      </c>
    </row>
    <row r="16" spans="1:60" x14ac:dyDescent="0.35">
      <c r="A16" s="1" t="s">
        <v>9</v>
      </c>
      <c r="B16" s="1" t="s">
        <v>4944</v>
      </c>
    </row>
    <row r="17" spans="1:60" x14ac:dyDescent="0.35">
      <c r="A17" s="1" t="s">
        <v>9</v>
      </c>
      <c r="B17" s="1" t="s">
        <v>4943</v>
      </c>
    </row>
    <row r="18" spans="1:60" x14ac:dyDescent="0.35">
      <c r="A18" s="1">
        <v>1</v>
      </c>
      <c r="B18" s="1" t="s">
        <v>4942</v>
      </c>
      <c r="C18" s="1">
        <v>305.00000277161598</v>
      </c>
      <c r="D18" s="1">
        <v>0</v>
      </c>
      <c r="E18">
        <f>(R18-S18*(1000-T18)/(1000-U18))*AO18</f>
        <v>-3.5047458827603841</v>
      </c>
      <c r="F18">
        <f>IF(AZ18&lt;&gt;0,1/(1/AZ18-1/N18),0)</f>
        <v>2.6001953496476196</v>
      </c>
      <c r="G18">
        <f>((BC18-AP18/2)*S18-E18)/(BC18+AP18/2)</f>
        <v>381.85706095114261</v>
      </c>
      <c r="H18">
        <f>AP18*1000</f>
        <v>34.246476885143359</v>
      </c>
      <c r="I18">
        <f>(AU18-BA18)</f>
        <v>1.7945117523194192</v>
      </c>
      <c r="J18">
        <f>(P18+AT18*D18)</f>
        <v>30.667701721191406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32.697380065917969</v>
      </c>
      <c r="P18" s="1">
        <v>30.667701721191406</v>
      </c>
      <c r="Q18" s="1">
        <v>32.8082275390625</v>
      </c>
      <c r="R18" s="1">
        <v>399.90744018554688</v>
      </c>
      <c r="S18" s="1">
        <v>390.95700073242188</v>
      </c>
      <c r="T18" s="1">
        <v>-0.27484706044197083</v>
      </c>
      <c r="U18" s="1">
        <v>29.81199836730957</v>
      </c>
      <c r="V18" s="1">
        <v>-0.48856386542320251</v>
      </c>
      <c r="W18" s="1">
        <v>52.993343353271484</v>
      </c>
      <c r="X18" s="1">
        <v>300.37518310546875</v>
      </c>
      <c r="Y18" s="1">
        <v>0.1134379506111145</v>
      </c>
      <c r="Z18" s="1">
        <v>0.19666141271591187</v>
      </c>
      <c r="AA18" s="1">
        <v>88.289695739746094</v>
      </c>
      <c r="AB18" s="1">
        <v>47.622573852539063</v>
      </c>
      <c r="AC18" s="1">
        <v>0.86208134889602661</v>
      </c>
      <c r="AD18" s="1">
        <v>3.2597266137599945E-2</v>
      </c>
      <c r="AE18" s="1">
        <v>1.1968365870416164E-2</v>
      </c>
      <c r="AF18" s="1">
        <v>3.0364789068698883E-2</v>
      </c>
      <c r="AG18" s="1">
        <v>1.2808891944587231E-2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1.1043205261230467</v>
      </c>
      <c r="AP18">
        <f>(U18-T18)/(1000-U18)*AO18</f>
        <v>3.4246476885143359E-2</v>
      </c>
      <c r="AQ18">
        <f>(P18+273.15)</f>
        <v>303.81770172119138</v>
      </c>
      <c r="AR18">
        <f>(O18+273.15)</f>
        <v>305.84738006591795</v>
      </c>
      <c r="AS18">
        <f>(Y18*AK18+Z18*AL18)*AM18</f>
        <v>1.8150071692092595E-2</v>
      </c>
      <c r="AT18">
        <f>((AS18+0.00000010773*(AR18^4-AQ18^4))-AP18*44100)/(L18*0.92*2*29.3+0.00000043092*AQ18^3)</f>
        <v>-11.65392590200001</v>
      </c>
      <c r="AU18">
        <f>0.61365*EXP(17.502*J18/(240.97+J18))</f>
        <v>4.4266040175629886</v>
      </c>
      <c r="AV18">
        <f>AU18*1000/AA18</f>
        <v>50.137266647870305</v>
      </c>
      <c r="AW18">
        <f>(AV18-U18)</f>
        <v>20.325268280560735</v>
      </c>
      <c r="AX18">
        <f>IF(D18,P18,(O18+P18)/2)</f>
        <v>31.682540893554688</v>
      </c>
      <c r="AY18">
        <f>0.61365*EXP(17.502*AX18/(240.97+AX18))</f>
        <v>4.6899509107171156</v>
      </c>
      <c r="AZ18">
        <f>IF(AW18&lt;&gt;0,(1000-(AV18+U18)/2)/AW18*AP18,0)</f>
        <v>1.6175671633532334</v>
      </c>
      <c r="BA18">
        <f>U18*AA18/1000</f>
        <v>2.6320922652435694</v>
      </c>
      <c r="BB18">
        <f>(AY18-BA18)</f>
        <v>2.0578586454735461</v>
      </c>
      <c r="BC18">
        <f>1/(1.6/F18+1.37/N18)</f>
        <v>1.0690547191568351</v>
      </c>
      <c r="BD18">
        <f>G18*AA18*0.001</f>
        <v>33.714043727450061</v>
      </c>
      <c r="BE18">
        <f>G18/S18</f>
        <v>0.9767239369950369</v>
      </c>
      <c r="BF18">
        <f>(1-AP18*AA18/AU18/F18)*100</f>
        <v>73.730653497162905</v>
      </c>
      <c r="BG18">
        <f>(S18-E18/(N18/1.35))</f>
        <v>392.06237976113408</v>
      </c>
      <c r="BH18">
        <f>E18*BF18/100/BG18</f>
        <v>-6.5909716824871104E-3</v>
      </c>
    </row>
    <row r="19" spans="1:60" x14ac:dyDescent="0.35">
      <c r="A19" s="1" t="s">
        <v>9</v>
      </c>
      <c r="B19" s="1" t="s">
        <v>4941</v>
      </c>
      <c r="K19" s="1">
        <v>2.72</v>
      </c>
    </row>
    <row r="20" spans="1:60" x14ac:dyDescent="0.35">
      <c r="A20" s="1" t="s">
        <v>9</v>
      </c>
      <c r="B20" s="1" t="s">
        <v>4940</v>
      </c>
      <c r="K20" s="1">
        <v>2.72</v>
      </c>
    </row>
    <row r="21" spans="1:60" x14ac:dyDescent="0.35">
      <c r="A21" s="1">
        <v>2</v>
      </c>
      <c r="B21" s="1" t="s">
        <v>4939</v>
      </c>
      <c r="C21" s="1">
        <v>510.50000278279185</v>
      </c>
      <c r="D21" s="1">
        <v>0</v>
      </c>
      <c r="E21">
        <f>(R21-S21*(1000-T21)/(1000-U21))*AO21</f>
        <v>-2.7821464394057314</v>
      </c>
      <c r="F21">
        <f>IF(AZ21&lt;&gt;0,1/(1/AZ21-1/N21),0)</f>
        <v>2.2421604238077335</v>
      </c>
      <c r="G21">
        <f>((BC21-AP21/2)*S21-E21)/(BC21+AP21/2)</f>
        <v>380.77937872863475</v>
      </c>
      <c r="H21">
        <f>AP21*1000</f>
        <v>32.567725144962495</v>
      </c>
      <c r="I21">
        <f>(AU21-BA21)</f>
        <v>1.8779877526297049</v>
      </c>
      <c r="J21">
        <f>(P21+AT21*D21)</f>
        <v>30.502080917358398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32.615692138671875</v>
      </c>
      <c r="P21" s="1">
        <v>30.502080917358398</v>
      </c>
      <c r="Q21" s="1">
        <v>32.781959533691406</v>
      </c>
      <c r="R21" s="1">
        <v>399.903076171875</v>
      </c>
      <c r="S21" s="1">
        <v>390.89239501953125</v>
      </c>
      <c r="T21" s="1">
        <v>-0.26778873801231384</v>
      </c>
      <c r="U21" s="1">
        <v>28.392831802368164</v>
      </c>
      <c r="V21" s="1">
        <v>-0.47822964191436768</v>
      </c>
      <c r="W21" s="1">
        <v>50.705249786376953</v>
      </c>
      <c r="X21" s="1">
        <v>300.30422973632813</v>
      </c>
      <c r="Y21" s="1">
        <v>25.129268646240234</v>
      </c>
      <c r="Z21" s="1">
        <v>3.4300126135349274E-2</v>
      </c>
      <c r="AA21" s="1">
        <v>88.292869567871094</v>
      </c>
      <c r="AB21" s="1">
        <v>47.53131103515625</v>
      </c>
      <c r="AC21" s="1">
        <v>0.87323552370071411</v>
      </c>
      <c r="AD21" s="1">
        <v>4.0262971073389053E-2</v>
      </c>
      <c r="AE21" s="1">
        <v>3.125101700425148E-2</v>
      </c>
      <c r="AF21" s="1">
        <v>4.6727955341339111E-2</v>
      </c>
      <c r="AG21" s="1">
        <v>6.166514940559864E-3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1.1040596681482648</v>
      </c>
      <c r="AP21">
        <f>(U21-T21)/(1000-U21)*AO21</f>
        <v>3.2567725144962492E-2</v>
      </c>
      <c r="AQ21">
        <f>(P21+273.15)</f>
        <v>303.65208091735838</v>
      </c>
      <c r="AR21">
        <f>(O21+273.15)</f>
        <v>305.76569213867185</v>
      </c>
      <c r="AS21">
        <f>(Y21*AK21+Z21*AL21)*AM21</f>
        <v>4.0206828935291696</v>
      </c>
      <c r="AT21">
        <f>((AS21+0.00000010773*(AR21^4-AQ21^4))-AP21*44100)/(L21*0.92*2*29.3+0.00000043092*AQ21^3)</f>
        <v>-11.035637067952003</v>
      </c>
      <c r="AU21">
        <f>0.61365*EXP(17.502*J21/(240.97+J21))</f>
        <v>4.3848723476186997</v>
      </c>
      <c r="AV21">
        <f>AU21*1000/AA21</f>
        <v>49.662813872506774</v>
      </c>
      <c r="AW21">
        <f>(AV21-U21)</f>
        <v>21.26998207013861</v>
      </c>
      <c r="AX21">
        <f>IF(D21,P21,(O21+P21)/2)</f>
        <v>31.558886528015137</v>
      </c>
      <c r="AY21">
        <f>0.61365*EXP(17.502*AX21/(240.97+AX21))</f>
        <v>4.6571502054364453</v>
      </c>
      <c r="AZ21">
        <f>IF(AW21&lt;&gt;0,(1000-(AV21+U21)/2)/AW21*AP21,0)</f>
        <v>1.471401228011594</v>
      </c>
      <c r="BA21">
        <f>U21*AA21/1000</f>
        <v>2.5068845949889949</v>
      </c>
      <c r="BB21">
        <f>(AY21-BA21)</f>
        <v>2.1502656104474505</v>
      </c>
      <c r="BC21">
        <f>1/(1.6/F21+1.37/N21)</f>
        <v>0.96743151538075622</v>
      </c>
      <c r="BD21">
        <f>G21*AA21*0.001</f>
        <v>33.620104020222335</v>
      </c>
      <c r="BE21">
        <f>G21/S21</f>
        <v>0.97412838822205483</v>
      </c>
      <c r="BF21">
        <f>(1-AP21*AA21/AU21/F21)*100</f>
        <v>70.752454941627406</v>
      </c>
      <c r="BG21">
        <f>(S21-E21/(N21/1.35))</f>
        <v>391.76986985844974</v>
      </c>
      <c r="BH21">
        <f>E21*BF21/100/BG21</f>
        <v>-5.0244724196422934E-3</v>
      </c>
    </row>
    <row r="22" spans="1:60" x14ac:dyDescent="0.35">
      <c r="A22" s="1" t="s">
        <v>9</v>
      </c>
      <c r="B22" s="1" t="s">
        <v>4938</v>
      </c>
      <c r="K22" s="1">
        <v>2.72</v>
      </c>
    </row>
    <row r="23" spans="1:60" x14ac:dyDescent="0.35">
      <c r="A23" s="1" t="s">
        <v>9</v>
      </c>
      <c r="B23" s="1" t="s">
        <v>4937</v>
      </c>
      <c r="K23" s="1">
        <v>2.72</v>
      </c>
    </row>
    <row r="24" spans="1:60" x14ac:dyDescent="0.35">
      <c r="A24" s="1">
        <v>3</v>
      </c>
      <c r="B24" s="1" t="s">
        <v>4936</v>
      </c>
      <c r="C24" s="1">
        <v>717.00000277161598</v>
      </c>
      <c r="D24" s="1">
        <v>0</v>
      </c>
      <c r="E24">
        <f>(R24-S24*(1000-T24)/(1000-U24))*AO24</f>
        <v>-2.0555532338989129</v>
      </c>
      <c r="F24">
        <f>IF(AZ24&lt;&gt;0,1/(1/AZ24-1/N24),0)</f>
        <v>1.8835929872119701</v>
      </c>
      <c r="G24">
        <f>((BC24-AP24/2)*S24-E24)/(BC24+AP24/2)</f>
        <v>379.46761558290939</v>
      </c>
      <c r="H24">
        <f>AP24*1000</f>
        <v>30.791126385424558</v>
      </c>
      <c r="I24">
        <f>(AU24-BA24)</f>
        <v>1.998975159776113</v>
      </c>
      <c r="J24">
        <f>(P24+AT24*D24)</f>
        <v>30.449649810791016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32.489185333251953</v>
      </c>
      <c r="P24" s="1">
        <v>30.449649810791016</v>
      </c>
      <c r="Q24" s="1">
        <v>32.681350708007813</v>
      </c>
      <c r="R24" s="1">
        <v>399.97561645507813</v>
      </c>
      <c r="S24" s="1">
        <v>390.93490600585938</v>
      </c>
      <c r="T24" s="1">
        <v>-0.26357132196426392</v>
      </c>
      <c r="U24" s="1">
        <v>26.875127792358398</v>
      </c>
      <c r="V24" s="1">
        <v>-0.47404193878173828</v>
      </c>
      <c r="W24" s="1">
        <v>48.335826873779297</v>
      </c>
      <c r="X24" s="1">
        <v>300.31292724609375</v>
      </c>
      <c r="Y24" s="1">
        <v>50.021720886230469</v>
      </c>
      <c r="Z24" s="1">
        <v>2.4010343477129936E-2</v>
      </c>
      <c r="AA24" s="1">
        <v>88.288238525390625</v>
      </c>
      <c r="AB24" s="1">
        <v>47.516292572021484</v>
      </c>
      <c r="AC24" s="1">
        <v>0.87855148315429688</v>
      </c>
      <c r="AD24" s="1">
        <v>5.190548300743103E-2</v>
      </c>
      <c r="AE24" s="1">
        <v>2.0837552845478058E-2</v>
      </c>
      <c r="AF24" s="1">
        <v>2.3008143529295921E-2</v>
      </c>
      <c r="AG24" s="1">
        <v>6.1111547984182835E-3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1.1040916442871089</v>
      </c>
      <c r="AP24">
        <f>(U24-T24)/(1000-U24)*AO24</f>
        <v>3.0791126385424559E-2</v>
      </c>
      <c r="AQ24">
        <f>(P24+273.15)</f>
        <v>303.59964981079099</v>
      </c>
      <c r="AR24">
        <f>(O24+273.15)</f>
        <v>305.63918533325193</v>
      </c>
      <c r="AS24">
        <f>(Y24*AK24+Z24*AL24)*AM24</f>
        <v>8.0034751629052607</v>
      </c>
      <c r="AT24">
        <f>((AS24+0.00000010773*(AR24^4-AQ24^4))-AP24*44100)/(L24*0.92*2*29.3+0.00000043092*AQ24^3)</f>
        <v>-10.397399604672302</v>
      </c>
      <c r="AU24">
        <f>0.61365*EXP(17.502*J24/(240.97+J24))</f>
        <v>4.371732852708206</v>
      </c>
      <c r="AV24">
        <f>AU24*1000/AA24</f>
        <v>49.516593894337909</v>
      </c>
      <c r="AW24">
        <f>(AV24-U24)</f>
        <v>22.64146610197951</v>
      </c>
      <c r="AX24">
        <f>IF(D24,P24,(O24+P24)/2)</f>
        <v>31.469417572021484</v>
      </c>
      <c r="AY24">
        <f>0.61365*EXP(17.502*AX24/(240.97+AX24))</f>
        <v>4.6335422869345884</v>
      </c>
      <c r="AZ24">
        <f>IF(AW24&lt;&gt;0,(1000-(AV24+U24)/2)/AW24*AP24,0)</f>
        <v>1.3079997855884316</v>
      </c>
      <c r="BA24">
        <f>U24*AA24/1000</f>
        <v>2.372757692932093</v>
      </c>
      <c r="BB24">
        <f>(AY24-BA24)</f>
        <v>2.2607845940024953</v>
      </c>
      <c r="BC24">
        <f>1/(1.6/F24+1.37/N24)</f>
        <v>0.85506053386615444</v>
      </c>
      <c r="BD24">
        <f>G24*AA24*0.001</f>
        <v>33.502527357245143</v>
      </c>
      <c r="BE24">
        <f>G24/S24</f>
        <v>0.97066700812135176</v>
      </c>
      <c r="BF24">
        <f>(1-AP24*AA24/AU24/F24)*100</f>
        <v>66.986790468724294</v>
      </c>
      <c r="BG24">
        <f>(S24-E24/(N24/1.35))</f>
        <v>391.58321704271088</v>
      </c>
      <c r="BH24">
        <f>E24*BF24/100/BG24</f>
        <v>-3.5163640264356988E-3</v>
      </c>
    </row>
    <row r="25" spans="1:60" x14ac:dyDescent="0.35">
      <c r="A25" s="1" t="s">
        <v>9</v>
      </c>
      <c r="B25" s="1" t="s">
        <v>4935</v>
      </c>
      <c r="K25" s="1">
        <v>2.72</v>
      </c>
    </row>
    <row r="26" spans="1:60" x14ac:dyDescent="0.35">
      <c r="A26" s="1" t="s">
        <v>9</v>
      </c>
      <c r="B26" s="1" t="s">
        <v>4934</v>
      </c>
      <c r="K26" s="1">
        <v>2.72</v>
      </c>
    </row>
    <row r="27" spans="1:60" x14ac:dyDescent="0.35">
      <c r="A27" s="1">
        <v>4</v>
      </c>
      <c r="B27" s="1" t="s">
        <v>4933</v>
      </c>
      <c r="C27" s="1">
        <v>923.00000277161598</v>
      </c>
      <c r="D27" s="1">
        <v>0</v>
      </c>
      <c r="E27">
        <f>(R27-S27*(1000-T27)/(1000-U27))*AO27</f>
        <v>-1.1167326683768393</v>
      </c>
      <c r="F27">
        <f>IF(AZ27&lt;&gt;0,1/(1/AZ27-1/N27),0)</f>
        <v>1.6499693582845509</v>
      </c>
      <c r="G27">
        <f>((BC27-AP27/2)*S27-E27)/(BC27+AP27/2)</f>
        <v>377.37702956818077</v>
      </c>
      <c r="H27">
        <f>AP27*1000</f>
        <v>29.622387857950613</v>
      </c>
      <c r="I27">
        <f>(AU27-BA27)</f>
        <v>2.1127662249833801</v>
      </c>
      <c r="J27">
        <f>(P27+AT27*D27)</f>
        <v>30.549373626708984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32.394630432128906</v>
      </c>
      <c r="P27" s="1">
        <v>30.549373626708984</v>
      </c>
      <c r="Q27" s="1">
        <v>32.592838287353516</v>
      </c>
      <c r="R27" s="1">
        <v>400.07455444335938</v>
      </c>
      <c r="S27" s="1">
        <v>390.607666015625</v>
      </c>
      <c r="T27" s="1">
        <v>-0.25909295678138733</v>
      </c>
      <c r="U27" s="1">
        <v>25.872194290161133</v>
      </c>
      <c r="V27" s="1">
        <v>-0.46843421459197998</v>
      </c>
      <c r="W27" s="1">
        <v>46.776344299316406</v>
      </c>
      <c r="X27" s="1">
        <v>300.36138916015625</v>
      </c>
      <c r="Y27" s="1">
        <v>101.20681762695313</v>
      </c>
      <c r="Z27" s="1">
        <v>9.1470805928111076E-3</v>
      </c>
      <c r="AA27" s="1">
        <v>88.279617309570313</v>
      </c>
      <c r="AB27" s="1">
        <v>47.370960235595703</v>
      </c>
      <c r="AC27" s="1">
        <v>0.87051182985305786</v>
      </c>
      <c r="AD27" s="1">
        <v>6.0383826494216919E-2</v>
      </c>
      <c r="AE27" s="1">
        <v>1.1944109573960304E-2</v>
      </c>
      <c r="AF27" s="1">
        <v>2.5733161717653275E-2</v>
      </c>
      <c r="AG27" s="1">
        <v>8.3127068355679512E-3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1.1042698130888093</v>
      </c>
      <c r="AP27">
        <f>(U27-T27)/(1000-U27)*AO27</f>
        <v>2.9622387857950613E-2</v>
      </c>
      <c r="AQ27">
        <f>(P27+273.15)</f>
        <v>303.69937362670896</v>
      </c>
      <c r="AR27">
        <f>(O27+273.15)</f>
        <v>305.54463043212888</v>
      </c>
      <c r="AS27">
        <f>(Y27*AK27+Z27*AL27)*AM27</f>
        <v>16.193090458368715</v>
      </c>
      <c r="AT27">
        <f>((AS27+0.00000010773*(AR27^4-AQ27^4))-AP27*44100)/(L27*0.92*2*29.3+0.00000043092*AQ27^3)</f>
        <v>-9.9463372503990293</v>
      </c>
      <c r="AU27">
        <f>0.61365*EXP(17.502*J27/(240.97+J27))</f>
        <v>4.3967536358776549</v>
      </c>
      <c r="AV27">
        <f>AU27*1000/AA27</f>
        <v>49.804856091067435</v>
      </c>
      <c r="AW27">
        <f>(AV27-U27)</f>
        <v>23.932661800906303</v>
      </c>
      <c r="AX27">
        <f>IF(D27,P27,(O27+P27)/2)</f>
        <v>31.472002029418945</v>
      </c>
      <c r="AY27">
        <f>0.61365*EXP(17.502*AX27/(240.97+AX27))</f>
        <v>4.6342227758386256</v>
      </c>
      <c r="AZ27">
        <f>IF(AW27&lt;&gt;0,(1000-(AV27+U27)/2)/AW27*AP27,0)</f>
        <v>1.1909047403871342</v>
      </c>
      <c r="BA27">
        <f>U27*AA27/1000</f>
        <v>2.2839874108942748</v>
      </c>
      <c r="BB27">
        <f>(AY27-BA27)</f>
        <v>2.3502353649443508</v>
      </c>
      <c r="BC27">
        <f>1/(1.6/F27+1.37/N27)</f>
        <v>0.77532457589230908</v>
      </c>
      <c r="BD27">
        <f>G27*AA27*0.001</f>
        <v>33.314699751701404</v>
      </c>
      <c r="BE27">
        <f>G27/S27</f>
        <v>0.96612806762754377</v>
      </c>
      <c r="BF27">
        <f>(1-AP27*AA27/AU27/F27)*100</f>
        <v>63.95272037077757</v>
      </c>
      <c r="BG27">
        <f>(S27-E27/(N27/1.35))</f>
        <v>390.9598778203021</v>
      </c>
      <c r="BH27">
        <f>E27*BF27/100/BG27</f>
        <v>-1.8267371185961532E-3</v>
      </c>
    </row>
    <row r="28" spans="1:60" x14ac:dyDescent="0.35">
      <c r="A28" s="1" t="s">
        <v>9</v>
      </c>
      <c r="B28" s="1" t="s">
        <v>4932</v>
      </c>
      <c r="K28" s="1">
        <v>2.72</v>
      </c>
    </row>
    <row r="29" spans="1:60" x14ac:dyDescent="0.35">
      <c r="A29" s="1" t="s">
        <v>9</v>
      </c>
      <c r="B29" s="1" t="s">
        <v>4931</v>
      </c>
      <c r="K29" s="1">
        <v>2.72</v>
      </c>
    </row>
    <row r="30" spans="1:60" x14ac:dyDescent="0.35">
      <c r="A30" s="1">
        <v>5</v>
      </c>
      <c r="B30" s="1" t="s">
        <v>4930</v>
      </c>
      <c r="C30" s="1">
        <v>1129.000002771616</v>
      </c>
      <c r="D30" s="1">
        <v>0</v>
      </c>
      <c r="E30">
        <f>(R30-S30*(1000-T30)/(1000-U30))*AO30</f>
        <v>-0.47985793050625319</v>
      </c>
      <c r="F30">
        <f>IF(AZ30&lt;&gt;0,1/(1/AZ30-1/N30),0)</f>
        <v>1.5305838340298588</v>
      </c>
      <c r="G30">
        <f>((BC30-AP30/2)*S30-E30)/(BC30+AP30/2)</f>
        <v>375.80718950439433</v>
      </c>
      <c r="H30">
        <f>AP30*1000</f>
        <v>28.950003294357316</v>
      </c>
      <c r="I30">
        <f>(AU30-BA30)</f>
        <v>2.1811520405994349</v>
      </c>
      <c r="J30">
        <f>(P30+AT30*D30)</f>
        <v>30.622039794921875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32.323570251464844</v>
      </c>
      <c r="P30" s="1">
        <v>30.622039794921875</v>
      </c>
      <c r="Q30" s="1">
        <v>32.519485473632813</v>
      </c>
      <c r="R30" s="1">
        <v>400.0926513671875</v>
      </c>
      <c r="S30" s="1">
        <v>390.29354858398438</v>
      </c>
      <c r="T30" s="1">
        <v>-0.24854065477848053</v>
      </c>
      <c r="U30" s="1">
        <v>25.308427810668945</v>
      </c>
      <c r="V30" s="1">
        <v>-0.45110023021697998</v>
      </c>
      <c r="W30" s="1">
        <v>45.9346923828125</v>
      </c>
      <c r="X30" s="1">
        <v>300.31387329101563</v>
      </c>
      <c r="Y30" s="1">
        <v>150.7303466796875</v>
      </c>
      <c r="Z30" s="1">
        <v>3.5443402826786041E-2</v>
      </c>
      <c r="AA30" s="1">
        <v>88.26751708984375</v>
      </c>
      <c r="AB30" s="1">
        <v>47.221748352050781</v>
      </c>
      <c r="AC30" s="1">
        <v>0.87378549575805664</v>
      </c>
      <c r="AD30" s="1">
        <v>7.5921937823295593E-2</v>
      </c>
      <c r="AE30" s="1">
        <v>1.3109112158417702E-2</v>
      </c>
      <c r="AF30" s="1">
        <v>2.3814059793949127E-2</v>
      </c>
      <c r="AG30" s="1">
        <v>1.2420676648616791E-2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1.1040951223934394</v>
      </c>
      <c r="AP30">
        <f>(U30-T30)/(1000-U30)*AO30</f>
        <v>2.8950003294357315E-2</v>
      </c>
      <c r="AQ30">
        <f>(P30+273.15)</f>
        <v>303.77203979492185</v>
      </c>
      <c r="AR30">
        <f>(O30+273.15)</f>
        <v>305.47357025146482</v>
      </c>
      <c r="AS30">
        <f>(Y30*AK30+Z30*AL30)*AM30</f>
        <v>24.116854929696274</v>
      </c>
      <c r="AT30">
        <f>((AS30+0.00000010773*(AR30^4-AQ30^4))-AP30*44100)/(L30*0.92*2*29.3+0.00000043092*AQ30^3)</f>
        <v>-9.6645905554185081</v>
      </c>
      <c r="AU30">
        <f>0.61365*EXP(17.502*J30/(240.97+J30))</f>
        <v>4.4150641248947329</v>
      </c>
      <c r="AV30">
        <f>AU30*1000/AA30</f>
        <v>50.019126746261904</v>
      </c>
      <c r="AW30">
        <f>(AV30-U30)</f>
        <v>24.710698935592958</v>
      </c>
      <c r="AX30">
        <f>IF(D30,P30,(O30+P30)/2)</f>
        <v>31.472805023193359</v>
      </c>
      <c r="AY30">
        <f>0.61365*EXP(17.502*AX30/(240.97+AX30))</f>
        <v>4.6344342222137067</v>
      </c>
      <c r="AZ30">
        <f>IF(AW30&lt;&gt;0,(1000-(AV30+U30)/2)/AW30*AP30,0)</f>
        <v>1.1274321657466013</v>
      </c>
      <c r="BA30">
        <f>U30*AA30/1000</f>
        <v>2.233912084295298</v>
      </c>
      <c r="BB30">
        <f>(AY30-BA30)</f>
        <v>2.4005221379184087</v>
      </c>
      <c r="BC30">
        <f>1/(1.6/F30+1.37/N30)</f>
        <v>0.73237529574809201</v>
      </c>
      <c r="BD30">
        <f>G30*AA30*0.001</f>
        <v>33.171567522065281</v>
      </c>
      <c r="BE30">
        <f>G30/S30</f>
        <v>0.96288342676391225</v>
      </c>
      <c r="BF30">
        <f>(1-AP30*AA30/AU30/F30)*100</f>
        <v>62.185758795663681</v>
      </c>
      <c r="BG30">
        <f>(S30-E30/(N30/1.35))</f>
        <v>390.44489333504094</v>
      </c>
      <c r="BH30">
        <f>E30*BF30/100/BG30</f>
        <v>-7.6426481769969535E-4</v>
      </c>
    </row>
    <row r="31" spans="1:60" x14ac:dyDescent="0.35">
      <c r="A31" s="1" t="s">
        <v>9</v>
      </c>
      <c r="B31" s="1" t="s">
        <v>4929</v>
      </c>
      <c r="K31" s="1">
        <v>2.72</v>
      </c>
    </row>
    <row r="32" spans="1:60" x14ac:dyDescent="0.35">
      <c r="A32" s="1" t="s">
        <v>9</v>
      </c>
      <c r="B32" s="1" t="s">
        <v>4928</v>
      </c>
      <c r="K32" s="1">
        <v>2.72</v>
      </c>
    </row>
    <row r="33" spans="1:60" x14ac:dyDescent="0.35">
      <c r="A33" s="1">
        <v>6</v>
      </c>
      <c r="B33" s="1" t="s">
        <v>4927</v>
      </c>
      <c r="C33" s="1">
        <v>1334.5000027827919</v>
      </c>
      <c r="D33" s="1">
        <v>0</v>
      </c>
      <c r="E33">
        <f>(R33-S33*(1000-T33)/(1000-U33))*AO33</f>
        <v>-0.17157034227923204</v>
      </c>
      <c r="F33">
        <f>IF(AZ33&lt;&gt;0,1/(1/AZ33-1/N33),0)</f>
        <v>1.4642502324586273</v>
      </c>
      <c r="G33">
        <f>((BC33-AP33/2)*S33-E33)/(BC33+AP33/2)</f>
        <v>374.8042318099474</v>
      </c>
      <c r="H33">
        <f>AP33*1000</f>
        <v>28.594167909909384</v>
      </c>
      <c r="I33">
        <f>(AU33-BA33)</f>
        <v>2.2262188761905262</v>
      </c>
      <c r="J33">
        <f>(P33+AT33*D33)</f>
        <v>30.695461273193359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32.285751342773438</v>
      </c>
      <c r="P33" s="1">
        <v>30.695461273193359</v>
      </c>
      <c r="Q33" s="1">
        <v>32.470611572265625</v>
      </c>
      <c r="R33" s="1">
        <v>399.95407104492188</v>
      </c>
      <c r="S33" s="1">
        <v>390.010009765625</v>
      </c>
      <c r="T33" s="1">
        <v>-0.23821243643760681</v>
      </c>
      <c r="U33" s="1">
        <v>25.009489059448242</v>
      </c>
      <c r="V33" s="1">
        <v>-0.43325698375701904</v>
      </c>
      <c r="W33" s="1">
        <v>45.486862182617188</v>
      </c>
      <c r="X33" s="1">
        <v>300.34811401367188</v>
      </c>
      <c r="Y33" s="1">
        <v>301.2935791015625</v>
      </c>
      <c r="Z33" s="1">
        <v>1.8293779343366623E-2</v>
      </c>
      <c r="AA33" s="1">
        <v>88.263038635253906</v>
      </c>
      <c r="AB33" s="1">
        <v>47.256114959716797</v>
      </c>
      <c r="AC33" s="1">
        <v>0.87468111515045166</v>
      </c>
      <c r="AD33" s="1">
        <v>0.11287634819746017</v>
      </c>
      <c r="AE33" s="1">
        <v>9.9473502486944199E-3</v>
      </c>
      <c r="AF33" s="1">
        <v>4.1875749826431274E-2</v>
      </c>
      <c r="AG33" s="1">
        <v>1.5248067677021027E-2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1.1042210074032051</v>
      </c>
      <c r="AP33">
        <f>(U33-T33)/(1000-U33)*AO33</f>
        <v>2.8594167909909384E-2</v>
      </c>
      <c r="AQ33">
        <f>(P33+273.15)</f>
        <v>303.84546127319334</v>
      </c>
      <c r="AR33">
        <f>(O33+273.15)</f>
        <v>305.43575134277341</v>
      </c>
      <c r="AS33">
        <f>(Y33*AK33+Z33*AL33)*AM33</f>
        <v>48.206971578740195</v>
      </c>
      <c r="AT33">
        <f>((AS33+0.00000010773*(AR33^4-AQ33^4))-AP33*44100)/(L33*0.92*2*29.3+0.00000043092*AQ33^3)</f>
        <v>-9.3624351430451558</v>
      </c>
      <c r="AU33">
        <f>0.61365*EXP(17.502*J33/(240.97+J33))</f>
        <v>4.4336323752925662</v>
      </c>
      <c r="AV33">
        <f>AU33*1000/AA33</f>
        <v>50.232038731574903</v>
      </c>
      <c r="AW33">
        <f>(AV33-U33)</f>
        <v>25.222549672126661</v>
      </c>
      <c r="AX33">
        <f>IF(D33,P33,(O33+P33)/2)</f>
        <v>31.490606307983398</v>
      </c>
      <c r="AY33">
        <f>0.61365*EXP(17.502*AX33/(240.97+AX33))</f>
        <v>4.6391238600746156</v>
      </c>
      <c r="AZ33">
        <f>IF(AW33&lt;&gt;0,(1000-(AV33+U33)/2)/AW33*AP33,0)</f>
        <v>1.0910250481374839</v>
      </c>
      <c r="BA33">
        <f>U33*AA33/1000</f>
        <v>2.20741349910204</v>
      </c>
      <c r="BB33">
        <f>(AY33-BA33)</f>
        <v>2.4317103609725756</v>
      </c>
      <c r="BC33">
        <f>1/(1.6/F33+1.37/N33)</f>
        <v>0.70782587453560508</v>
      </c>
      <c r="BD33">
        <f>G33*AA33*0.001</f>
        <v>33.081360392898048</v>
      </c>
      <c r="BE33">
        <f>G33/S33</f>
        <v>0.96101182642769745</v>
      </c>
      <c r="BF33">
        <f>(1-AP33*AA33/AU33/F33)*100</f>
        <v>61.124019417188101</v>
      </c>
      <c r="BG33">
        <f>(S33-E33/(N33/1.35))</f>
        <v>390.06412217909195</v>
      </c>
      <c r="BH33">
        <f>E33*BF33/100/BG33</f>
        <v>-2.6885499938582947E-4</v>
      </c>
    </row>
    <row r="34" spans="1:60" x14ac:dyDescent="0.35">
      <c r="A34" s="1" t="s">
        <v>9</v>
      </c>
      <c r="B34" s="1" t="s">
        <v>4926</v>
      </c>
      <c r="K34" s="1">
        <v>2.72</v>
      </c>
    </row>
    <row r="35" spans="1:60" x14ac:dyDescent="0.35">
      <c r="A35" s="1" t="s">
        <v>9</v>
      </c>
      <c r="B35" s="1" t="s">
        <v>4925</v>
      </c>
      <c r="K35" s="1">
        <v>2.72</v>
      </c>
    </row>
    <row r="36" spans="1:60" x14ac:dyDescent="0.35">
      <c r="A36" s="1">
        <v>7</v>
      </c>
      <c r="B36" s="1" t="s">
        <v>4924</v>
      </c>
      <c r="C36" s="1">
        <v>1540.5000027827919</v>
      </c>
      <c r="D36" s="1">
        <v>0</v>
      </c>
      <c r="E36">
        <f>(R36-S36*(1000-T36)/(1000-U36))*AO36</f>
        <v>-0.50425658088019076</v>
      </c>
      <c r="F36">
        <f>IF(AZ36&lt;&gt;0,1/(1/AZ36-1/N36),0)</f>
        <v>1.4053477384681237</v>
      </c>
      <c r="G36">
        <f>((BC36-AP36/2)*S36-E36)/(BC36+AP36/2)</f>
        <v>375.38735350088569</v>
      </c>
      <c r="H36">
        <f>AP36*1000</f>
        <v>28.130106162932854</v>
      </c>
      <c r="I36">
        <f>(AU36-BA36)</f>
        <v>2.2587526714994541</v>
      </c>
      <c r="J36">
        <f>(P36+AT36*D36)</f>
        <v>30.705516815185547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32.269577026367188</v>
      </c>
      <c r="P36" s="1">
        <v>30.705516815185547</v>
      </c>
      <c r="Q36" s="1">
        <v>32.444076538085938</v>
      </c>
      <c r="R36" s="1">
        <v>399.86599731445313</v>
      </c>
      <c r="S36" s="1">
        <v>390.36114501953125</v>
      </c>
      <c r="T36" s="1">
        <v>-0.22041575610637665</v>
      </c>
      <c r="U36" s="1">
        <v>24.670782089233398</v>
      </c>
      <c r="V36" s="1">
        <v>-0.40123844146728516</v>
      </c>
      <c r="W36" s="1">
        <v>44.909976959228516</v>
      </c>
      <c r="X36" s="1">
        <v>299.80972290039063</v>
      </c>
      <c r="Y36" s="1">
        <v>500.90322875976563</v>
      </c>
      <c r="Z36" s="1">
        <v>6.0598861426115036E-2</v>
      </c>
      <c r="AA36" s="1">
        <v>88.259384155273438</v>
      </c>
      <c r="AB36" s="1">
        <v>47.206932067871094</v>
      </c>
      <c r="AC36" s="1">
        <v>0.87330496311187744</v>
      </c>
      <c r="AD36" s="1">
        <v>6.4332209527492523E-2</v>
      </c>
      <c r="AE36" s="1">
        <v>1.2747626751661301E-2</v>
      </c>
      <c r="AF36" s="1">
        <v>5.0252910703420639E-2</v>
      </c>
      <c r="AG36" s="1">
        <v>1.0177184827625751E-2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1.1022416283102594</v>
      </c>
      <c r="AP36">
        <f>(U36-T36)/(1000-U36)*AO36</f>
        <v>2.8130106162932853E-2</v>
      </c>
      <c r="AQ36">
        <f>(P36+273.15)</f>
        <v>303.85551681518552</v>
      </c>
      <c r="AR36">
        <f>(O36+273.15)</f>
        <v>305.41957702636716</v>
      </c>
      <c r="AS36">
        <f>(Y36*AK36+Z36*AL36)*AM36</f>
        <v>80.144514810192959</v>
      </c>
      <c r="AT36">
        <f>((AS36+0.00000010773*(AR36^4-AQ36^4))-AP36*44100)/(L36*0.92*2*29.3+0.00000043092*AQ36^3)</f>
        <v>-8.9537613565665151</v>
      </c>
      <c r="AU36">
        <f>0.61365*EXP(17.502*J36/(240.97+J36))</f>
        <v>4.4361807053241442</v>
      </c>
      <c r="AV36">
        <f>AU36*1000/AA36</f>
        <v>50.262991836875237</v>
      </c>
      <c r="AW36">
        <f>(AV36-U36)</f>
        <v>25.592209747641839</v>
      </c>
      <c r="AX36">
        <f>IF(D36,P36,(O36+P36)/2)</f>
        <v>31.487546920776367</v>
      </c>
      <c r="AY36">
        <f>0.61365*EXP(17.502*AX36/(240.97+AX36))</f>
        <v>4.6383175895782509</v>
      </c>
      <c r="AZ36">
        <f>IF(AW36&lt;&gt;0,(1000-(AV36+U36)/2)/AW36*AP36,0)</f>
        <v>1.0579843992393985</v>
      </c>
      <c r="BA36">
        <f>U36*AA36/1000</f>
        <v>2.1774280338246901</v>
      </c>
      <c r="BB36">
        <f>(AY36-BA36)</f>
        <v>2.4608895557535608</v>
      </c>
      <c r="BC36">
        <f>1/(1.6/F36+1.37/N36)</f>
        <v>0.68560034945587045</v>
      </c>
      <c r="BD36">
        <f>G36*AA36*0.001</f>
        <v>33.131456639666105</v>
      </c>
      <c r="BE36">
        <f>G36/S36</f>
        <v>0.96164118353045525</v>
      </c>
      <c r="BF36">
        <f>(1-AP36*AA36/AU36/F36)*100</f>
        <v>60.176517450688614</v>
      </c>
      <c r="BG36">
        <f>(S36-E36/(N36/1.35))</f>
        <v>390.52018498084112</v>
      </c>
      <c r="BH36">
        <f>E36*BF36/100/BG36</f>
        <v>-7.77025262867016E-4</v>
      </c>
    </row>
    <row r="37" spans="1:60" x14ac:dyDescent="0.35">
      <c r="A37" s="1" t="s">
        <v>9</v>
      </c>
      <c r="B37" s="1" t="s">
        <v>4923</v>
      </c>
      <c r="K37" s="1">
        <v>2.72</v>
      </c>
    </row>
    <row r="38" spans="1:60" x14ac:dyDescent="0.35">
      <c r="A38" s="1" t="s">
        <v>9</v>
      </c>
      <c r="B38" s="1" t="s">
        <v>4922</v>
      </c>
      <c r="K38" s="1">
        <v>2.72</v>
      </c>
    </row>
    <row r="39" spans="1:60" x14ac:dyDescent="0.35">
      <c r="A39" s="1">
        <v>8</v>
      </c>
      <c r="B39" s="1" t="s">
        <v>4921</v>
      </c>
      <c r="C39" s="1">
        <v>1746.5000027827919</v>
      </c>
      <c r="D39" s="1">
        <v>0</v>
      </c>
      <c r="E39">
        <f>(R39-S39*(1000-T39)/(1000-U39))*AO39</f>
        <v>-1.5839693256594962</v>
      </c>
      <c r="F39">
        <f>IF(AZ39&lt;&gt;0,1/(1/AZ39-1/N39),0)</f>
        <v>1.3270295664779879</v>
      </c>
      <c r="G39">
        <f>((BC39-AP39/2)*S39-E39)/(BC39+AP39/2)</f>
        <v>377.62902160300848</v>
      </c>
      <c r="H39">
        <f>AP39*1000</f>
        <v>27.814665266139723</v>
      </c>
      <c r="I39">
        <f>(AU39-BA39)</f>
        <v>2.332398492990106</v>
      </c>
      <c r="J39">
        <f>(P39+AT39*D39)</f>
        <v>30.896072387695313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32.292106628417969</v>
      </c>
      <c r="P39" s="1">
        <v>30.896072387695313</v>
      </c>
      <c r="Q39" s="1">
        <v>32.443737030029297</v>
      </c>
      <c r="R39" s="1">
        <v>399.96197509765625</v>
      </c>
      <c r="S39" s="1">
        <v>391.53338623046875</v>
      </c>
      <c r="T39" s="1">
        <v>-0.1911909431219101</v>
      </c>
      <c r="U39" s="1">
        <v>24.385599136352539</v>
      </c>
      <c r="V39" s="1">
        <v>-0.3476051390171051</v>
      </c>
      <c r="W39" s="1">
        <v>44.335575103759766</v>
      </c>
      <c r="X39" s="1">
        <v>300.32797241210938</v>
      </c>
      <c r="Y39" s="1">
        <v>749.93603515625</v>
      </c>
      <c r="Z39" s="1">
        <v>0.14863874018192291</v>
      </c>
      <c r="AA39" s="1">
        <v>88.261749267578125</v>
      </c>
      <c r="AB39" s="1">
        <v>47.238815307617188</v>
      </c>
      <c r="AC39" s="1">
        <v>0.87586319446563721</v>
      </c>
      <c r="AD39" s="1">
        <v>8.0926790833473206E-2</v>
      </c>
      <c r="AE39" s="1">
        <v>1.1791767552495003E-2</v>
      </c>
      <c r="AF39" s="1">
        <v>6.2714815139770508E-2</v>
      </c>
      <c r="AG39" s="1">
        <v>9.1848354786634445E-3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1.1041469573974607</v>
      </c>
      <c r="AP39">
        <f>(U39-T39)/(1000-U39)*AO39</f>
        <v>2.7814665266139724E-2</v>
      </c>
      <c r="AQ39">
        <f>(P39+273.15)</f>
        <v>304.04607238769529</v>
      </c>
      <c r="AR39">
        <f>(O39+273.15)</f>
        <v>305.44210662841795</v>
      </c>
      <c r="AS39">
        <f>(Y39*AK39+Z39*AL39)*AM39</f>
        <v>119.98976294301974</v>
      </c>
      <c r="AT39">
        <f>((AS39+0.00000010773*(AR39^4-AQ39^4))-AP39*44100)/(L39*0.92*2*29.3+0.00000043092*AQ39^3)</f>
        <v>-8.5464390555328169</v>
      </c>
      <c r="AU39">
        <f>0.61365*EXP(17.502*J39/(240.97+J39))</f>
        <v>4.4847141297025237</v>
      </c>
      <c r="AV39">
        <f>AU39*1000/AA39</f>
        <v>50.811525569320757</v>
      </c>
      <c r="AW39">
        <f>(AV39-U39)</f>
        <v>26.425926432968218</v>
      </c>
      <c r="AX39">
        <f>IF(D39,P39,(O39+P39)/2)</f>
        <v>31.594089508056641</v>
      </c>
      <c r="AY39">
        <f>0.61365*EXP(17.502*AX39/(240.97+AX39))</f>
        <v>4.6664677877723175</v>
      </c>
      <c r="AZ39">
        <f>IF(AW39&lt;&gt;0,(1000-(AV39+U39)/2)/AW39*AP39,0)</f>
        <v>1.0129776871856959</v>
      </c>
      <c r="BA39">
        <f>U39*AA39/1000</f>
        <v>2.1523156367124177</v>
      </c>
      <c r="BB39">
        <f>(AY39-BA39)</f>
        <v>2.5141521510598999</v>
      </c>
      <c r="BC39">
        <f>1/(1.6/F39+1.37/N39)</f>
        <v>0.65540773513202799</v>
      </c>
      <c r="BD39">
        <f>G39*AA39*0.001</f>
        <v>33.330198020885575</v>
      </c>
      <c r="BE39">
        <f>G39/S39</f>
        <v>0.9644874099720433</v>
      </c>
      <c r="BF39">
        <f>(1-AP39*AA39/AU39/F39)*100</f>
        <v>58.749330241454835</v>
      </c>
      <c r="BG39">
        <f>(S39-E39/(N39/1.35))</f>
        <v>392.03296210081072</v>
      </c>
      <c r="BH39">
        <f>E39*BF39/100/BG39</f>
        <v>-2.3737069583851665E-3</v>
      </c>
    </row>
    <row r="40" spans="1:60" x14ac:dyDescent="0.35">
      <c r="A40" s="1" t="s">
        <v>9</v>
      </c>
      <c r="B40" s="1" t="s">
        <v>4920</v>
      </c>
      <c r="K40" s="1">
        <v>2.72</v>
      </c>
    </row>
    <row r="41" spans="1:60" x14ac:dyDescent="0.35">
      <c r="A41" s="1" t="s">
        <v>9</v>
      </c>
      <c r="B41" s="1" t="s">
        <v>4919</v>
      </c>
      <c r="K41" s="1">
        <v>2.72</v>
      </c>
    </row>
    <row r="42" spans="1:60" x14ac:dyDescent="0.35">
      <c r="A42" s="1">
        <v>9</v>
      </c>
      <c r="B42" s="1" t="s">
        <v>4918</v>
      </c>
      <c r="C42" s="1">
        <v>1951.5000027827919</v>
      </c>
      <c r="D42" s="1">
        <v>0</v>
      </c>
      <c r="E42">
        <f>(R42-S42*(1000-T42)/(1000-U42))*AO42</f>
        <v>-2.1939836659555403</v>
      </c>
      <c r="F42">
        <f>IF(AZ42&lt;&gt;0,1/(1/AZ42-1/N42),0)</f>
        <v>1.2435703955749082</v>
      </c>
      <c r="G42">
        <f>((BC42-AP42/2)*S42-E42)/(BC42+AP42/2)</f>
        <v>379.15287013219631</v>
      </c>
      <c r="H42">
        <f>AP42*1000</f>
        <v>27.248312445772406</v>
      </c>
      <c r="I42">
        <f>(AU42-BA42)</f>
        <v>2.4021126289239612</v>
      </c>
      <c r="J42">
        <f>(P42+AT42*D42)</f>
        <v>31.014186859130859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32.328330993652344</v>
      </c>
      <c r="P42" s="1">
        <v>31.014186859130859</v>
      </c>
      <c r="Q42" s="1">
        <v>32.459583282470703</v>
      </c>
      <c r="R42" s="1">
        <v>400.218505859375</v>
      </c>
      <c r="S42" s="1">
        <v>392.51953125</v>
      </c>
      <c r="T42" s="1">
        <v>-0.14637315273284912</v>
      </c>
      <c r="U42" s="1">
        <v>23.938997268676758</v>
      </c>
      <c r="V42" s="1">
        <v>-0.26558020710945129</v>
      </c>
      <c r="W42" s="1">
        <v>43.435039520263672</v>
      </c>
      <c r="X42" s="1">
        <v>300.35311889648438</v>
      </c>
      <c r="Y42" s="1">
        <v>1000.8381958007813</v>
      </c>
      <c r="Z42" s="1">
        <v>4.6877451241016388E-2</v>
      </c>
      <c r="AA42" s="1">
        <v>88.262519836425781</v>
      </c>
      <c r="AB42" s="1">
        <v>47.360393524169922</v>
      </c>
      <c r="AC42" s="1">
        <v>0.88167756795883179</v>
      </c>
      <c r="AD42" s="1">
        <v>3.6611329764127731E-2</v>
      </c>
      <c r="AE42" s="1">
        <v>1.4343536458909512E-2</v>
      </c>
      <c r="AF42" s="1">
        <v>2.3252574726939201E-2</v>
      </c>
      <c r="AG42" s="1">
        <v>6.5860375761985779E-3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1.1042394077076629</v>
      </c>
      <c r="AP42">
        <f>(U42-T42)/(1000-U42)*AO42</f>
        <v>2.7248312445772405E-2</v>
      </c>
      <c r="AQ42">
        <f>(P42+273.15)</f>
        <v>304.16418685913084</v>
      </c>
      <c r="AR42">
        <f>(O42+273.15)</f>
        <v>305.47833099365232</v>
      </c>
      <c r="AS42">
        <f>(Y42*AK42+Z42*AL42)*AM42</f>
        <v>160.13410774884869</v>
      </c>
      <c r="AT42">
        <f>((AS42+0.00000010773*(AR42^4-AQ42^4))-AP42*44100)/(L42*0.92*2*29.3+0.00000043092*AQ42^3)</f>
        <v>-8.0425092502553728</v>
      </c>
      <c r="AU42">
        <f>0.61365*EXP(17.502*J42/(240.97+J42))</f>
        <v>4.5150288502146863</v>
      </c>
      <c r="AV42">
        <f>AU42*1000/AA42</f>
        <v>51.154542818200184</v>
      </c>
      <c r="AW42">
        <f>(AV42-U42)</f>
        <v>27.215545549523426</v>
      </c>
      <c r="AX42">
        <f>IF(D42,P42,(O42+P42)/2)</f>
        <v>31.671258926391602</v>
      </c>
      <c r="AY42">
        <f>0.61365*EXP(17.502*AX42/(240.97+AX42))</f>
        <v>4.6869499267613932</v>
      </c>
      <c r="AZ42">
        <f>IF(AW42&lt;&gt;0,(1000-(AV42+U42)/2)/AW42*AP42,0)</f>
        <v>0.96361200169872985</v>
      </c>
      <c r="BA42">
        <f>U42*AA42/1000</f>
        <v>2.1129162212907251</v>
      </c>
      <c r="BB42">
        <f>(AY42-BA42)</f>
        <v>2.5740337054706681</v>
      </c>
      <c r="BC42">
        <f>1/(1.6/F42+1.37/N42)</f>
        <v>0.62239938680604534</v>
      </c>
      <c r="BD42">
        <f>G42*AA42*0.001</f>
        <v>33.464987721080746</v>
      </c>
      <c r="BE42">
        <f>G42/S42</f>
        <v>0.96594650697957163</v>
      </c>
      <c r="BF42">
        <f>(1-AP42*AA42/AU42/F42)*100</f>
        <v>57.166355467758677</v>
      </c>
      <c r="BG42">
        <f>(S42-E42/(N42/1.35))</f>
        <v>393.21150254116088</v>
      </c>
      <c r="BH42">
        <f>E42*BF42/100/BG42</f>
        <v>-3.1896841605070212E-3</v>
      </c>
    </row>
    <row r="43" spans="1:60" x14ac:dyDescent="0.35">
      <c r="A43" s="1" t="s">
        <v>9</v>
      </c>
      <c r="B43" s="1" t="s">
        <v>4917</v>
      </c>
      <c r="K43" s="1">
        <v>2.72</v>
      </c>
    </row>
    <row r="44" spans="1:60" x14ac:dyDescent="0.35">
      <c r="A44" s="1" t="s">
        <v>9</v>
      </c>
      <c r="B44" s="1" t="s">
        <v>3516</v>
      </c>
      <c r="K44" s="1">
        <v>2.72</v>
      </c>
    </row>
    <row r="45" spans="1:60" x14ac:dyDescent="0.35">
      <c r="A45" s="1">
        <v>10</v>
      </c>
      <c r="B45" s="1" t="s">
        <v>4916</v>
      </c>
      <c r="C45" s="1">
        <v>2157.0000027939677</v>
      </c>
      <c r="D45" s="1">
        <v>0</v>
      </c>
      <c r="E45">
        <f>(R45-S45*(1000-T45)/(1000-U45))*AO45</f>
        <v>-2.8876368781302206</v>
      </c>
      <c r="F45">
        <f>IF(AZ45&lt;&gt;0,1/(1/AZ45-1/N45),0)</f>
        <v>1.0792372304194575</v>
      </c>
      <c r="G45">
        <f>((BC45-AP45/2)*S45-E45)/(BC45+AP45/2)</f>
        <v>380.78849686910348</v>
      </c>
      <c r="H45">
        <f>AP45*1000</f>
        <v>25.806718433912657</v>
      </c>
      <c r="I45">
        <f>(AU45-BA45)</f>
        <v>2.5443358587095735</v>
      </c>
      <c r="J45">
        <f>(P45+AT45*D45)</f>
        <v>31.163257598876953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32.388214111328125</v>
      </c>
      <c r="P45" s="1">
        <v>31.163257598876953</v>
      </c>
      <c r="Q45" s="1">
        <v>32.495391845703125</v>
      </c>
      <c r="R45" s="1">
        <v>400.17913818359375</v>
      </c>
      <c r="S45" s="1">
        <v>393.59506225585938</v>
      </c>
      <c r="T45" s="1">
        <v>-7.5747333467006683E-2</v>
      </c>
      <c r="U45" s="1">
        <v>22.764806747436523</v>
      </c>
      <c r="V45" s="1">
        <v>-0.13696764409542084</v>
      </c>
      <c r="W45" s="1">
        <v>41.163715362548828</v>
      </c>
      <c r="X45" s="1">
        <v>300.32684326171875</v>
      </c>
      <c r="Y45" s="1">
        <v>1250.7791748046875</v>
      </c>
      <c r="Z45" s="1">
        <v>3.0870920047163963E-2</v>
      </c>
      <c r="AA45" s="1">
        <v>88.259368896484375</v>
      </c>
      <c r="AB45" s="1">
        <v>47.529460906982422</v>
      </c>
      <c r="AC45" s="1">
        <v>0.88147318363189697</v>
      </c>
      <c r="AD45" s="1">
        <v>4.5016832649707794E-2</v>
      </c>
      <c r="AE45" s="1">
        <v>2.6142636314034462E-2</v>
      </c>
      <c r="AF45" s="1">
        <v>2.4534516036510468E-2</v>
      </c>
      <c r="AG45" s="1">
        <v>5.6166453287005424E-3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1.1041428061092597</v>
      </c>
      <c r="AP45">
        <f>(U45-T45)/(1000-U45)*AO45</f>
        <v>2.5806718433912659E-2</v>
      </c>
      <c r="AQ45">
        <f>(P45+273.15)</f>
        <v>304.31325759887693</v>
      </c>
      <c r="AR45">
        <f>(O45+273.15)</f>
        <v>305.5382141113281</v>
      </c>
      <c r="AS45">
        <f>(Y45*AK45+Z45*AL45)*AM45</f>
        <v>200.1246634956151</v>
      </c>
      <c r="AT45">
        <f>((AS45+0.00000010773*(AR45^4-AQ45^4))-AP45*44100)/(L45*0.92*2*29.3+0.00000043092*AQ45^3)</f>
        <v>-7.237685406685948</v>
      </c>
      <c r="AU45">
        <f>0.61365*EXP(17.502*J45/(240.97+J45))</f>
        <v>4.55354333528875</v>
      </c>
      <c r="AV45">
        <f>AU45*1000/AA45</f>
        <v>51.592747514764191</v>
      </c>
      <c r="AW45">
        <f>(AV45-U45)</f>
        <v>28.827940767327668</v>
      </c>
      <c r="AX45">
        <f>IF(D45,P45,(O45+P45)/2)</f>
        <v>31.775735855102539</v>
      </c>
      <c r="AY45">
        <f>0.61365*EXP(17.502*AX45/(240.97+AX45))</f>
        <v>4.7148046694629633</v>
      </c>
      <c r="AZ45">
        <f>IF(AW45&lt;&gt;0,(1000-(AV45+U45)/2)/AW45*AP45,0)</f>
        <v>0.8619157504629662</v>
      </c>
      <c r="BA45">
        <f>U45*AA45/1000</f>
        <v>2.0092074765791765</v>
      </c>
      <c r="BB45">
        <f>(AY45-BA45)</f>
        <v>2.7055971928837868</v>
      </c>
      <c r="BC45">
        <f>1/(1.6/F45+1.37/N45)</f>
        <v>0.55475548223972138</v>
      </c>
      <c r="BD45">
        <f>G45*AA45*0.001</f>
        <v>33.608152416707995</v>
      </c>
      <c r="BE45">
        <f>G45/S45</f>
        <v>0.96746258625970549</v>
      </c>
      <c r="BF45">
        <f>(1-AP45*AA45/AU45/F45)*100</f>
        <v>53.652404465836234</v>
      </c>
      <c r="BG45">
        <f>(S45-E45/(N45/1.35))</f>
        <v>394.50580824270025</v>
      </c>
      <c r="BH45">
        <f>E45*BF45/100/BG45</f>
        <v>-3.9271579403615531E-3</v>
      </c>
    </row>
    <row r="46" spans="1:60" x14ac:dyDescent="0.35">
      <c r="A46" s="1" t="s">
        <v>9</v>
      </c>
      <c r="B46" s="1" t="s">
        <v>4915</v>
      </c>
      <c r="K46" s="1">
        <v>2.72</v>
      </c>
    </row>
    <row r="47" spans="1:60" x14ac:dyDescent="0.35">
      <c r="A47" s="1" t="s">
        <v>9</v>
      </c>
      <c r="B47" s="1" t="s">
        <v>4914</v>
      </c>
      <c r="K47" s="1">
        <v>2.72</v>
      </c>
    </row>
    <row r="48" spans="1:60" x14ac:dyDescent="0.35">
      <c r="A48" s="1">
        <v>11</v>
      </c>
      <c r="B48" s="1" t="s">
        <v>4913</v>
      </c>
      <c r="C48" s="1">
        <v>2361.5000028051436</v>
      </c>
      <c r="D48" s="1">
        <v>0</v>
      </c>
      <c r="E48">
        <f>(R48-S48*(1000-T48)/(1000-U48))*AO48</f>
        <v>-2.5850828495813576</v>
      </c>
      <c r="F48">
        <f>IF(AZ48&lt;&gt;0,1/(1/AZ48-1/N48),0)</f>
        <v>0.89336201170432528</v>
      </c>
      <c r="G48">
        <f>((BC48-AP48/2)*S48-E48)/(BC48+AP48/2)</f>
        <v>379.78038818690885</v>
      </c>
      <c r="H48">
        <f>AP48*1000</f>
        <v>23.847979366567809</v>
      </c>
      <c r="I48">
        <f>(AU48-BA48)</f>
        <v>2.7429749330159532</v>
      </c>
      <c r="J48">
        <f>(P48+AT48*D48)</f>
        <v>31.386611938476563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32.471790313720703</v>
      </c>
      <c r="P48" s="1">
        <v>31.386611938476563</v>
      </c>
      <c r="Q48" s="1">
        <v>32.551937103271484</v>
      </c>
      <c r="R48" s="1">
        <v>399.9591064453125</v>
      </c>
      <c r="S48" s="1">
        <v>393.79574584960938</v>
      </c>
      <c r="T48" s="1">
        <v>3.7624586373567581E-2</v>
      </c>
      <c r="U48" s="1">
        <v>21.176031112670898</v>
      </c>
      <c r="V48" s="1">
        <v>6.7707106471061707E-2</v>
      </c>
      <c r="W48" s="1">
        <v>38.107204437255859</v>
      </c>
      <c r="X48" s="1">
        <v>300.367431640625</v>
      </c>
      <c r="Y48" s="1">
        <v>1600.44140625</v>
      </c>
      <c r="Z48" s="1">
        <v>9.1467708349227905E-2</v>
      </c>
      <c r="AA48" s="1">
        <v>88.251220703125</v>
      </c>
      <c r="AB48" s="1">
        <v>47.470355987548828</v>
      </c>
      <c r="AC48" s="1">
        <v>0.88390189409255981</v>
      </c>
      <c r="AD48" s="1">
        <v>6.1016231775283813E-2</v>
      </c>
      <c r="AE48" s="1">
        <v>3.2776918262243271E-2</v>
      </c>
      <c r="AF48" s="1">
        <v>2.7183946222066879E-2</v>
      </c>
      <c r="AG48" s="1">
        <v>1.450763177126646E-2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1.1042920280905328</v>
      </c>
      <c r="AP48">
        <f>(U48-T48)/(1000-U48)*AO48</f>
        <v>2.3847979366567809E-2</v>
      </c>
      <c r="AQ48">
        <f>(P48+273.15)</f>
        <v>304.53661193847654</v>
      </c>
      <c r="AR48">
        <f>(O48+273.15)</f>
        <v>305.62179031372068</v>
      </c>
      <c r="AS48">
        <f>(Y48*AK48+Z48*AL48)*AM48</f>
        <v>256.07061927637551</v>
      </c>
      <c r="AT48">
        <f>((AS48+0.00000010773*(AR48^4-AQ48^4))-AP48*44100)/(L48*0.92*2*29.3+0.00000043092*AQ48^3)</f>
        <v>-6.133566444391775</v>
      </c>
      <c r="AU48">
        <f>0.61365*EXP(17.502*J48/(240.97+J48))</f>
        <v>4.6117855283565143</v>
      </c>
      <c r="AV48">
        <f>AU48*1000/AA48</f>
        <v>52.257470113308123</v>
      </c>
      <c r="AW48">
        <f>(AV48-U48)</f>
        <v>31.081439000637225</v>
      </c>
      <c r="AX48">
        <f>IF(D48,P48,(O48+P48)/2)</f>
        <v>31.929201126098633</v>
      </c>
      <c r="AY48">
        <f>0.61365*EXP(17.502*AX48/(240.97+AX48))</f>
        <v>4.7559815874141993</v>
      </c>
      <c r="AZ48">
        <f>IF(AW48&lt;&gt;0,(1000-(AV48+U48)/2)/AW48*AP48,0)</f>
        <v>0.73910217139788303</v>
      </c>
      <c r="BA48">
        <f>U48*AA48/1000</f>
        <v>1.8688105953405612</v>
      </c>
      <c r="BB48">
        <f>(AY48-BA48)</f>
        <v>2.8871709920736381</v>
      </c>
      <c r="BC48">
        <f>1/(1.6/F48+1.37/N48)</f>
        <v>0.4736968653731442</v>
      </c>
      <c r="BD48">
        <f>G48*AA48*0.001</f>
        <v>33.516082856601379</v>
      </c>
      <c r="BE48">
        <f>G48/S48</f>
        <v>0.964409575749828</v>
      </c>
      <c r="BF48">
        <f>(1-AP48*AA48/AU48/F48)*100</f>
        <v>48.917078717771169</v>
      </c>
      <c r="BG48">
        <f>(S48-E48/(N48/1.35))</f>
        <v>394.61106783442625</v>
      </c>
      <c r="BH48">
        <f>E48*BF48/100/BG48</f>
        <v>-3.2045401549150227E-3</v>
      </c>
    </row>
    <row r="49" spans="1:60" x14ac:dyDescent="0.35">
      <c r="A49" s="1" t="s">
        <v>9</v>
      </c>
      <c r="B49" s="1" t="s">
        <v>4912</v>
      </c>
      <c r="K49" s="1">
        <v>2.72</v>
      </c>
    </row>
    <row r="50" spans="1:60" x14ac:dyDescent="0.35">
      <c r="A50" s="1" t="s">
        <v>9</v>
      </c>
      <c r="B50" s="1" t="s">
        <v>2531</v>
      </c>
      <c r="K50" s="1">
        <v>2.72</v>
      </c>
    </row>
    <row r="51" spans="1:60" x14ac:dyDescent="0.35">
      <c r="A51" s="1">
        <v>12</v>
      </c>
      <c r="B51" s="1" t="s">
        <v>4911</v>
      </c>
      <c r="C51" s="1">
        <v>2565.5000028051436</v>
      </c>
      <c r="D51" s="1">
        <v>0</v>
      </c>
      <c r="E51">
        <f>(R51-S51*(1000-T51)/(1000-U51))*AO51</f>
        <v>-2.3100400585813259</v>
      </c>
      <c r="F51">
        <f>IF(AZ51&lt;&gt;0,1/(1/AZ51-1/N51),0)</f>
        <v>0.7243617043175985</v>
      </c>
      <c r="G51">
        <f>((BC51-AP51/2)*S51-E51)/(BC51+AP51/2)</f>
        <v>379.07621138361486</v>
      </c>
      <c r="H51">
        <f>AP51*1000</f>
        <v>21.691537358659332</v>
      </c>
      <c r="I51">
        <f>(AU51-BA51)</f>
        <v>2.9775539292472195</v>
      </c>
      <c r="J51">
        <f>(P51+AT51*D51)</f>
        <v>31.705572128295898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32.591651916503906</v>
      </c>
      <c r="P51" s="1">
        <v>31.705572128295898</v>
      </c>
      <c r="Q51" s="1">
        <v>32.635299682617188</v>
      </c>
      <c r="R51" s="1">
        <v>400.1072998046875</v>
      </c>
      <c r="S51" s="1">
        <v>394.45059204101563</v>
      </c>
      <c r="T51" s="1">
        <v>0.21210876107215881</v>
      </c>
      <c r="U51" s="1">
        <v>19.473930358886719</v>
      </c>
      <c r="V51" s="1">
        <v>0.37911295890808105</v>
      </c>
      <c r="W51" s="1">
        <v>34.8067626953125</v>
      </c>
      <c r="X51" s="1">
        <v>300.34542846679688</v>
      </c>
      <c r="Y51" s="1">
        <v>1999.4527587890625</v>
      </c>
      <c r="Z51" s="1">
        <v>5.1450736820697784E-2</v>
      </c>
      <c r="AA51" s="1">
        <v>88.247642517089844</v>
      </c>
      <c r="AB51" s="1">
        <v>47.531719207763672</v>
      </c>
      <c r="AC51" s="1">
        <v>0.88547021150588989</v>
      </c>
      <c r="AD51" s="1">
        <v>3.7421580404043198E-2</v>
      </c>
      <c r="AE51" s="1">
        <v>3.6340087652206421E-2</v>
      </c>
      <c r="AF51" s="1">
        <v>2.4130264297127724E-2</v>
      </c>
      <c r="AG51" s="1">
        <v>1.7629167065024376E-2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1.1042111340691059</v>
      </c>
      <c r="AP51">
        <f>(U51-T51)/(1000-U51)*AO51</f>
        <v>2.1691537358659332E-2</v>
      </c>
      <c r="AQ51">
        <f>(P51+273.15)</f>
        <v>304.85557212829588</v>
      </c>
      <c r="AR51">
        <f>(O51+273.15)</f>
        <v>305.74165191650388</v>
      </c>
      <c r="AS51">
        <f>(Y51*AK51+Z51*AL51)*AM51</f>
        <v>319.91243425564971</v>
      </c>
      <c r="AT51">
        <f>((AS51+0.00000010773*(AR51^4-AQ51^4))-AP51*44100)/(L51*0.92*2*29.3+0.00000043092*AQ51^3)</f>
        <v>-4.9049206464671853</v>
      </c>
      <c r="AU51">
        <f>0.61365*EXP(17.502*J51/(240.97+J51))</f>
        <v>4.6960823739609578</v>
      </c>
      <c r="AV51">
        <f>AU51*1000/AA51</f>
        <v>53.214819569276592</v>
      </c>
      <c r="AW51">
        <f>(AV51-U51)</f>
        <v>33.740889210389874</v>
      </c>
      <c r="AX51">
        <f>IF(D51,P51,(O51+P51)/2)</f>
        <v>32.148612022399902</v>
      </c>
      <c r="AY51">
        <f>0.61365*EXP(17.502*AX51/(240.97+AX51))</f>
        <v>4.8153963242198836</v>
      </c>
      <c r="AZ51">
        <f>IF(AW51&lt;&gt;0,(1000-(AV51+U51)/2)/AW51*AP51,0)</f>
        <v>0.61952048332241616</v>
      </c>
      <c r="BA51">
        <f>U51*AA51/1000</f>
        <v>1.7185284447137383</v>
      </c>
      <c r="BB51">
        <f>(AY51-BA51)</f>
        <v>3.0968678795061453</v>
      </c>
      <c r="BC51">
        <f>1/(1.6/F51+1.37/N51)</f>
        <v>0.39542748772107866</v>
      </c>
      <c r="BD51">
        <f>G51*AA51*0.001</f>
        <v>33.452581988914027</v>
      </c>
      <c r="BE51">
        <f>G51/S51</f>
        <v>0.96102330439447758</v>
      </c>
      <c r="BF51">
        <f>(1-AP51*AA51/AU51/F51)*100</f>
        <v>43.726716413658608</v>
      </c>
      <c r="BG51">
        <f>(S51-E51/(N51/1.35))</f>
        <v>395.1791669282282</v>
      </c>
      <c r="BH51">
        <f>E51*BF51/100/BG51</f>
        <v>-2.5560676017144976E-3</v>
      </c>
    </row>
    <row r="52" spans="1:60" x14ac:dyDescent="0.35">
      <c r="A52" s="1" t="s">
        <v>9</v>
      </c>
      <c r="B52" s="1" t="s">
        <v>4910</v>
      </c>
      <c r="K52" s="1">
        <v>1.12608</v>
      </c>
    </row>
    <row r="53" spans="1:60" x14ac:dyDescent="0.35">
      <c r="A53" s="1" t="s">
        <v>9</v>
      </c>
      <c r="B53" s="1" t="s">
        <v>4909</v>
      </c>
      <c r="K53" s="1">
        <v>1.12608</v>
      </c>
    </row>
    <row r="54" spans="1:60" x14ac:dyDescent="0.35">
      <c r="A54" s="1" t="s">
        <v>9</v>
      </c>
      <c r="B54" s="1" t="s">
        <v>4908</v>
      </c>
      <c r="K54" s="1">
        <v>1.12608</v>
      </c>
    </row>
    <row r="55" spans="1:60" x14ac:dyDescent="0.35">
      <c r="A55" s="1" t="s">
        <v>9</v>
      </c>
      <c r="B55" s="1" t="s">
        <v>4907</v>
      </c>
      <c r="K55" s="1">
        <v>1.12608</v>
      </c>
    </row>
    <row r="56" spans="1:60" x14ac:dyDescent="0.35">
      <c r="K56" s="1">
        <v>1.12608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H55"/>
  <sheetViews>
    <sheetView topLeftCell="A6" zoomScale="52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1623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1622</v>
      </c>
    </row>
    <row r="12" spans="1:60" x14ac:dyDescent="0.35">
      <c r="A12" s="1" t="s">
        <v>9</v>
      </c>
      <c r="B12" s="1" t="s">
        <v>1621</v>
      </c>
    </row>
    <row r="13" spans="1:60" x14ac:dyDescent="0.35">
      <c r="A13" s="1" t="s">
        <v>9</v>
      </c>
      <c r="B13" s="1" t="s">
        <v>1620</v>
      </c>
    </row>
    <row r="14" spans="1:60" x14ac:dyDescent="0.35">
      <c r="A14" s="1" t="s">
        <v>9</v>
      </c>
      <c r="B14" s="1" t="s">
        <v>1619</v>
      </c>
    </row>
    <row r="15" spans="1:60" x14ac:dyDescent="0.35">
      <c r="A15" s="1" t="s">
        <v>9</v>
      </c>
      <c r="B15" s="1" t="s">
        <v>1618</v>
      </c>
    </row>
    <row r="16" spans="1:60" x14ac:dyDescent="0.35">
      <c r="A16" s="1" t="s">
        <v>9</v>
      </c>
      <c r="B16" s="1" t="s">
        <v>1617</v>
      </c>
    </row>
    <row r="17" spans="1:60" x14ac:dyDescent="0.35">
      <c r="A17" s="1" t="s">
        <v>9</v>
      </c>
      <c r="B17" s="1" t="s">
        <v>1616</v>
      </c>
    </row>
    <row r="18" spans="1:60" x14ac:dyDescent="0.35">
      <c r="A18" s="1">
        <v>1</v>
      </c>
      <c r="B18" s="1" t="s">
        <v>1615</v>
      </c>
      <c r="C18" s="1">
        <v>337.50000155344605</v>
      </c>
      <c r="D18" s="1">
        <v>0</v>
      </c>
      <c r="E18">
        <f>(R18-S18*(1000-T18)/(1000-U18))*AO18</f>
        <v>-3.5443084377170857</v>
      </c>
      <c r="F18">
        <f>IF(AZ18&lt;&gt;0,1/(1/AZ18-1/N18),0)</f>
        <v>2.6259219243871428</v>
      </c>
      <c r="G18">
        <f>((BC18-AP18/2)*S18-E18)/(BC18+AP18/2)</f>
        <v>385.81365198483104</v>
      </c>
      <c r="H18">
        <f>AP18*1000</f>
        <v>28.798865721620821</v>
      </c>
      <c r="I18">
        <f>(AU18-BA18)</f>
        <v>1.4972682099105574</v>
      </c>
      <c r="J18">
        <f>(P18+AT18*D18)</f>
        <v>31.018657684326172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32.644298553466797</v>
      </c>
      <c r="P18" s="1">
        <v>31.018657684326172</v>
      </c>
      <c r="Q18" s="1">
        <v>32.812904357910156</v>
      </c>
      <c r="R18" s="1">
        <v>399.981201171875</v>
      </c>
      <c r="S18" s="1">
        <v>392.94134521484375</v>
      </c>
      <c r="T18" s="1">
        <v>8.9627285003662109</v>
      </c>
      <c r="U18" s="1">
        <v>34.157764434814453</v>
      </c>
      <c r="V18" s="1">
        <v>15.996311187744141</v>
      </c>
      <c r="W18" s="1">
        <v>60.96337890625</v>
      </c>
      <c r="X18" s="1">
        <v>300.28628540039063</v>
      </c>
      <c r="Y18" s="1">
        <v>0.2441234290599823</v>
      </c>
      <c r="Z18" s="1">
        <v>0.32012709975242615</v>
      </c>
      <c r="AA18" s="1">
        <v>88.381416320800781</v>
      </c>
      <c r="AB18" s="1">
        <v>-7.494349479675293</v>
      </c>
      <c r="AC18" s="1">
        <v>0.17051416635513306</v>
      </c>
      <c r="AD18" s="1">
        <v>6.0010503977537155E-2</v>
      </c>
      <c r="AE18" s="1">
        <v>7.5343279168009758E-3</v>
      </c>
      <c r="AF18" s="1">
        <v>2.4475486949086189E-2</v>
      </c>
      <c r="AG18" s="1">
        <v>1.3220528140664101E-2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1.1039936963249655</v>
      </c>
      <c r="AP18">
        <f>(U18-T18)/(1000-U18)*AO18</f>
        <v>2.8798865721620822E-2</v>
      </c>
      <c r="AQ18">
        <f>(P18+273.15)</f>
        <v>304.16865768432615</v>
      </c>
      <c r="AR18">
        <f>(O18+273.15)</f>
        <v>305.79429855346677</v>
      </c>
      <c r="AS18">
        <f>(Y18*AK18+Z18*AL18)*AM18</f>
        <v>3.9059747776543752E-2</v>
      </c>
      <c r="AT18">
        <f>((AS18+0.00000010773*(AR18^4-AQ18^4))-AP18*44100)/(L18*0.92*2*29.3+0.00000043092*AQ18^3)</f>
        <v>-9.8042618914833461</v>
      </c>
      <c r="AU18">
        <f>0.61365*EXP(17.502*J18/(240.97+J18))</f>
        <v>4.516179809011736</v>
      </c>
      <c r="AV18">
        <f>AU18*1000/AA18</f>
        <v>51.098749001930649</v>
      </c>
      <c r="AW18">
        <f>(AV18-U18)</f>
        <v>16.940984567116196</v>
      </c>
      <c r="AX18">
        <f>IF(D18,P18,(O18+P18)/2)</f>
        <v>31.831478118896484</v>
      </c>
      <c r="AY18">
        <f>0.61365*EXP(17.502*AX18/(240.97+AX18))</f>
        <v>4.7297250724216733</v>
      </c>
      <c r="AZ18">
        <f>IF(AW18&lt;&gt;0,(1000-(AV18+U18)/2)/AW18*AP18,0)</f>
        <v>1.6274862993476524</v>
      </c>
      <c r="BA18">
        <f>U18*AA18/1000</f>
        <v>3.0189115991011786</v>
      </c>
      <c r="BB18">
        <f>(AY18-BA18)</f>
        <v>1.7108134733204947</v>
      </c>
      <c r="BC18">
        <f>1/(1.6/F18+1.37/N18)</f>
        <v>1.0759893295052139</v>
      </c>
      <c r="BD18">
        <f>G18*AA18*0.001</f>
        <v>34.098756998319899</v>
      </c>
      <c r="BE18">
        <f>G18/S18</f>
        <v>0.98186066873132027</v>
      </c>
      <c r="BF18">
        <f>(1-AP18*AA18/AU18/F18)*100</f>
        <v>78.537351859911382</v>
      </c>
      <c r="BG18">
        <f>(S18-E18/(N18/1.35))</f>
        <v>394.05920207220157</v>
      </c>
      <c r="BH18">
        <f>E18*BF18/100/BG18</f>
        <v>-7.0639283998254893E-3</v>
      </c>
    </row>
    <row r="19" spans="1:60" x14ac:dyDescent="0.35">
      <c r="A19" s="1" t="s">
        <v>9</v>
      </c>
      <c r="B19" s="1" t="s">
        <v>1614</v>
      </c>
      <c r="K19" s="1">
        <v>2.72</v>
      </c>
    </row>
    <row r="20" spans="1:60" x14ac:dyDescent="0.35">
      <c r="A20" s="1" t="s">
        <v>9</v>
      </c>
      <c r="B20" s="1" t="s">
        <v>1613</v>
      </c>
      <c r="K20" s="1">
        <v>2.72</v>
      </c>
    </row>
    <row r="21" spans="1:60" x14ac:dyDescent="0.35">
      <c r="A21" s="1">
        <v>2</v>
      </c>
      <c r="B21" s="1" t="s">
        <v>1612</v>
      </c>
      <c r="C21" s="1">
        <v>540.50000155344605</v>
      </c>
      <c r="D21" s="1">
        <v>0</v>
      </c>
      <c r="E21">
        <f>(R21-S21*(1000-T21)/(1000-U21))*AO21</f>
        <v>-2.9034578515243505</v>
      </c>
      <c r="F21">
        <f>IF(AZ21&lt;&gt;0,1/(1/AZ21-1/N21),0)</f>
        <v>2.4246174660322466</v>
      </c>
      <c r="G21">
        <f>((BC21-AP21/2)*S21-E21)/(BC21+AP21/2)</f>
        <v>384.9372085508233</v>
      </c>
      <c r="H21">
        <f>AP21*1000</f>
        <v>27.836945656840083</v>
      </c>
      <c r="I21">
        <f>(AU21-BA21)</f>
        <v>1.5222077590838028</v>
      </c>
      <c r="J21">
        <f>(P21+AT21*D21)</f>
        <v>30.944433212280273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32.573345184326172</v>
      </c>
      <c r="P21" s="1">
        <v>30.944433212280273</v>
      </c>
      <c r="Q21" s="1">
        <v>32.771915435791016</v>
      </c>
      <c r="R21" s="1">
        <v>399.9688720703125</v>
      </c>
      <c r="S21" s="1">
        <v>392.69857788085938</v>
      </c>
      <c r="T21" s="1">
        <v>9.3008346557617188</v>
      </c>
      <c r="U21" s="1">
        <v>33.661636352539063</v>
      </c>
      <c r="V21" s="1">
        <v>16.665317535400391</v>
      </c>
      <c r="W21" s="1">
        <v>60.315219879150391</v>
      </c>
      <c r="X21" s="1">
        <v>300.350341796875</v>
      </c>
      <c r="Y21" s="1">
        <v>25.343978881835938</v>
      </c>
      <c r="Z21" s="1">
        <v>6.8600717931985855E-3</v>
      </c>
      <c r="AA21" s="1">
        <v>88.376480102539063</v>
      </c>
      <c r="AB21" s="1">
        <v>-7.4954404830932617</v>
      </c>
      <c r="AC21" s="1">
        <v>0.18123021721839905</v>
      </c>
      <c r="AD21" s="1">
        <v>0.12843470275402069</v>
      </c>
      <c r="AE21" s="1">
        <v>1.8293250352144241E-2</v>
      </c>
      <c r="AF21" s="1">
        <v>4.4078048318624496E-2</v>
      </c>
      <c r="AG21" s="1">
        <v>4.0574232116341591E-3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1.1042291977826284</v>
      </c>
      <c r="AP21">
        <f>(U21-T21)/(1000-U21)*AO21</f>
        <v>2.7836945656840084E-2</v>
      </c>
      <c r="AQ21">
        <f>(P21+273.15)</f>
        <v>304.09443321228025</v>
      </c>
      <c r="AR21">
        <f>(O21+273.15)</f>
        <v>305.72334518432615</v>
      </c>
      <c r="AS21">
        <f>(Y21*AK21+Z21*AL21)*AM21</f>
        <v>4.0550365304566185</v>
      </c>
      <c r="AT21">
        <f>((AS21+0.00000010773*(AR21^4-AQ21^4))-AP21*44100)/(L21*0.92*2*29.3+0.00000043092*AQ21^3)</f>
        <v>-9.4405298193584173</v>
      </c>
      <c r="AU21">
        <f>0.61365*EXP(17.502*J21/(240.97+J21))</f>
        <v>4.4971046944128767</v>
      </c>
      <c r="AV21">
        <f>AU21*1000/AA21</f>
        <v>50.885763827605466</v>
      </c>
      <c r="AW21">
        <f>(AV21-U21)</f>
        <v>17.224127475066403</v>
      </c>
      <c r="AX21">
        <f>IF(D21,P21,(O21+P21)/2)</f>
        <v>31.758889198303223</v>
      </c>
      <c r="AY21">
        <f>0.61365*EXP(17.502*AX21/(240.97+AX21))</f>
        <v>4.7103034355313165</v>
      </c>
      <c r="AZ21">
        <f>IF(AW21&lt;&gt;0,(1000-(AV21+U21)/2)/AW21*AP21,0)</f>
        <v>1.5478389255602281</v>
      </c>
      <c r="BA21">
        <f>U21*AA21/1000</f>
        <v>2.974896935329074</v>
      </c>
      <c r="BB21">
        <f>(AY21-BA21)</f>
        <v>1.7354065002022425</v>
      </c>
      <c r="BC21">
        <f>1/(1.6/F21+1.37/N21)</f>
        <v>1.0204442509496314</v>
      </c>
      <c r="BD21">
        <f>G21*AA21*0.001</f>
        <v>34.019395552218768</v>
      </c>
      <c r="BE21">
        <f>G21/S21</f>
        <v>0.98023580993870874</v>
      </c>
      <c r="BF21">
        <f>(1-AP21*AA21/AU21/F21)*100</f>
        <v>77.43776832588523</v>
      </c>
      <c r="BG21">
        <f>(S21-E21/(N21/1.35))</f>
        <v>393.61431372225428</v>
      </c>
      <c r="BH21">
        <f>E21*BF21/100/BG21</f>
        <v>-5.7121219582722512E-3</v>
      </c>
    </row>
    <row r="22" spans="1:60" x14ac:dyDescent="0.35">
      <c r="A22" s="1" t="s">
        <v>9</v>
      </c>
      <c r="B22" s="1" t="s">
        <v>1611</v>
      </c>
      <c r="K22" s="1">
        <v>2.72</v>
      </c>
    </row>
    <row r="23" spans="1:60" x14ac:dyDescent="0.35">
      <c r="A23" s="1" t="s">
        <v>9</v>
      </c>
      <c r="B23" s="1" t="s">
        <v>1610</v>
      </c>
      <c r="K23" s="1">
        <v>2.72</v>
      </c>
    </row>
    <row r="24" spans="1:60" x14ac:dyDescent="0.35">
      <c r="A24" s="1">
        <v>3</v>
      </c>
      <c r="B24" s="1" t="s">
        <v>1609</v>
      </c>
      <c r="C24" s="1">
        <v>743.50000155344605</v>
      </c>
      <c r="D24" s="1">
        <v>0</v>
      </c>
      <c r="E24">
        <f>(R24-S24*(1000-T24)/(1000-U24))*AO24</f>
        <v>-2.9793325565893487</v>
      </c>
      <c r="F24">
        <f>IF(AZ24&lt;&gt;0,1/(1/AZ24-1/N24),0)</f>
        <v>2.1995921374944754</v>
      </c>
      <c r="G24">
        <f>((BC24-AP24/2)*S24-E24)/(BC24+AP24/2)</f>
        <v>385.37623014793149</v>
      </c>
      <c r="H24">
        <f>AP24*1000</f>
        <v>26.734090402422535</v>
      </c>
      <c r="I24">
        <f>(AU24-BA24)</f>
        <v>1.5580422073990658</v>
      </c>
      <c r="J24">
        <f>(P24+AT24*D24)</f>
        <v>30.879362106323242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32.465744018554688</v>
      </c>
      <c r="P24" s="1">
        <v>30.879362106323242</v>
      </c>
      <c r="Q24" s="1">
        <v>32.674449920654297</v>
      </c>
      <c r="R24" s="1">
        <v>399.9775390625</v>
      </c>
      <c r="S24" s="1">
        <v>393.15618896484375</v>
      </c>
      <c r="T24" s="1">
        <v>9.6538200378417969</v>
      </c>
      <c r="U24" s="1">
        <v>33.066970825195313</v>
      </c>
      <c r="V24" s="1">
        <v>17.403396606445313</v>
      </c>
      <c r="W24" s="1">
        <v>59.61138916015625</v>
      </c>
      <c r="X24" s="1">
        <v>300.31072998046875</v>
      </c>
      <c r="Y24" s="1">
        <v>50.380134582519531</v>
      </c>
      <c r="Z24" s="1">
        <v>0.12576596438884735</v>
      </c>
      <c r="AA24" s="1">
        <v>88.378143310546875</v>
      </c>
      <c r="AB24" s="1">
        <v>-7.5875592231750488</v>
      </c>
      <c r="AC24" s="1">
        <v>0.19658437371253967</v>
      </c>
      <c r="AD24" s="1">
        <v>0.12703174352645874</v>
      </c>
      <c r="AE24" s="1">
        <v>5.1944120787084103E-3</v>
      </c>
      <c r="AF24" s="1">
        <v>3.9405453950166702E-2</v>
      </c>
      <c r="AG24" s="1">
        <v>3.7039176095277071E-3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1.1040835661046642</v>
      </c>
      <c r="AP24">
        <f>(U24-T24)/(1000-U24)*AO24</f>
        <v>2.6734090402422535E-2</v>
      </c>
      <c r="AQ24">
        <f>(P24+273.15)</f>
        <v>304.02936210632322</v>
      </c>
      <c r="AR24">
        <f>(O24+273.15)</f>
        <v>305.61574401855466</v>
      </c>
      <c r="AS24">
        <f>(Y24*AK24+Z24*AL24)*AM24</f>
        <v>8.0608213530297235</v>
      </c>
      <c r="AT24">
        <f>((AS24+0.00000010773*(AR24^4-AQ24^4))-AP24*44100)/(L24*0.92*2*29.3+0.00000043092*AQ24^3)</f>
        <v>-9.0324047223901314</v>
      </c>
      <c r="AU24">
        <f>0.61365*EXP(17.502*J24/(240.97+J24))</f>
        <v>4.4804396938338495</v>
      </c>
      <c r="AV24">
        <f>AU24*1000/AA24</f>
        <v>50.696241468779107</v>
      </c>
      <c r="AW24">
        <f>(AV24-U24)</f>
        <v>17.629270643583794</v>
      </c>
      <c r="AX24">
        <f>IF(D24,P24,(O24+P24)/2)</f>
        <v>31.672553062438965</v>
      </c>
      <c r="AY24">
        <f>0.61365*EXP(17.502*AX24/(240.97+AX24))</f>
        <v>4.6872940798180052</v>
      </c>
      <c r="AZ24">
        <f>IF(AW24&lt;&gt;0,(1000-(AV24+U24)/2)/AW24*AP24,0)</f>
        <v>1.4529485805365827</v>
      </c>
      <c r="BA24">
        <f>U24*AA24/1000</f>
        <v>2.9223974864347837</v>
      </c>
      <c r="BB24">
        <f>(AY24-BA24)</f>
        <v>1.7648965933832215</v>
      </c>
      <c r="BC24">
        <f>1/(1.6/F24+1.37/N24)</f>
        <v>0.95467670910464897</v>
      </c>
      <c r="BD24">
        <f>G24*AA24*0.001</f>
        <v>34.058835696492181</v>
      </c>
      <c r="BE24">
        <f>G24/S24</f>
        <v>0.98021153161191121</v>
      </c>
      <c r="BF24">
        <f>(1-AP24*AA24/AU24/F24)*100</f>
        <v>76.025614133287917</v>
      </c>
      <c r="BG24">
        <f>(S24-E24/(N24/1.35))</f>
        <v>394.09585530236996</v>
      </c>
      <c r="BH24">
        <f>E24*BF24/100/BG24</f>
        <v>-5.7474744855719843E-3</v>
      </c>
    </row>
    <row r="25" spans="1:60" x14ac:dyDescent="0.35">
      <c r="A25" s="1" t="s">
        <v>9</v>
      </c>
      <c r="B25" s="1" t="s">
        <v>1608</v>
      </c>
      <c r="K25" s="1">
        <v>2.72</v>
      </c>
    </row>
    <row r="26" spans="1:60" x14ac:dyDescent="0.35">
      <c r="A26" s="1" t="s">
        <v>9</v>
      </c>
      <c r="B26" s="1" t="s">
        <v>1607</v>
      </c>
      <c r="K26" s="1">
        <v>2.72</v>
      </c>
    </row>
    <row r="27" spans="1:60" x14ac:dyDescent="0.35">
      <c r="A27" s="1">
        <v>4</v>
      </c>
      <c r="B27" s="1" t="s">
        <v>1606</v>
      </c>
      <c r="C27" s="1">
        <v>946.50000155344605</v>
      </c>
      <c r="D27" s="1">
        <v>0</v>
      </c>
      <c r="E27">
        <f>(R27-S27*(1000-T27)/(1000-U27))*AO27</f>
        <v>-2.0754846993817355</v>
      </c>
      <c r="F27">
        <f>IF(AZ27&lt;&gt;0,1/(1/AZ27-1/N27),0)</f>
        <v>2.108344859260622</v>
      </c>
      <c r="G27">
        <f>((BC27-AP27/2)*S27-E27)/(BC27+AP27/2)</f>
        <v>383.98833267087929</v>
      </c>
      <c r="H27">
        <f>AP27*1000</f>
        <v>26.138163732631362</v>
      </c>
      <c r="I27">
        <f>(AU27-BA27)</f>
        <v>1.5668576013814852</v>
      </c>
      <c r="J27">
        <f>(P27+AT27*D27)</f>
        <v>30.865665435791016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32.38494873046875</v>
      </c>
      <c r="P27" s="1">
        <v>30.865665435791016</v>
      </c>
      <c r="Q27" s="1">
        <v>32.592182159423828</v>
      </c>
      <c r="R27" s="1">
        <v>400.11776733398438</v>
      </c>
      <c r="S27" s="1">
        <v>392.7010498046875</v>
      </c>
      <c r="T27" s="1">
        <v>10.03704833984375</v>
      </c>
      <c r="U27" s="1">
        <v>32.930622100830078</v>
      </c>
      <c r="V27" s="1">
        <v>18.175273895263672</v>
      </c>
      <c r="W27" s="1">
        <v>59.631385803222656</v>
      </c>
      <c r="X27" s="1">
        <v>300.32260131835938</v>
      </c>
      <c r="Y27" s="1">
        <v>100.00225067138672</v>
      </c>
      <c r="Z27" s="1">
        <v>6.2884308397769928E-2</v>
      </c>
      <c r="AA27" s="1">
        <v>88.370063781738281</v>
      </c>
      <c r="AB27" s="1">
        <v>-7.5478434562683105</v>
      </c>
      <c r="AC27" s="1">
        <v>0.19436764717102051</v>
      </c>
      <c r="AD27" s="1">
        <v>5.5487297475337982E-2</v>
      </c>
      <c r="AE27" s="1">
        <v>6.0676778666675091E-3</v>
      </c>
      <c r="AF27" s="1">
        <v>1.8324438482522964E-2</v>
      </c>
      <c r="AG27" s="1">
        <v>8.3783632144331932E-3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1.1041272107292621</v>
      </c>
      <c r="AP27">
        <f>(U27-T27)/(1000-U27)*AO27</f>
        <v>2.6138163732631361E-2</v>
      </c>
      <c r="AQ27">
        <f>(P27+273.15)</f>
        <v>304.01566543579099</v>
      </c>
      <c r="AR27">
        <f>(O27+273.15)</f>
        <v>305.53494873046873</v>
      </c>
      <c r="AS27">
        <f>(Y27*AK27+Z27*AL27)*AM27</f>
        <v>16.000359749785957</v>
      </c>
      <c r="AT27">
        <f>((AS27+0.00000010773*(AR27^4-AQ27^4))-AP27*44100)/(L27*0.92*2*29.3+0.00000043092*AQ27^3)</f>
        <v>-8.7705982782039218</v>
      </c>
      <c r="AU27">
        <f>0.61365*EXP(17.502*J27/(240.97+J27))</f>
        <v>4.4769387768041593</v>
      </c>
      <c r="AV27">
        <f>AU27*1000/AA27</f>
        <v>50.661259992541972</v>
      </c>
      <c r="AW27">
        <f>(AV27-U27)</f>
        <v>17.730637891711893</v>
      </c>
      <c r="AX27">
        <f>IF(D27,P27,(O27+P27)/2)</f>
        <v>31.625307083129883</v>
      </c>
      <c r="AY27">
        <f>0.61365*EXP(17.502*AX27/(240.97+AX27))</f>
        <v>4.6747440820355655</v>
      </c>
      <c r="AZ27">
        <f>IF(AW27&lt;&gt;0,(1000-(AV27+U27)/2)/AW27*AP27,0)</f>
        <v>1.4125659062667548</v>
      </c>
      <c r="BA27">
        <f>U27*AA27/1000</f>
        <v>2.9100811754226741</v>
      </c>
      <c r="BB27">
        <f>(AY27-BA27)</f>
        <v>1.7646629066128914</v>
      </c>
      <c r="BC27">
        <f>1/(1.6/F27+1.37/N27)</f>
        <v>0.9268213693700077</v>
      </c>
      <c r="BD27">
        <f>G27*AA27*0.001</f>
        <v>33.933073449568937</v>
      </c>
      <c r="BE27">
        <f>G27/S27</f>
        <v>0.97781335919997781</v>
      </c>
      <c r="BF27">
        <f>(1-AP27*AA27/AU27/F27)*100</f>
        <v>75.528677647921612</v>
      </c>
      <c r="BG27">
        <f>(S27-E27/(N27/1.35))</f>
        <v>393.35564712439469</v>
      </c>
      <c r="BH27">
        <f>E27*BF27/100/BG27</f>
        <v>-3.9851624342696493E-3</v>
      </c>
    </row>
    <row r="28" spans="1:60" x14ac:dyDescent="0.35">
      <c r="A28" s="1" t="s">
        <v>9</v>
      </c>
      <c r="B28" s="1" t="s">
        <v>1605</v>
      </c>
      <c r="K28" s="1">
        <v>2.72</v>
      </c>
    </row>
    <row r="29" spans="1:60" x14ac:dyDescent="0.35">
      <c r="A29" s="1" t="s">
        <v>9</v>
      </c>
      <c r="B29" s="1" t="s">
        <v>1604</v>
      </c>
      <c r="K29" s="1">
        <v>2.72</v>
      </c>
    </row>
    <row r="30" spans="1:60" x14ac:dyDescent="0.35">
      <c r="A30" s="1">
        <v>5</v>
      </c>
      <c r="B30" s="1" t="s">
        <v>1603</v>
      </c>
      <c r="C30" s="1">
        <v>1149.5000015534461</v>
      </c>
      <c r="D30" s="1">
        <v>0</v>
      </c>
      <c r="E30">
        <f>(R30-S30*(1000-T30)/(1000-U30))*AO30</f>
        <v>-1.4411726024061755</v>
      </c>
      <c r="F30">
        <f>IF(AZ30&lt;&gt;0,1/(1/AZ30-1/N30),0)</f>
        <v>2.0919621687512255</v>
      </c>
      <c r="G30">
        <f>((BC30-AP30/2)*S30-E30)/(BC30+AP30/2)</f>
        <v>382.98461054058765</v>
      </c>
      <c r="H30">
        <f>AP30*1000</f>
        <v>25.766135489782837</v>
      </c>
      <c r="I30">
        <f>(AU30-BA30)</f>
        <v>1.5525905707339889</v>
      </c>
      <c r="J30">
        <f>(P30+AT30*D30)</f>
        <v>30.836225509643555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32.318374633789063</v>
      </c>
      <c r="P30" s="1">
        <v>30.836225509643555</v>
      </c>
      <c r="Q30" s="1">
        <v>32.519405364990234</v>
      </c>
      <c r="R30" s="1">
        <v>400.10562133789063</v>
      </c>
      <c r="S30" s="1">
        <v>392.25650024414063</v>
      </c>
      <c r="T30" s="1">
        <v>10.44092845916748</v>
      </c>
      <c r="U30" s="1">
        <v>33.008571624755859</v>
      </c>
      <c r="V30" s="1">
        <v>18.976922988891602</v>
      </c>
      <c r="W30" s="1">
        <v>59.994770050048828</v>
      </c>
      <c r="X30" s="1">
        <v>300.29949951171875</v>
      </c>
      <c r="Y30" s="1">
        <v>149.95762634277344</v>
      </c>
      <c r="Z30" s="1">
        <v>7.8887753188610077E-2</v>
      </c>
      <c r="AA30" s="1">
        <v>88.365875244140625</v>
      </c>
      <c r="AB30" s="1">
        <v>-7.4624032974243164</v>
      </c>
      <c r="AC30" s="1">
        <v>0.19995751976966858</v>
      </c>
      <c r="AD30" s="1">
        <v>4.5414429157972336E-2</v>
      </c>
      <c r="AE30" s="1">
        <v>3.7228907458484173E-3</v>
      </c>
      <c r="AF30" s="1">
        <v>1.6544738784432411E-2</v>
      </c>
      <c r="AG30" s="1">
        <v>8.1534842029213905E-3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1.1040422776166128</v>
      </c>
      <c r="AP30">
        <f>(U30-T30)/(1000-U30)*AO30</f>
        <v>2.5766135489782838E-2</v>
      </c>
      <c r="AQ30">
        <f>(P30+273.15)</f>
        <v>303.98622550964353</v>
      </c>
      <c r="AR30">
        <f>(O30+273.15)</f>
        <v>305.46837463378904</v>
      </c>
      <c r="AS30">
        <f>(Y30*AK30+Z30*AL30)*AM30</f>
        <v>23.993219678553487</v>
      </c>
      <c r="AT30">
        <f>((AS30+0.00000010773*(AR30^4-AQ30^4))-AP30*44100)/(L30*0.92*2*29.3+0.00000043092*AQ30^3)</f>
        <v>-8.5830724644671523</v>
      </c>
      <c r="AU30">
        <f>0.61365*EXP(17.502*J30/(240.97+J30))</f>
        <v>4.4694218929144451</v>
      </c>
      <c r="AV30">
        <f>AU30*1000/AA30</f>
        <v>50.57859587274109</v>
      </c>
      <c r="AW30">
        <f>(AV30-U30)</f>
        <v>17.570024247985231</v>
      </c>
      <c r="AX30">
        <f>IF(D30,P30,(O30+P30)/2)</f>
        <v>31.577300071716309</v>
      </c>
      <c r="AY30">
        <f>0.61365*EXP(17.502*AX30/(240.97+AX30))</f>
        <v>4.6620219095763922</v>
      </c>
      <c r="AZ30">
        <f>IF(AW30&lt;&gt;0,(1000-(AV30+U30)/2)/AW30*AP30,0)</f>
        <v>1.40519307200957</v>
      </c>
      <c r="BA30">
        <f>U30*AA30/1000</f>
        <v>2.9168313221804563</v>
      </c>
      <c r="BB30">
        <f>(AY30-BA30)</f>
        <v>1.7451905873959359</v>
      </c>
      <c r="BC30">
        <f>1/(1.6/F30+1.37/N30)</f>
        <v>0.92174426354354089</v>
      </c>
      <c r="BD30">
        <f>G30*AA30*0.001</f>
        <v>33.842770315455354</v>
      </c>
      <c r="BE30">
        <f>G30/S30</f>
        <v>0.97636268692097605</v>
      </c>
      <c r="BF30">
        <f>(1-AP30*AA30/AU30/F30)*100</f>
        <v>75.648333290528385</v>
      </c>
      <c r="BG30">
        <f>(S30-E30/(N30/1.35))</f>
        <v>392.71103875413377</v>
      </c>
      <c r="BH30">
        <f>E30*BF30/100/BG30</f>
        <v>-2.7761456795783266E-3</v>
      </c>
    </row>
    <row r="31" spans="1:60" x14ac:dyDescent="0.35">
      <c r="A31" s="1" t="s">
        <v>9</v>
      </c>
      <c r="B31" s="1" t="s">
        <v>1602</v>
      </c>
      <c r="K31" s="1">
        <v>2.72</v>
      </c>
    </row>
    <row r="32" spans="1:60" x14ac:dyDescent="0.35">
      <c r="A32" s="1" t="s">
        <v>9</v>
      </c>
      <c r="B32" s="1" t="s">
        <v>1601</v>
      </c>
      <c r="K32" s="1">
        <v>2.72</v>
      </c>
    </row>
    <row r="33" spans="1:60" x14ac:dyDescent="0.35">
      <c r="A33" s="1">
        <v>6</v>
      </c>
      <c r="B33" s="1" t="s">
        <v>1600</v>
      </c>
      <c r="C33" s="1">
        <v>1352.5000015534461</v>
      </c>
      <c r="D33" s="1">
        <v>0</v>
      </c>
      <c r="E33">
        <f>(R33-S33*(1000-T33)/(1000-U33))*AO33</f>
        <v>-0.6544837855453034</v>
      </c>
      <c r="F33">
        <f>IF(AZ33&lt;&gt;0,1/(1/AZ33-1/N33),0)</f>
        <v>2.1572073232962383</v>
      </c>
      <c r="G33">
        <f>((BC33-AP33/2)*S33-E33)/(BC33+AP33/2)</f>
        <v>381.68192314264388</v>
      </c>
      <c r="H33">
        <f>AP33*1000</f>
        <v>25.791828064033957</v>
      </c>
      <c r="I33">
        <f>(AU33-BA33)</f>
        <v>1.5222030005089811</v>
      </c>
      <c r="J33">
        <f>(P33+AT33*D33)</f>
        <v>30.853229522705078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32.272880554199219</v>
      </c>
      <c r="P33" s="1">
        <v>30.853229522705078</v>
      </c>
      <c r="Q33" s="1">
        <v>32.466976165771484</v>
      </c>
      <c r="R33" s="1">
        <v>400.12896728515625</v>
      </c>
      <c r="S33" s="1">
        <v>391.57479858398438</v>
      </c>
      <c r="T33" s="1">
        <v>10.822704315185547</v>
      </c>
      <c r="U33" s="1">
        <v>33.40179443359375</v>
      </c>
      <c r="V33" s="1">
        <v>19.721298217773438</v>
      </c>
      <c r="W33" s="1">
        <v>60.865261077880859</v>
      </c>
      <c r="X33" s="1">
        <v>300.32437133789063</v>
      </c>
      <c r="Y33" s="1">
        <v>300.31881713867188</v>
      </c>
      <c r="Z33" s="1">
        <v>2.7439026162028313E-2</v>
      </c>
      <c r="AA33" s="1">
        <v>88.365287780761719</v>
      </c>
      <c r="AB33" s="1">
        <v>-7.5553216934204102</v>
      </c>
      <c r="AC33" s="1">
        <v>0.19431482255458832</v>
      </c>
      <c r="AD33" s="1">
        <v>4.0342550724744797E-2</v>
      </c>
      <c r="AE33" s="1">
        <v>6.8846964277327061E-3</v>
      </c>
      <c r="AF33" s="1">
        <v>3.033747524023056E-2</v>
      </c>
      <c r="AG33" s="1">
        <v>4.0095672011375427E-3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1.1041337181540094</v>
      </c>
      <c r="AP33">
        <f>(U33-T33)/(1000-U33)*AO33</f>
        <v>2.5791828064033958E-2</v>
      </c>
      <c r="AQ33">
        <f>(P33+273.15)</f>
        <v>304.00322952270506</v>
      </c>
      <c r="AR33">
        <f>(O33+273.15)</f>
        <v>305.4228805541992</v>
      </c>
      <c r="AS33">
        <f>(Y33*AK33+Z33*AL33)*AM33</f>
        <v>48.051009668163715</v>
      </c>
      <c r="AT33">
        <f>((AS33+0.00000010773*(AR33^4-AQ33^4))-AP33*44100)/(L33*0.92*2*29.3+0.00000043092*AQ33^3)</f>
        <v>-8.4091134780905623</v>
      </c>
      <c r="AU33">
        <f>0.61365*EXP(17.502*J33/(240.97+J33))</f>
        <v>4.4737621780273376</v>
      </c>
      <c r="AV33">
        <f>AU33*1000/AA33</f>
        <v>50.628049660483697</v>
      </c>
      <c r="AW33">
        <f>(AV33-U33)</f>
        <v>17.226255226889947</v>
      </c>
      <c r="AX33">
        <f>IF(D33,P33,(O33+P33)/2)</f>
        <v>31.563055038452148</v>
      </c>
      <c r="AY33">
        <f>0.61365*EXP(17.502*AX33/(240.97+AX33))</f>
        <v>4.6582526873390968</v>
      </c>
      <c r="AZ33">
        <f>IF(AW33&lt;&gt;0,(1000-(AV33+U33)/2)/AW33*AP33,0)</f>
        <v>1.434333004651168</v>
      </c>
      <c r="BA33">
        <f>U33*AA33/1000</f>
        <v>2.9515591775183565</v>
      </c>
      <c r="BB33">
        <f>(AY33-BA33)</f>
        <v>1.7066935098207403</v>
      </c>
      <c r="BC33">
        <f>1/(1.6/F33+1.37/N33)</f>
        <v>0.94182611292011031</v>
      </c>
      <c r="BD33">
        <f>G33*AA33*0.001</f>
        <v>33.727432979214306</v>
      </c>
      <c r="BE33">
        <f>G33/S33</f>
        <v>0.97473566869697648</v>
      </c>
      <c r="BF33">
        <f>(1-AP33*AA33/AU33/F33)*100</f>
        <v>76.384396875116096</v>
      </c>
      <c r="BG33">
        <f>(S33-E33/(N33/1.35))</f>
        <v>391.78121944169408</v>
      </c>
      <c r="BH33">
        <f>E33*BF33/100/BG33</f>
        <v>-1.2760271994319223E-3</v>
      </c>
    </row>
    <row r="34" spans="1:60" x14ac:dyDescent="0.35">
      <c r="A34" s="1" t="s">
        <v>9</v>
      </c>
      <c r="B34" s="1" t="s">
        <v>1599</v>
      </c>
      <c r="K34" s="1">
        <v>2.72</v>
      </c>
    </row>
    <row r="35" spans="1:60" x14ac:dyDescent="0.35">
      <c r="A35" s="1" t="s">
        <v>9</v>
      </c>
      <c r="B35" s="1" t="s">
        <v>1598</v>
      </c>
      <c r="K35" s="1">
        <v>2.72</v>
      </c>
    </row>
    <row r="36" spans="1:60" x14ac:dyDescent="0.35">
      <c r="A36" s="1">
        <v>7</v>
      </c>
      <c r="B36" s="1" t="s">
        <v>1597</v>
      </c>
      <c r="C36" s="1">
        <v>1555.5000015534461</v>
      </c>
      <c r="D36" s="1">
        <v>0</v>
      </c>
      <c r="E36">
        <f>(R36-S36*(1000-T36)/(1000-U36))*AO36</f>
        <v>-7.2971166007967755E-2</v>
      </c>
      <c r="F36">
        <f>IF(AZ36&lt;&gt;0,1/(1/AZ36-1/N36),0)</f>
        <v>2.2592033626402426</v>
      </c>
      <c r="G36">
        <f>((BC36-AP36/2)*S36-E36)/(BC36+AP36/2)</f>
        <v>380.63929796860009</v>
      </c>
      <c r="H36">
        <f>AP36*1000</f>
        <v>26.040569132128503</v>
      </c>
      <c r="I36">
        <f>(AU36-BA36)</f>
        <v>1.4900210518745203</v>
      </c>
      <c r="J36">
        <f>(P36+AT36*D36)</f>
        <v>30.916360855102539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32.253368377685547</v>
      </c>
      <c r="P36" s="1">
        <v>30.916360855102539</v>
      </c>
      <c r="Q36" s="1">
        <v>32.435295104980469</v>
      </c>
      <c r="R36" s="1">
        <v>400.0474853515625</v>
      </c>
      <c r="S36" s="1">
        <v>390.89395141601563</v>
      </c>
      <c r="T36" s="1">
        <v>11.166993141174316</v>
      </c>
      <c r="U36" s="1">
        <v>33.952201843261719</v>
      </c>
      <c r="V36" s="1">
        <v>20.369012832641602</v>
      </c>
      <c r="W36" s="1">
        <v>61.930088043212891</v>
      </c>
      <c r="X36" s="1">
        <v>300.30667114257813</v>
      </c>
      <c r="Y36" s="1">
        <v>500.78851318359375</v>
      </c>
      <c r="Z36" s="1">
        <v>0.12462323904037476</v>
      </c>
      <c r="AA36" s="1">
        <v>88.356201171875</v>
      </c>
      <c r="AB36" s="1">
        <v>-7.5293436050415039</v>
      </c>
      <c r="AC36" s="1">
        <v>0.19561487436294556</v>
      </c>
      <c r="AD36" s="1">
        <v>5.8344785124063492E-2</v>
      </c>
      <c r="AE36" s="1">
        <v>7.8788883984088898E-3</v>
      </c>
      <c r="AF36" s="1">
        <v>2.7106443420052528E-2</v>
      </c>
      <c r="AG36" s="1">
        <v>1.2828120961785316E-2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1.104068643906537</v>
      </c>
      <c r="AP36">
        <f>(U36-T36)/(1000-U36)*AO36</f>
        <v>2.6040569132128502E-2</v>
      </c>
      <c r="AQ36">
        <f>(P36+273.15)</f>
        <v>304.06636085510252</v>
      </c>
      <c r="AR36">
        <f>(O36+273.15)</f>
        <v>305.40336837768552</v>
      </c>
      <c r="AS36">
        <f>(Y36*AK36+Z36*AL36)*AM36</f>
        <v>80.126160318415714</v>
      </c>
      <c r="AT36">
        <f>((AS36+0.00000010773*(AR36^4-AQ36^4))-AP36*44100)/(L36*0.92*2*29.3+0.00000043092*AQ36^3)</f>
        <v>-8.2509508541096785</v>
      </c>
      <c r="AU36">
        <f>0.61365*EXP(17.502*J36/(240.97+J36))</f>
        <v>4.4899086281658578</v>
      </c>
      <c r="AV36">
        <f>AU36*1000/AA36</f>
        <v>50.815998974784549</v>
      </c>
      <c r="AW36">
        <f>(AV36-U36)</f>
        <v>16.86379713152283</v>
      </c>
      <c r="AX36">
        <f>IF(D36,P36,(O36+P36)/2)</f>
        <v>31.584864616394043</v>
      </c>
      <c r="AY36">
        <f>0.61365*EXP(17.502*AX36/(240.97+AX36))</f>
        <v>4.664024560246343</v>
      </c>
      <c r="AZ36">
        <f>IF(AW36&lt;&gt;0,(1000-(AV36+U36)/2)/AW36*AP36,0)</f>
        <v>1.4787217161614667</v>
      </c>
      <c r="BA36">
        <f>U36*AA36/1000</f>
        <v>2.9998875762913375</v>
      </c>
      <c r="BB36">
        <f>(AY36-BA36)</f>
        <v>1.6641369839550055</v>
      </c>
      <c r="BC36">
        <f>1/(1.6/F36+1.37/N36)</f>
        <v>0.9724961788614499</v>
      </c>
      <c r="BD36">
        <f>G36*AA36*0.001</f>
        <v>33.631842385234904</v>
      </c>
      <c r="BE36">
        <f>G36/S36</f>
        <v>0.9737661495905271</v>
      </c>
      <c r="BF36">
        <f>(1-AP36*AA36/AU36/F36)*100</f>
        <v>77.317303684054309</v>
      </c>
      <c r="BG36">
        <f>(S36-E36/(N36/1.35))</f>
        <v>390.91696615069372</v>
      </c>
      <c r="BH36">
        <f>E36*BF36/100/BG36</f>
        <v>-1.4432563155221786E-4</v>
      </c>
    </row>
    <row r="37" spans="1:60" x14ac:dyDescent="0.35">
      <c r="A37" s="1" t="s">
        <v>9</v>
      </c>
      <c r="B37" s="1" t="s">
        <v>1596</v>
      </c>
      <c r="K37" s="1">
        <v>2.72</v>
      </c>
    </row>
    <row r="38" spans="1:60" x14ac:dyDescent="0.35">
      <c r="A38" s="1" t="s">
        <v>9</v>
      </c>
      <c r="B38" s="1" t="s">
        <v>1595</v>
      </c>
      <c r="K38" s="1">
        <v>2.72</v>
      </c>
    </row>
    <row r="39" spans="1:60" x14ac:dyDescent="0.35">
      <c r="A39" s="1">
        <v>8</v>
      </c>
      <c r="B39" s="1" t="s">
        <v>1594</v>
      </c>
      <c r="C39" s="1">
        <v>1758.5000015534461</v>
      </c>
      <c r="D39" s="1">
        <v>0</v>
      </c>
      <c r="E39">
        <f>(R39-S39*(1000-T39)/(1000-U39))*AO39</f>
        <v>-1.6554088642372088E-2</v>
      </c>
      <c r="F39">
        <f>IF(AZ39&lt;&gt;0,1/(1/AZ39-1/N39),0)</f>
        <v>2.416978672003093</v>
      </c>
      <c r="G39">
        <f>((BC39-AP39/2)*S39-E39)/(BC39+AP39/2)</f>
        <v>380.52837599777985</v>
      </c>
      <c r="H39">
        <f>AP39*1000</f>
        <v>26.526980146420851</v>
      </c>
      <c r="I39">
        <f>(AU39-BA39)</f>
        <v>1.4521951192588589</v>
      </c>
      <c r="J39">
        <f>(P39+AT39*D39)</f>
        <v>31.018218994140625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32.258460998535156</v>
      </c>
      <c r="P39" s="1">
        <v>31.018218994140625</v>
      </c>
      <c r="Q39" s="1">
        <v>32.421550750732422</v>
      </c>
      <c r="R39" s="1">
        <v>399.92462158203125</v>
      </c>
      <c r="S39" s="1">
        <v>390.55581665039063</v>
      </c>
      <c r="T39" s="1">
        <v>11.483480453491211</v>
      </c>
      <c r="U39" s="1">
        <v>34.677082061767578</v>
      </c>
      <c r="V39" s="1">
        <v>20.939836502075195</v>
      </c>
      <c r="W39" s="1">
        <v>63.2327880859375</v>
      </c>
      <c r="X39" s="1">
        <v>300.30401611328125</v>
      </c>
      <c r="Y39" s="1">
        <v>751.15814208984375</v>
      </c>
      <c r="Z39" s="1">
        <v>0.10975969582796097</v>
      </c>
      <c r="AA39" s="1">
        <v>88.3543701171875</v>
      </c>
      <c r="AB39" s="1">
        <v>-7.3911857604980469</v>
      </c>
      <c r="AC39" s="1">
        <v>0.19711042940616608</v>
      </c>
      <c r="AD39" s="1">
        <v>5.7009179145097733E-2</v>
      </c>
      <c r="AE39" s="1">
        <v>1.0625855065882206E-2</v>
      </c>
      <c r="AF39" s="1">
        <v>5.0187703222036362E-2</v>
      </c>
      <c r="AG39" s="1">
        <v>1.5061031095683575E-2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1.104058882769416</v>
      </c>
      <c r="AP39">
        <f>(U39-T39)/(1000-U39)*AO39</f>
        <v>2.652698014642085E-2</v>
      </c>
      <c r="AQ39">
        <f>(P39+273.15)</f>
        <v>304.1682189941406</v>
      </c>
      <c r="AR39">
        <f>(O39+273.15)</f>
        <v>305.40846099853513</v>
      </c>
      <c r="AS39">
        <f>(Y39*AK39+Z39*AL39)*AM39</f>
        <v>120.18530004802415</v>
      </c>
      <c r="AT39">
        <f>((AS39+0.00000010773*(AR39^4-AQ39^4))-AP39*44100)/(L39*0.92*2*29.3+0.00000043092*AQ39^3)</f>
        <v>-8.1134152355167668</v>
      </c>
      <c r="AU39">
        <f>0.61365*EXP(17.502*J39/(240.97+J39))</f>
        <v>4.5160668623283549</v>
      </c>
      <c r="AV39">
        <f>AU39*1000/AA39</f>
        <v>51.113112530127673</v>
      </c>
      <c r="AW39">
        <f>(AV39-U39)</f>
        <v>16.436030468360094</v>
      </c>
      <c r="AX39">
        <f>IF(D39,P39,(O39+P39)/2)</f>
        <v>31.638339996337891</v>
      </c>
      <c r="AY39">
        <f>0.61365*EXP(17.502*AX39/(240.97+AX39))</f>
        <v>4.6782031023582471</v>
      </c>
      <c r="AZ39">
        <f>IF(AW39&lt;&gt;0,(1000-(AV39+U39)/2)/AW39*AP39,0)</f>
        <v>1.5447222978168191</v>
      </c>
      <c r="BA39">
        <f>U39*AA39/1000</f>
        <v>3.0638717430694959</v>
      </c>
      <c r="BB39">
        <f>(AY39-BA39)</f>
        <v>1.6143313592887512</v>
      </c>
      <c r="BC39">
        <f>1/(1.6/F39+1.37/N39)</f>
        <v>1.0182771257287517</v>
      </c>
      <c r="BD39">
        <f>G39*AA39*0.001</f>
        <v>33.621344973000134</v>
      </c>
      <c r="BE39">
        <f>G39/S39</f>
        <v>0.9743252046823645</v>
      </c>
      <c r="BF39">
        <f>(1-AP39*AA39/AU39/F39)*100</f>
        <v>78.527497293957936</v>
      </c>
      <c r="BG39">
        <f>(S39-E39/(N39/1.35))</f>
        <v>390.5610377257658</v>
      </c>
      <c r="BH39">
        <f>E39*BF39/100/BG39</f>
        <v>-3.3284199536067921E-5</v>
      </c>
    </row>
    <row r="40" spans="1:60" x14ac:dyDescent="0.35">
      <c r="A40" s="1" t="s">
        <v>9</v>
      </c>
      <c r="B40" s="1" t="s">
        <v>1593</v>
      </c>
      <c r="K40" s="1">
        <v>2.72</v>
      </c>
    </row>
    <row r="41" spans="1:60" x14ac:dyDescent="0.35">
      <c r="A41" s="1" t="s">
        <v>9</v>
      </c>
      <c r="B41" s="1" t="s">
        <v>1592</v>
      </c>
      <c r="K41" s="1">
        <v>2.72</v>
      </c>
    </row>
    <row r="42" spans="1:60" x14ac:dyDescent="0.35">
      <c r="A42" s="1">
        <v>9</v>
      </c>
      <c r="B42" s="1" t="s">
        <v>1591</v>
      </c>
      <c r="C42" s="1">
        <v>1961.5000015534461</v>
      </c>
      <c r="D42" s="1">
        <v>0</v>
      </c>
      <c r="E42">
        <f>(R42-S42*(1000-T42)/(1000-U42))*AO42</f>
        <v>-8.8637543169178587E-2</v>
      </c>
      <c r="F42">
        <f>IF(AZ42&lt;&gt;0,1/(1/AZ42-1/N42),0)</f>
        <v>2.5930495213969516</v>
      </c>
      <c r="G42">
        <f>((BC42-AP42/2)*S42-E42)/(BC42+AP42/2)</f>
        <v>380.76274403811067</v>
      </c>
      <c r="H42">
        <f>AP42*1000</f>
        <v>27.054581721886812</v>
      </c>
      <c r="I42">
        <f>(AU42-BA42)</f>
        <v>1.4159491452730539</v>
      </c>
      <c r="J42">
        <f>(P42+AT42*D42)</f>
        <v>31.132289886474609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32.286670684814453</v>
      </c>
      <c r="P42" s="1">
        <v>31.132289886474609</v>
      </c>
      <c r="Q42" s="1">
        <v>32.429786682128906</v>
      </c>
      <c r="R42" s="1">
        <v>399.94265747070313</v>
      </c>
      <c r="S42" s="1">
        <v>390.45599365234375</v>
      </c>
      <c r="T42" s="1">
        <v>11.78800106048584</v>
      </c>
      <c r="U42" s="1">
        <v>35.422054290771484</v>
      </c>
      <c r="V42" s="1">
        <v>21.460052490234375</v>
      </c>
      <c r="W42" s="1">
        <v>64.48583984375</v>
      </c>
      <c r="X42" s="1">
        <v>300.33700561523438</v>
      </c>
      <c r="Y42" s="1">
        <v>1001.1111450195313</v>
      </c>
      <c r="Z42" s="1">
        <v>2.2866595536470413E-3</v>
      </c>
      <c r="AA42" s="1">
        <v>88.350883483886719</v>
      </c>
      <c r="AB42" s="1">
        <v>-7.4388771057128906</v>
      </c>
      <c r="AC42" s="1">
        <v>0.19104105234146118</v>
      </c>
      <c r="AD42" s="1">
        <v>8.5574306547641754E-2</v>
      </c>
      <c r="AE42" s="1">
        <v>8.1205200403928757E-3</v>
      </c>
      <c r="AF42" s="1">
        <v>3.6535579711198807E-2</v>
      </c>
      <c r="AG42" s="1">
        <v>1.1820091865956783E-2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1.1041801677030674</v>
      </c>
      <c r="AP42">
        <f>(U42-T42)/(1000-U42)*AO42</f>
        <v>2.7054581721886812E-2</v>
      </c>
      <c r="AQ42">
        <f>(P42+273.15)</f>
        <v>304.28228988647459</v>
      </c>
      <c r="AR42">
        <f>(O42+273.15)</f>
        <v>305.43667068481443</v>
      </c>
      <c r="AS42">
        <f>(Y42*AK42+Z42*AL42)*AM42</f>
        <v>160.17777962287255</v>
      </c>
      <c r="AT42">
        <f>((AS42+0.00000010773*(AR42^4-AQ42^4))-AP42*44100)/(L42*0.92*2*29.3+0.00000043092*AQ42^3)</f>
        <v>-7.9895280382765863</v>
      </c>
      <c r="AU42">
        <f>0.61365*EXP(17.502*J42/(240.97+J42))</f>
        <v>4.5455189366769151</v>
      </c>
      <c r="AV42">
        <f>AU42*1000/AA42</f>
        <v>51.448483110029336</v>
      </c>
      <c r="AW42">
        <f>(AV42-U42)</f>
        <v>16.026428819257852</v>
      </c>
      <c r="AX42">
        <f>IF(D42,P42,(O42+P42)/2)</f>
        <v>31.709480285644531</v>
      </c>
      <c r="AY42">
        <f>0.61365*EXP(17.502*AX42/(240.97+AX42))</f>
        <v>4.6971235108906093</v>
      </c>
      <c r="AZ42">
        <f>IF(AW42&lt;&gt;0,(1000-(AV42+U42)/2)/AW42*AP42,0)</f>
        <v>1.6147988417807815</v>
      </c>
      <c r="BA42">
        <f>U42*AA42/1000</f>
        <v>3.1295697914038612</v>
      </c>
      <c r="BB42">
        <f>(AY42-BA42)</f>
        <v>1.5675537194867482</v>
      </c>
      <c r="BC42">
        <f>1/(1.6/F42+1.37/N42)</f>
        <v>1.0671202177431627</v>
      </c>
      <c r="BD42">
        <f>G42*AA42*0.001</f>
        <v>33.640724833516096</v>
      </c>
      <c r="BE42">
        <f>G42/S42</f>
        <v>0.97517454009717719</v>
      </c>
      <c r="BF42">
        <f>(1-AP42*AA42/AU42/F42)*100</f>
        <v>79.720490883199901</v>
      </c>
      <c r="BG42">
        <f>(S42-E42/(N42/1.35))</f>
        <v>390.48394948271016</v>
      </c>
      <c r="BH42">
        <f>E42*BF42/100/BG42</f>
        <v>-1.8096079138434901E-4</v>
      </c>
    </row>
    <row r="43" spans="1:60" x14ac:dyDescent="0.35">
      <c r="A43" s="1" t="s">
        <v>9</v>
      </c>
      <c r="B43" s="1" t="s">
        <v>1590</v>
      </c>
      <c r="K43" s="1">
        <v>2.72</v>
      </c>
    </row>
    <row r="44" spans="1:60" x14ac:dyDescent="0.35">
      <c r="A44" s="1" t="s">
        <v>9</v>
      </c>
      <c r="B44" s="1" t="s">
        <v>1589</v>
      </c>
      <c r="K44" s="1">
        <v>2.72</v>
      </c>
    </row>
    <row r="45" spans="1:60" x14ac:dyDescent="0.35">
      <c r="A45" s="1">
        <v>10</v>
      </c>
      <c r="B45" s="1" t="s">
        <v>1588</v>
      </c>
      <c r="C45" s="1">
        <v>2164.5000015534461</v>
      </c>
      <c r="D45" s="1">
        <v>0</v>
      </c>
      <c r="E45">
        <f>(R45-S45*(1000-T45)/(1000-U45))*AO45</f>
        <v>-0.18586076371499669</v>
      </c>
      <c r="F45">
        <f>IF(AZ45&lt;&gt;0,1/(1/AZ45-1/N45),0)</f>
        <v>2.7338167843834662</v>
      </c>
      <c r="G45">
        <f>((BC45-AP45/2)*S45-E45)/(BC45+AP45/2)</f>
        <v>381.06080729084744</v>
      </c>
      <c r="H45">
        <f>AP45*1000</f>
        <v>27.48537841607882</v>
      </c>
      <c r="I45">
        <f>(AU45-BA45)</f>
        <v>1.3915638691355445</v>
      </c>
      <c r="J45">
        <f>(P45+AT45*D45)</f>
        <v>31.26103401184082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32.338623046875</v>
      </c>
      <c r="P45" s="1">
        <v>31.26103401184082</v>
      </c>
      <c r="Q45" s="1">
        <v>32.460071563720703</v>
      </c>
      <c r="R45" s="1">
        <v>400.044189453125</v>
      </c>
      <c r="S45" s="1">
        <v>390.491943359375</v>
      </c>
      <c r="T45" s="1">
        <v>12.082830429077148</v>
      </c>
      <c r="U45" s="1">
        <v>36.077896118164063</v>
      </c>
      <c r="V45" s="1">
        <v>21.931541442871094</v>
      </c>
      <c r="W45" s="1">
        <v>65.484977722167969</v>
      </c>
      <c r="X45" s="1">
        <v>300.32440185546875</v>
      </c>
      <c r="Y45" s="1">
        <v>1251.3660888671875</v>
      </c>
      <c r="Z45" s="1">
        <v>0.14977817237377167</v>
      </c>
      <c r="AA45" s="1">
        <v>88.347625732421875</v>
      </c>
      <c r="AB45" s="1">
        <v>-7.2693948745727539</v>
      </c>
      <c r="AC45" s="1">
        <v>0.18433099985122681</v>
      </c>
      <c r="AD45" s="1">
        <v>8.9723199605941772E-2</v>
      </c>
      <c r="AE45" s="1">
        <v>8.9892856776714325E-3</v>
      </c>
      <c r="AF45" s="1">
        <v>3.0494241043925285E-2</v>
      </c>
      <c r="AG45" s="1">
        <v>1.3030403293669224E-2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1.1041338303509878</v>
      </c>
      <c r="AP45">
        <f>(U45-T45)/(1000-U45)*AO45</f>
        <v>2.7485378416078819E-2</v>
      </c>
      <c r="AQ45">
        <f>(P45+273.15)</f>
        <v>304.4110340118408</v>
      </c>
      <c r="AR45">
        <f>(O45+273.15)</f>
        <v>305.48862304687498</v>
      </c>
      <c r="AS45">
        <f>(Y45*AK45+Z45*AL45)*AM45</f>
        <v>200.21856974351613</v>
      </c>
      <c r="AT45">
        <f>((AS45+0.00000010773*(AR45^4-AQ45^4))-AP45*44100)/(L45*0.92*2*29.3+0.00000043092*AQ45^3)</f>
        <v>-7.8308291513349717</v>
      </c>
      <c r="AU45">
        <f>0.61365*EXP(17.502*J45/(240.97+J45))</f>
        <v>4.5789603325962993</v>
      </c>
      <c r="AV45">
        <f>AU45*1000/AA45</f>
        <v>51.828900829373488</v>
      </c>
      <c r="AW45">
        <f>(AV45-U45)</f>
        <v>15.751004711209426</v>
      </c>
      <c r="AX45">
        <f>IF(D45,P45,(O45+P45)/2)</f>
        <v>31.79982852935791</v>
      </c>
      <c r="AY45">
        <f>0.61365*EXP(17.502*AX45/(240.97+AX45))</f>
        <v>4.7212484639401833</v>
      </c>
      <c r="AZ45">
        <f>IF(AW45&lt;&gt;0,(1000-(AV45+U45)/2)/AW45*AP45,0)</f>
        <v>1.6682937443129562</v>
      </c>
      <c r="BA45">
        <f>U45*AA45/1000</f>
        <v>3.1873964634607548</v>
      </c>
      <c r="BB45">
        <f>(AY45-BA45)</f>
        <v>1.5338520004794285</v>
      </c>
      <c r="BC45">
        <f>1/(1.6/F45+1.37/N45)</f>
        <v>1.104569886425719</v>
      </c>
      <c r="BD45">
        <f>G45*AA45*0.001</f>
        <v>33.665817583826325</v>
      </c>
      <c r="BE45">
        <f>G45/S45</f>
        <v>0.97584806491167997</v>
      </c>
      <c r="BF45">
        <f>(1-AP45*AA45/AU45/F45)*100</f>
        <v>80.601849853410428</v>
      </c>
      <c r="BG45">
        <f>(S45-E45/(N45/1.35))</f>
        <v>390.55056289909157</v>
      </c>
      <c r="BH45">
        <f>E45*BF45/100/BG45</f>
        <v>-3.8357956161663497E-4</v>
      </c>
    </row>
    <row r="46" spans="1:60" x14ac:dyDescent="0.35">
      <c r="A46" s="1" t="s">
        <v>9</v>
      </c>
      <c r="B46" s="1" t="s">
        <v>1587</v>
      </c>
      <c r="K46" s="1">
        <v>2.72</v>
      </c>
    </row>
    <row r="47" spans="1:60" x14ac:dyDescent="0.35">
      <c r="A47" s="1" t="s">
        <v>9</v>
      </c>
      <c r="B47" s="1" t="s">
        <v>1586</v>
      </c>
      <c r="K47" s="1">
        <v>2.72</v>
      </c>
    </row>
    <row r="48" spans="1:60" x14ac:dyDescent="0.35">
      <c r="A48" s="1">
        <v>11</v>
      </c>
      <c r="B48" s="1" t="s">
        <v>1585</v>
      </c>
      <c r="C48" s="1">
        <v>2367.5000015534461</v>
      </c>
      <c r="D48" s="1">
        <v>0</v>
      </c>
      <c r="E48">
        <f>(R48-S48*(1000-T48)/(1000-U48))*AO48</f>
        <v>-0.64704181018086404</v>
      </c>
      <c r="F48">
        <f>IF(AZ48&lt;&gt;0,1/(1/AZ48-1/N48),0)</f>
        <v>2.923122876490249</v>
      </c>
      <c r="G48">
        <f>((BC48-AP48/2)*S48-E48)/(BC48+AP48/2)</f>
        <v>381.77294702290743</v>
      </c>
      <c r="H48">
        <f>AP48*1000</f>
        <v>28.087609287705494</v>
      </c>
      <c r="I48">
        <f>(AU48-BA48)</f>
        <v>1.3648437392790003</v>
      </c>
      <c r="J48">
        <f>(P48+AT48*D48)</f>
        <v>31.428016662597656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32.408199310302734</v>
      </c>
      <c r="P48" s="1">
        <v>31.428016662597656</v>
      </c>
      <c r="Q48" s="1">
        <v>32.503849029541016</v>
      </c>
      <c r="R48" s="1">
        <v>399.97119140625</v>
      </c>
      <c r="S48" s="1">
        <v>390.6209716796875</v>
      </c>
      <c r="T48" s="1">
        <v>12.378276824951172</v>
      </c>
      <c r="U48" s="1">
        <v>36.877166748046875</v>
      </c>
      <c r="V48" s="1">
        <v>22.378360748291016</v>
      </c>
      <c r="W48" s="1">
        <v>66.669258117675781</v>
      </c>
      <c r="X48" s="1">
        <v>300.343994140625</v>
      </c>
      <c r="Y48" s="1">
        <v>1601.024169921875</v>
      </c>
      <c r="Z48" s="1">
        <v>2.2866727784276009E-2</v>
      </c>
      <c r="AA48" s="1">
        <v>88.342185974121094</v>
      </c>
      <c r="AB48" s="1">
        <v>-7.5241389274597168</v>
      </c>
      <c r="AC48" s="1">
        <v>0.16567960381507874</v>
      </c>
      <c r="AD48" s="1">
        <v>5.2821818739175797E-2</v>
      </c>
      <c r="AE48" s="1">
        <v>6.2288646586239338E-3</v>
      </c>
      <c r="AF48" s="1">
        <v>2.601218968629837E-2</v>
      </c>
      <c r="AG48" s="1">
        <v>1.2695097364485264E-2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1.1042058608111209</v>
      </c>
      <c r="AP48">
        <f>(U48-T48)/(1000-U48)*AO48</f>
        <v>2.8087609287705494E-2</v>
      </c>
      <c r="AQ48">
        <f>(P48+273.15)</f>
        <v>304.57801666259763</v>
      </c>
      <c r="AR48">
        <f>(O48+273.15)</f>
        <v>305.55819931030271</v>
      </c>
      <c r="AS48">
        <f>(Y48*AK48+Z48*AL48)*AM48</f>
        <v>256.16386146179138</v>
      </c>
      <c r="AT48">
        <f>((AS48+0.00000010773*(AR48^4-AQ48^4))-AP48*44100)/(L48*0.92*2*29.3+0.00000043092*AQ48^3)</f>
        <v>-7.6084399241976888</v>
      </c>
      <c r="AU48">
        <f>0.61365*EXP(17.502*J48/(240.97+J48))</f>
        <v>4.6226532623336318</v>
      </c>
      <c r="AV48">
        <f>AU48*1000/AA48</f>
        <v>52.32667961926807</v>
      </c>
      <c r="AW48">
        <f>(AV48-U48)</f>
        <v>15.449512871221195</v>
      </c>
      <c r="AX48">
        <f>IF(D48,P48,(O48+P48)/2)</f>
        <v>31.918107986450195</v>
      </c>
      <c r="AY48">
        <f>0.61365*EXP(17.502*AX48/(240.97+AX48))</f>
        <v>4.7529946782436188</v>
      </c>
      <c r="AZ48">
        <f>IF(AW48&lt;&gt;0,(1000-(AV48+U48)/2)/AW48*AP48,0)</f>
        <v>1.7369381235203651</v>
      </c>
      <c r="BA48">
        <f>U48*AA48/1000</f>
        <v>3.2578095230546316</v>
      </c>
      <c r="BB48">
        <f>(AY48-BA48)</f>
        <v>1.4951851551889872</v>
      </c>
      <c r="BC48">
        <f>1/(1.6/F48+1.37/N48)</f>
        <v>1.1528344334305085</v>
      </c>
      <c r="BD48">
        <f>G48*AA48*0.001</f>
        <v>33.726656685785969</v>
      </c>
      <c r="BE48">
        <f>G48/S48</f>
        <v>0.97734882328838324</v>
      </c>
      <c r="BF48">
        <f>(1-AP48*AA48/AU48/F48)*100</f>
        <v>81.636962294880263</v>
      </c>
      <c r="BG48">
        <f>(S48-E48/(N48/1.35))</f>
        <v>390.82504537621202</v>
      </c>
      <c r="BH48">
        <f>E48*BF48/100/BG48</f>
        <v>-1.3515645551860371E-3</v>
      </c>
    </row>
    <row r="49" spans="1:60" x14ac:dyDescent="0.35">
      <c r="A49" s="1" t="s">
        <v>9</v>
      </c>
      <c r="B49" s="1" t="s">
        <v>1584</v>
      </c>
      <c r="K49" s="1">
        <v>2.72</v>
      </c>
    </row>
    <row r="50" spans="1:60" x14ac:dyDescent="0.35">
      <c r="A50" s="1" t="s">
        <v>9</v>
      </c>
      <c r="B50" s="1" t="s">
        <v>1579</v>
      </c>
      <c r="K50" s="1">
        <v>2.72</v>
      </c>
    </row>
    <row r="51" spans="1:60" x14ac:dyDescent="0.35">
      <c r="A51" s="1">
        <v>12</v>
      </c>
      <c r="B51" s="1" t="s">
        <v>1583</v>
      </c>
      <c r="C51" s="1">
        <v>2570.5000015534461</v>
      </c>
      <c r="D51" s="1">
        <v>0</v>
      </c>
      <c r="E51">
        <f>(R51-S51*(1000-T51)/(1000-U51))*AO51</f>
        <v>-1.272304577349666</v>
      </c>
      <c r="F51">
        <f>IF(AZ51&lt;&gt;0,1/(1/AZ51-1/N51),0)</f>
        <v>3.03105528901414</v>
      </c>
      <c r="G51">
        <f>((BC51-AP51/2)*S51-E51)/(BC51+AP51/2)</f>
        <v>382.72170370904456</v>
      </c>
      <c r="H51">
        <f>AP51*1000</f>
        <v>28.508570550131981</v>
      </c>
      <c r="I51">
        <f>(AU51-BA51)</f>
        <v>1.3550473193094428</v>
      </c>
      <c r="J51">
        <f>(P51+AT51*D51)</f>
        <v>31.606500625610352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32.506484985351563</v>
      </c>
      <c r="P51" s="1">
        <v>31.606500625610352</v>
      </c>
      <c r="Q51" s="1">
        <v>32.576053619384766</v>
      </c>
      <c r="R51" s="1">
        <v>399.93771362304688</v>
      </c>
      <c r="S51" s="1">
        <v>390.99456787109375</v>
      </c>
      <c r="T51" s="1">
        <v>12.672943115234375</v>
      </c>
      <c r="U51" s="1">
        <v>37.524024963378906</v>
      </c>
      <c r="V51" s="1">
        <v>22.782718658447266</v>
      </c>
      <c r="W51" s="1">
        <v>67.458625793457031</v>
      </c>
      <c r="X51" s="1">
        <v>300.3232421875</v>
      </c>
      <c r="Y51" s="1">
        <v>2000.8642578125</v>
      </c>
      <c r="Z51" s="1">
        <v>4.5733656734228134E-3</v>
      </c>
      <c r="AA51" s="1">
        <v>88.335655212402344</v>
      </c>
      <c r="AB51" s="1">
        <v>-7.2744302749633789</v>
      </c>
      <c r="AC51" s="1">
        <v>0.1679527759552002</v>
      </c>
      <c r="AD51" s="1">
        <v>8.3012580871582031E-2</v>
      </c>
      <c r="AE51" s="1">
        <v>1.0106480680406094E-2</v>
      </c>
      <c r="AF51" s="1">
        <v>3.7269547581672668E-2</v>
      </c>
      <c r="AG51" s="1">
        <v>3.9123618043959141E-3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1.1041295668658087</v>
      </c>
      <c r="AP51">
        <f>(U51-T51)/(1000-U51)*AO51</f>
        <v>2.8508570550131982E-2</v>
      </c>
      <c r="AQ51">
        <f>(P51+273.15)</f>
        <v>304.75650062561033</v>
      </c>
      <c r="AR51">
        <f>(O51+273.15)</f>
        <v>305.65648498535154</v>
      </c>
      <c r="AS51">
        <f>(Y51*AK51+Z51*AL51)*AM51</f>
        <v>320.1382740943518</v>
      </c>
      <c r="AT51">
        <f>((AS51+0.00000010773*(AR51^4-AQ51^4))-AP51*44100)/(L51*0.92*2*29.3+0.00000043092*AQ51^3)</f>
        <v>-7.2587971623525807</v>
      </c>
      <c r="AU51">
        <f>0.61365*EXP(17.502*J51/(240.97+J51))</f>
        <v>4.6697566506560602</v>
      </c>
      <c r="AV51">
        <f>AU51*1000/AA51</f>
        <v>52.863780083225386</v>
      </c>
      <c r="AW51">
        <f>(AV51-U51)</f>
        <v>15.33975511984648</v>
      </c>
      <c r="AX51">
        <f>IF(D51,P51,(O51+P51)/2)</f>
        <v>32.056492805480957</v>
      </c>
      <c r="AY51">
        <f>0.61365*EXP(17.502*AX51/(240.97+AX51))</f>
        <v>4.7903729436979869</v>
      </c>
      <c r="AZ51">
        <f>IF(AW51&lt;&gt;0,(1000-(AV51+U51)/2)/AW51*AP51,0)</f>
        <v>1.7744844542135725</v>
      </c>
      <c r="BA51">
        <f>U51*AA51/1000</f>
        <v>3.3147093313466174</v>
      </c>
      <c r="BB51">
        <f>(AY51-BA51)</f>
        <v>1.4756636123513696</v>
      </c>
      <c r="BC51">
        <f>1/(1.6/F51+1.37/N51)</f>
        <v>1.1793337456779198</v>
      </c>
      <c r="BD51">
        <f>G51*AA51*0.001</f>
        <v>33.807972461145368</v>
      </c>
      <c r="BE51">
        <f>G51/S51</f>
        <v>0.97884148568330842</v>
      </c>
      <c r="BF51">
        <f>(1-AP51*AA51/AU51/F51)*100</f>
        <v>82.208057394873521</v>
      </c>
      <c r="BG51">
        <f>(S51-E51/(N51/1.35))</f>
        <v>391.39584626472987</v>
      </c>
      <c r="BH51">
        <f>E51*BF51/100/BG51</f>
        <v>-2.672324929268085E-3</v>
      </c>
    </row>
    <row r="52" spans="1:60" x14ac:dyDescent="0.35">
      <c r="A52" s="1" t="s">
        <v>9</v>
      </c>
      <c r="B52" s="1" t="s">
        <v>1582</v>
      </c>
      <c r="K52" s="1">
        <v>2.9593600000000007</v>
      </c>
    </row>
    <row r="53" spans="1:60" x14ac:dyDescent="0.35">
      <c r="A53" s="1" t="s">
        <v>9</v>
      </c>
      <c r="B53" s="1" t="s">
        <v>1581</v>
      </c>
    </row>
    <row r="54" spans="1:60" x14ac:dyDescent="0.35">
      <c r="A54" s="1" t="s">
        <v>9</v>
      </c>
      <c r="B54" s="1" t="s">
        <v>1580</v>
      </c>
    </row>
    <row r="55" spans="1:60" x14ac:dyDescent="0.35">
      <c r="A55" s="1" t="s">
        <v>9</v>
      </c>
      <c r="B55" s="1" t="s">
        <v>1579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D55"/>
  <sheetViews>
    <sheetView topLeftCell="A9" zoomScale="5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2258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2257</v>
      </c>
    </row>
    <row r="12" spans="1:56" x14ac:dyDescent="0.35">
      <c r="A12" s="1" t="s">
        <v>9</v>
      </c>
      <c r="B12" s="1" t="s">
        <v>2256</v>
      </c>
    </row>
    <row r="13" spans="1:56" x14ac:dyDescent="0.35">
      <c r="A13" s="1" t="s">
        <v>9</v>
      </c>
      <c r="B13" s="1" t="s">
        <v>2255</v>
      </c>
    </row>
    <row r="14" spans="1:56" x14ac:dyDescent="0.35">
      <c r="A14" s="1" t="s">
        <v>9</v>
      </c>
      <c r="B14" s="1" t="s">
        <v>2254</v>
      </c>
    </row>
    <row r="15" spans="1:56" x14ac:dyDescent="0.35">
      <c r="A15" s="1" t="s">
        <v>9</v>
      </c>
      <c r="B15" s="1" t="s">
        <v>2253</v>
      </c>
    </row>
    <row r="16" spans="1:56" x14ac:dyDescent="0.35">
      <c r="A16" s="1" t="s">
        <v>9</v>
      </c>
      <c r="B16" s="1" t="s">
        <v>2252</v>
      </c>
    </row>
    <row r="17" spans="1:56" x14ac:dyDescent="0.35">
      <c r="A17" s="1" t="s">
        <v>9</v>
      </c>
      <c r="B17" s="1" t="s">
        <v>2251</v>
      </c>
    </row>
    <row r="18" spans="1:56" x14ac:dyDescent="0.35">
      <c r="A18" s="1">
        <v>1</v>
      </c>
      <c r="B18" s="1" t="s">
        <v>2250</v>
      </c>
      <c r="C18" s="1">
        <v>454.00000719726086</v>
      </c>
      <c r="D18" s="1">
        <v>0</v>
      </c>
      <c r="E18">
        <f>(R18-S18*(1000-T18)/(1000-U18))*AK18</f>
        <v>-4.6457251697825983</v>
      </c>
      <c r="F18">
        <f>IF(AV18&lt;&gt;0,1/(1/AV18-1/N18),0)</f>
        <v>2.5135750328349484</v>
      </c>
      <c r="G18">
        <f>((AY18-AL18/2)*S18-E18)/(AY18+AL18/2)</f>
        <v>387.21470518360002</v>
      </c>
      <c r="H18">
        <f>AL18*1000</f>
        <v>28.993200866478944</v>
      </c>
      <c r="I18">
        <f>(AQ18-AW18)</f>
        <v>1.6211622934431897</v>
      </c>
      <c r="J18">
        <f>(P18+AP18*D18)</f>
        <v>28.370180130004883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28.198644638061523</v>
      </c>
      <c r="P18" s="1">
        <v>28.370180130004883</v>
      </c>
      <c r="Q18" s="1">
        <v>28.187614440917969</v>
      </c>
      <c r="R18" s="1">
        <v>399.99160766601563</v>
      </c>
      <c r="S18" s="1">
        <v>393.83935546875</v>
      </c>
      <c r="T18" s="1">
        <v>-5.617060512304306E-2</v>
      </c>
      <c r="U18" s="1">
        <v>25.605676651000977</v>
      </c>
      <c r="V18" s="1">
        <v>-0.12893165647983551</v>
      </c>
      <c r="W18" s="1">
        <v>58.774192810058594</v>
      </c>
      <c r="X18" s="1">
        <v>299.44143676757813</v>
      </c>
      <c r="Y18" s="1">
        <v>0.20554709434509277</v>
      </c>
      <c r="Z18" s="1">
        <v>0.16502737998962402</v>
      </c>
      <c r="AA18" s="1">
        <v>88.118972778320313</v>
      </c>
      <c r="AB18" s="1">
        <v>-1.4524245262145996</v>
      </c>
      <c r="AC18" s="1">
        <v>0.14010806381702423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1.1008876351749193</v>
      </c>
      <c r="AL18">
        <f>(U18-T18)/(1000-U18)*AK18</f>
        <v>2.8993200866478944E-2</v>
      </c>
      <c r="AM18">
        <f>(P18+273.15)</f>
        <v>301.52018013000486</v>
      </c>
      <c r="AN18">
        <f>(O18+273.15)</f>
        <v>301.3486446380615</v>
      </c>
      <c r="AO18">
        <f>(Y18*AG18+Z18*AH18)*AI18</f>
        <v>3.2887534360121151E-2</v>
      </c>
      <c r="AP18">
        <f>((AO18+0.00000010773*(AN18^4-AM18^4))-AL18*44100)/(L18*51.4+0.00000043092*AM18^3)</f>
        <v>-10.512375247429416</v>
      </c>
      <c r="AQ18">
        <f>0.61365*EXP(17.502*J18/(240.97+J18))</f>
        <v>3.8775082172232169</v>
      </c>
      <c r="AR18">
        <f>AQ18*1000/AA18</f>
        <v>44.003102793513165</v>
      </c>
      <c r="AS18">
        <f>(AR18-U18)</f>
        <v>18.397426142512188</v>
      </c>
      <c r="AT18">
        <f>IF(D18,P18,(O18+P18)/2)</f>
        <v>28.284412384033203</v>
      </c>
      <c r="AU18">
        <f>0.61365*EXP(17.502*AT18/(240.97+AT18))</f>
        <v>3.8582160612452268</v>
      </c>
      <c r="AV18">
        <f>IF(AS18&lt;&gt;0,(1000-(AR18+U18)/2)/AS18*AL18,0)</f>
        <v>1.5210883298268305</v>
      </c>
      <c r="AW18">
        <f>U18*AA18/1000</f>
        <v>2.2563459237800272</v>
      </c>
      <c r="AX18">
        <f>(AU18-AW18)</f>
        <v>1.6018701374651996</v>
      </c>
      <c r="AY18">
        <f>1/(1.6/F18+1.37/N18)</f>
        <v>1.0078876886861183</v>
      </c>
      <c r="AZ18">
        <f>G18*AA18*0.001</f>
        <v>34.120962065438974</v>
      </c>
      <c r="BA18">
        <f>G18/S18</f>
        <v>0.98317930853490942</v>
      </c>
      <c r="BB18">
        <f>(1-AL18*AA18/AQ18/F18)*100</f>
        <v>73.78674154938922</v>
      </c>
      <c r="BC18">
        <f>(S18-E18/(N18/1.35))</f>
        <v>395.46739779498171</v>
      </c>
      <c r="BD18">
        <f>E18*BB18/100/BC18</f>
        <v>-8.668045060694277E-3</v>
      </c>
    </row>
    <row r="19" spans="1:56" x14ac:dyDescent="0.35">
      <c r="A19" s="1" t="s">
        <v>9</v>
      </c>
      <c r="B19" s="1" t="s">
        <v>2249</v>
      </c>
      <c r="K19" s="1">
        <v>2.72</v>
      </c>
    </row>
    <row r="20" spans="1:56" x14ac:dyDescent="0.35">
      <c r="A20" s="1" t="s">
        <v>9</v>
      </c>
      <c r="B20" s="1" t="s">
        <v>2248</v>
      </c>
      <c r="K20" s="1">
        <v>2.72</v>
      </c>
    </row>
    <row r="21" spans="1:56" x14ac:dyDescent="0.35">
      <c r="A21" s="1">
        <v>2</v>
      </c>
      <c r="B21" s="1" t="s">
        <v>2247</v>
      </c>
      <c r="C21" s="1">
        <v>657.00000719726086</v>
      </c>
      <c r="D21" s="1">
        <v>0</v>
      </c>
      <c r="E21">
        <f>(R21-S21*(1000-T21)/(1000-U21))*AK21</f>
        <v>-4.4587376425332028</v>
      </c>
      <c r="F21">
        <f>IF(AV21&lt;&gt;0,1/(1/AV21-1/N21),0)</f>
        <v>2.5109444255935327</v>
      </c>
      <c r="G21">
        <f>((AY21-AL21/2)*S21-E21)/(AY21+AL21/2)</f>
        <v>386.68539825224457</v>
      </c>
      <c r="H21">
        <f>AL21*1000</f>
        <v>29.127134990752772</v>
      </c>
      <c r="I21">
        <f>(AQ21-AW21)</f>
        <v>1.6293414116537304</v>
      </c>
      <c r="J21">
        <f>(P21+AP21*D21)</f>
        <v>28.446357727050781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28.424165725708008</v>
      </c>
      <c r="P21" s="1">
        <v>28.446357727050781</v>
      </c>
      <c r="Q21" s="1">
        <v>28.425457000732422</v>
      </c>
      <c r="R21" s="1">
        <v>399.90057373046875</v>
      </c>
      <c r="S21" s="1">
        <v>393.54010009765625</v>
      </c>
      <c r="T21" s="1">
        <v>-6.1555452644824982E-2</v>
      </c>
      <c r="U21" s="1">
        <v>25.709497451782227</v>
      </c>
      <c r="V21" s="1">
        <v>-0.13944309949874878</v>
      </c>
      <c r="W21" s="1">
        <v>58.240364074707031</v>
      </c>
      <c r="X21" s="1">
        <v>299.51803588867188</v>
      </c>
      <c r="Y21" s="1">
        <v>26.006750106811523</v>
      </c>
      <c r="Z21" s="1">
        <v>0.22264871001243591</v>
      </c>
      <c r="AA21" s="1">
        <v>88.114219665527344</v>
      </c>
      <c r="AB21" s="1">
        <v>-1.1894148588180542</v>
      </c>
      <c r="AC21" s="1">
        <v>0.15211673080921173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1.1011692495907051</v>
      </c>
      <c r="AL21">
        <f>(U21-T21)/(1000-U21)*AK21</f>
        <v>2.912713499075277E-2</v>
      </c>
      <c r="AM21">
        <f>(P21+273.15)</f>
        <v>301.59635772705076</v>
      </c>
      <c r="AN21">
        <f>(O21+273.15)</f>
        <v>301.57416572570799</v>
      </c>
      <c r="AO21">
        <f>(Y21*AG21+Z21*AH21)*AI21</f>
        <v>4.1610799240824576</v>
      </c>
      <c r="AP21">
        <f>((AO21+0.00000010773*(AN21^4-AM21^4))-AL21*44100)/(L21*51.4+0.00000043092*AM21^3)</f>
        <v>-10.511734348280919</v>
      </c>
      <c r="AQ21">
        <f>0.61365*EXP(17.502*J21/(240.97+J21))</f>
        <v>3.8947137176103848</v>
      </c>
      <c r="AR21">
        <f>AQ21*1000/AA21</f>
        <v>44.200740043937557</v>
      </c>
      <c r="AS21">
        <f>(AR21-U21)</f>
        <v>18.491242592155331</v>
      </c>
      <c r="AT21">
        <f>IF(D21,P21,(O21+P21)/2)</f>
        <v>28.435261726379395</v>
      </c>
      <c r="AU21">
        <f>0.61365*EXP(17.502*AT21/(240.97+AT21))</f>
        <v>3.8922034348662304</v>
      </c>
      <c r="AV21">
        <f>IF(AS21&lt;&gt;0,(1000-(AR21+U21)/2)/AS21*AL21,0)</f>
        <v>1.5201245880734342</v>
      </c>
      <c r="AW21">
        <f>U21*AA21/1000</f>
        <v>2.2653723059566544</v>
      </c>
      <c r="AX21">
        <f>(AU21-AW21)</f>
        <v>1.626831128909576</v>
      </c>
      <c r="AY21">
        <f>1/(1.6/F21+1.37/N21)</f>
        <v>1.0072107029601298</v>
      </c>
      <c r="AZ21">
        <f>G21*AA21*0.001</f>
        <v>34.0724821230502</v>
      </c>
      <c r="BA21">
        <f>G21/S21</f>
        <v>0.9825819482088084</v>
      </c>
      <c r="BB21">
        <f>(1-AL21*AA21/AQ21/F21)*100</f>
        <v>73.755933640943596</v>
      </c>
      <c r="BC21">
        <f>(S21-E21/(N21/1.35))</f>
        <v>395.10261474032643</v>
      </c>
      <c r="BD21">
        <f>E21*BB21/100/BC21</f>
        <v>-8.323365764136793E-3</v>
      </c>
    </row>
    <row r="22" spans="1:56" x14ac:dyDescent="0.35">
      <c r="A22" s="1" t="s">
        <v>9</v>
      </c>
      <c r="B22" s="1" t="s">
        <v>2246</v>
      </c>
      <c r="K22" s="1">
        <v>2.72</v>
      </c>
    </row>
    <row r="23" spans="1:56" x14ac:dyDescent="0.35">
      <c r="A23" s="1" t="s">
        <v>9</v>
      </c>
      <c r="B23" s="1" t="s">
        <v>2245</v>
      </c>
      <c r="K23" s="1">
        <v>2.72</v>
      </c>
    </row>
    <row r="24" spans="1:56" x14ac:dyDescent="0.35">
      <c r="A24" s="1">
        <v>3</v>
      </c>
      <c r="B24" s="1" t="s">
        <v>2244</v>
      </c>
      <c r="C24" s="1">
        <v>859.00000719726086</v>
      </c>
      <c r="D24" s="1">
        <v>0</v>
      </c>
      <c r="E24">
        <f>(R24-S24*(1000-T24)/(1000-U24))*AK24</f>
        <v>-4.0476167290794276</v>
      </c>
      <c r="F24">
        <f>IF(AV24&lt;&gt;0,1/(1/AV24-1/N24),0)</f>
        <v>2.3893258336107097</v>
      </c>
      <c r="G24">
        <f>((AY24-AL24/2)*S24-E24)/(AY24+AL24/2)</f>
        <v>385.79341446928214</v>
      </c>
      <c r="H24">
        <f>AL24*1000</f>
        <v>29.317936956343008</v>
      </c>
      <c r="I24">
        <f>(AQ24-AW24)</f>
        <v>1.689708914102459</v>
      </c>
      <c r="J24">
        <f>(P24+AP24*D24)</f>
        <v>28.745559692382813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28.648391723632813</v>
      </c>
      <c r="P24" s="1">
        <v>28.745559692382813</v>
      </c>
      <c r="Q24" s="1">
        <v>28.672636032104492</v>
      </c>
      <c r="R24" s="1">
        <v>400.13150024414063</v>
      </c>
      <c r="S24" s="1">
        <v>393.35366821289063</v>
      </c>
      <c r="T24" s="1">
        <v>-6.4188636839389801E-2</v>
      </c>
      <c r="U24" s="1">
        <v>25.799942016601563</v>
      </c>
      <c r="V24" s="1">
        <v>-0.14352008700370789</v>
      </c>
      <c r="W24" s="1">
        <v>57.686382293701172</v>
      </c>
      <c r="X24" s="1">
        <v>300.36724853515625</v>
      </c>
      <c r="Y24" s="1">
        <v>50.275852203369141</v>
      </c>
      <c r="Z24" s="1">
        <v>7.7274642884731293E-2</v>
      </c>
      <c r="AA24" s="1">
        <v>88.109840393066406</v>
      </c>
      <c r="AB24" s="1">
        <v>-1.1563140153884888</v>
      </c>
      <c r="AC24" s="1">
        <v>0.16643710434436798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1.1042913549086624</v>
      </c>
      <c r="AL24">
        <f>(U24-T24)/(1000-U24)*AK24</f>
        <v>2.9317936956343008E-2</v>
      </c>
      <c r="AM24">
        <f>(P24+273.15)</f>
        <v>301.89555969238279</v>
      </c>
      <c r="AN24">
        <f>(O24+273.15)</f>
        <v>301.79839172363279</v>
      </c>
      <c r="AO24">
        <f>(Y24*AG24+Z24*AH24)*AI24</f>
        <v>8.0441361727386038</v>
      </c>
      <c r="AP24">
        <f>((AO24+0.00000010773*(AN24^4-AM24^4))-AL24*44100)/(L24*51.4+0.00000043092*AM24^3)</f>
        <v>-10.553177514299247</v>
      </c>
      <c r="AQ24">
        <f>0.61365*EXP(17.502*J24/(240.97+J24))</f>
        <v>3.9629376873355904</v>
      </c>
      <c r="AR24">
        <f>AQ24*1000/AA24</f>
        <v>44.977242832997398</v>
      </c>
      <c r="AS24">
        <f>(AR24-U24)</f>
        <v>19.177300816395835</v>
      </c>
      <c r="AT24">
        <f>IF(D24,P24,(O24+P24)/2)</f>
        <v>28.696975708007813</v>
      </c>
      <c r="AU24">
        <f>0.61365*EXP(17.502*AT24/(240.97+AT24))</f>
        <v>3.9517892070424363</v>
      </c>
      <c r="AV24">
        <f>IF(AS24&lt;&gt;0,(1000-(AR24+U24)/2)/AS24*AL24,0)</f>
        <v>1.4746817972673389</v>
      </c>
      <c r="AW24">
        <f>U24*AA24/1000</f>
        <v>2.2732287732331313</v>
      </c>
      <c r="AX24">
        <f>(AU24-AW24)</f>
        <v>1.678560433809305</v>
      </c>
      <c r="AY24">
        <f>1/(1.6/F24+1.37/N24)</f>
        <v>0.97534765973321413</v>
      </c>
      <c r="AZ24">
        <f>G24*AA24*0.001</f>
        <v>33.992196173584567</v>
      </c>
      <c r="BA24">
        <f>G24/S24</f>
        <v>0.98078000955741251</v>
      </c>
      <c r="BB24">
        <f>(1-AL24*AA24/AQ24/F24)*100</f>
        <v>72.718691364942131</v>
      </c>
      <c r="BC24">
        <f>(S24-E24/(N24/1.35))</f>
        <v>394.77211013841963</v>
      </c>
      <c r="BD24">
        <f>E24*BB24/100/BC24</f>
        <v>-7.455881105235612E-3</v>
      </c>
    </row>
    <row r="25" spans="1:56" x14ac:dyDescent="0.35">
      <c r="A25" s="1" t="s">
        <v>9</v>
      </c>
      <c r="B25" s="1" t="s">
        <v>2243</v>
      </c>
      <c r="K25" s="1">
        <v>2.72</v>
      </c>
    </row>
    <row r="26" spans="1:56" x14ac:dyDescent="0.35">
      <c r="A26" s="1" t="s">
        <v>9</v>
      </c>
      <c r="B26" s="1" t="s">
        <v>2242</v>
      </c>
      <c r="K26" s="1">
        <v>2.72</v>
      </c>
    </row>
    <row r="27" spans="1:56" x14ac:dyDescent="0.35">
      <c r="A27" s="1">
        <v>4</v>
      </c>
      <c r="B27" s="1" t="s">
        <v>2241</v>
      </c>
      <c r="C27" s="1">
        <v>1061.0000071972609</v>
      </c>
      <c r="D27" s="1">
        <v>0</v>
      </c>
      <c r="E27">
        <f>(R27-S27*(1000-T27)/(1000-U27))*AK27</f>
        <v>-3.9409061612164376</v>
      </c>
      <c r="F27">
        <f>IF(AV27&lt;&gt;0,1/(1/AV27-1/N27),0)</f>
        <v>2.297911569628905</v>
      </c>
      <c r="G27">
        <f>((AY27-AL27/2)*S27-E27)/(AY27+AL27/2)</f>
        <v>385.22984192328181</v>
      </c>
      <c r="H27">
        <f>AL27*1000</f>
        <v>29.362206058625688</v>
      </c>
      <c r="I27">
        <f>(AQ27-AW27)</f>
        <v>1.7331723693670744</v>
      </c>
      <c r="J27">
        <f>(P27+AP27*D27)</f>
        <v>28.947134017944336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28.866888046264648</v>
      </c>
      <c r="P27" s="1">
        <v>28.947134017944336</v>
      </c>
      <c r="Q27" s="1">
        <v>28.898801803588867</v>
      </c>
      <c r="R27" s="1">
        <v>399.98785400390625</v>
      </c>
      <c r="S27" s="1">
        <v>393.1043701171875</v>
      </c>
      <c r="T27" s="1">
        <v>-6.4900763332843781E-2</v>
      </c>
      <c r="U27" s="1">
        <v>25.836847305297852</v>
      </c>
      <c r="V27" s="1">
        <v>-0.1432754248380661</v>
      </c>
      <c r="W27" s="1">
        <v>57.037624359130859</v>
      </c>
      <c r="X27" s="1">
        <v>300.37252807617188</v>
      </c>
      <c r="Y27" s="1">
        <v>99.916313171386719</v>
      </c>
      <c r="Z27" s="1">
        <v>0.17288492619991302</v>
      </c>
      <c r="AA27" s="1">
        <v>88.103385925292969</v>
      </c>
      <c r="AB27" s="1">
        <v>-0.99686425924301147</v>
      </c>
      <c r="AC27" s="1">
        <v>0.17409816384315491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1.1043107649859256</v>
      </c>
      <c r="AL27">
        <f>(U27-T27)/(1000-U27)*AK27</f>
        <v>2.9362206058625689E-2</v>
      </c>
      <c r="AM27">
        <f>(P27+273.15)</f>
        <v>302.09713401794431</v>
      </c>
      <c r="AN27">
        <f>(O27+273.15)</f>
        <v>302.01688804626463</v>
      </c>
      <c r="AO27">
        <f>(Y27*AG27+Z27*AH27)*AI27</f>
        <v>15.986609750093294</v>
      </c>
      <c r="AP27">
        <f>((AO27+0.00000010773*(AN27^4-AM27^4))-AL27*44100)/(L27*51.4+0.00000043092*AM27^3)</f>
        <v>-10.500344563358317</v>
      </c>
      <c r="AQ27">
        <f>0.61365*EXP(17.502*J27/(240.97+J27))</f>
        <v>4.0094860985985967</v>
      </c>
      <c r="AR27">
        <f>AQ27*1000/AA27</f>
        <v>45.508876378467789</v>
      </c>
      <c r="AS27">
        <f>(AR27-U27)</f>
        <v>19.672029073169938</v>
      </c>
      <c r="AT27">
        <f>IF(D27,P27,(O27+P27)/2)</f>
        <v>28.907011032104492</v>
      </c>
      <c r="AU27">
        <f>0.61365*EXP(17.502*AT27/(240.97+AT27))</f>
        <v>4.0001829076541089</v>
      </c>
      <c r="AV27">
        <f>IF(AS27&lt;&gt;0,(1000-(AR27+U27)/2)/AS27*AL27,0)</f>
        <v>1.4393417188032254</v>
      </c>
      <c r="AW27">
        <f>U27*AA27/1000</f>
        <v>2.2763137292315223</v>
      </c>
      <c r="AX27">
        <f>(AU27-AW27)</f>
        <v>1.7238691784225866</v>
      </c>
      <c r="AY27">
        <f>1/(1.6/F27+1.37/N27)</f>
        <v>0.95064725309920672</v>
      </c>
      <c r="AZ27">
        <f>G27*AA27*0.001</f>
        <v>33.940053432906502</v>
      </c>
      <c r="BA27">
        <f>G27/S27</f>
        <v>0.979968352446557</v>
      </c>
      <c r="BB27">
        <f>(1-AL27*AA27/AQ27/F27)*100</f>
        <v>71.922446880539951</v>
      </c>
      <c r="BC27">
        <f>(S27-E27/(N27/1.35))</f>
        <v>394.48541651999653</v>
      </c>
      <c r="BD27">
        <f>E27*BB27/100/BC27</f>
        <v>-7.1850467006278861E-3</v>
      </c>
    </row>
    <row r="28" spans="1:56" x14ac:dyDescent="0.35">
      <c r="A28" s="1" t="s">
        <v>9</v>
      </c>
      <c r="B28" s="1" t="s">
        <v>2240</v>
      </c>
      <c r="K28" s="1">
        <v>2.72</v>
      </c>
    </row>
    <row r="29" spans="1:56" x14ac:dyDescent="0.35">
      <c r="A29" s="1" t="s">
        <v>9</v>
      </c>
      <c r="B29" s="1" t="s">
        <v>2239</v>
      </c>
      <c r="K29" s="1">
        <v>2.72</v>
      </c>
    </row>
    <row r="30" spans="1:56" x14ac:dyDescent="0.35">
      <c r="A30" s="1">
        <v>5</v>
      </c>
      <c r="B30" s="1" t="s">
        <v>2238</v>
      </c>
      <c r="C30" s="1">
        <v>1264.0000071972609</v>
      </c>
      <c r="D30" s="1">
        <v>0</v>
      </c>
      <c r="E30">
        <f>(R30-S30*(1000-T30)/(1000-U30))*AK30</f>
        <v>-3.7509950406946202</v>
      </c>
      <c r="F30">
        <f>IF(AV30&lt;&gt;0,1/(1/AV30-1/N30),0)</f>
        <v>2.0263620365567636</v>
      </c>
      <c r="G30">
        <f>((AY30-AL30/2)*S30-E30)/(AY30+AL30/2)</f>
        <v>384.43564157555602</v>
      </c>
      <c r="H30">
        <f>AL30*1000</f>
        <v>29.134571977001222</v>
      </c>
      <c r="I30">
        <f>(AQ30-AW30)</f>
        <v>1.8629389652967134</v>
      </c>
      <c r="J30">
        <f>(P30+AP30*D30)</f>
        <v>29.421756744384766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29.075790405273438</v>
      </c>
      <c r="P30" s="1">
        <v>29.421756744384766</v>
      </c>
      <c r="Q30" s="1">
        <v>29.11328125</v>
      </c>
      <c r="R30" s="1">
        <v>400.0838623046875</v>
      </c>
      <c r="S30" s="1">
        <v>393.111572265625</v>
      </c>
      <c r="T30" s="1">
        <v>-6.6726624965667725E-2</v>
      </c>
      <c r="U30" s="1">
        <v>25.631074905395508</v>
      </c>
      <c r="V30" s="1">
        <v>-0.14552634954452515</v>
      </c>
      <c r="W30" s="1">
        <v>55.899677276611328</v>
      </c>
      <c r="X30" s="1">
        <v>300.47268676757813</v>
      </c>
      <c r="Y30" s="1">
        <v>151.41261291503906</v>
      </c>
      <c r="Z30" s="1">
        <v>9.9537961184978485E-2</v>
      </c>
      <c r="AA30" s="1">
        <v>88.097610473632813</v>
      </c>
      <c r="AB30" s="1">
        <v>-0.95101463794708252</v>
      </c>
      <c r="AC30" s="1">
        <v>0.18322768807411194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1.104678995469037</v>
      </c>
      <c r="AL30">
        <f>(U30-T30)/(1000-U30)*AK30</f>
        <v>2.9134571977001221E-2</v>
      </c>
      <c r="AM30">
        <f>(P30+273.15)</f>
        <v>302.57175674438474</v>
      </c>
      <c r="AN30">
        <f>(O30+273.15)</f>
        <v>302.22579040527341</v>
      </c>
      <c r="AO30">
        <f>(Y30*AG30+Z30*AH30)*AI30</f>
        <v>24.22601752491255</v>
      </c>
      <c r="AP30">
        <f>((AO30+0.00000010773*(AN30^4-AM30^4))-AL30*44100)/(L30*51.4+0.00000043092*AM30^3)</f>
        <v>-10.371615976627215</v>
      </c>
      <c r="AQ30">
        <f>0.61365*EXP(17.502*J30/(240.97+J30))</f>
        <v>4.120975418332752</v>
      </c>
      <c r="AR30">
        <f>AQ30*1000/AA30</f>
        <v>46.777380182929484</v>
      </c>
      <c r="AS30">
        <f>(AR30-U30)</f>
        <v>21.146305277533976</v>
      </c>
      <c r="AT30">
        <f>IF(D30,P30,(O30+P30)/2)</f>
        <v>29.248773574829102</v>
      </c>
      <c r="AU30">
        <f>0.61365*EXP(17.502*AT30/(240.97+AT30))</f>
        <v>4.0800324649332476</v>
      </c>
      <c r="AV30">
        <f>IF(AS30&lt;&gt;0,(1000-(AR30+U30)/2)/AS30*AL30,0)</f>
        <v>1.327881014447299</v>
      </c>
      <c r="AW30">
        <f>U30*AA30/1000</f>
        <v>2.2580364530360386</v>
      </c>
      <c r="AX30">
        <f>(AU30-AW30)</f>
        <v>1.8219960118972089</v>
      </c>
      <c r="AY30">
        <f>1/(1.6/F30+1.37/N30)</f>
        <v>0.873192498133185</v>
      </c>
      <c r="AZ30">
        <f>G30*AA30*0.001</f>
        <v>33.867861403704453</v>
      </c>
      <c r="BA30">
        <f>G30/S30</f>
        <v>0.97793010610176934</v>
      </c>
      <c r="BB30">
        <f>(1-AL30*AA30/AQ30/F30)*100</f>
        <v>69.263408398101021</v>
      </c>
      <c r="BC30">
        <f>(S30-E30/(N30/1.35))</f>
        <v>394.42606644437166</v>
      </c>
      <c r="BD30">
        <f>E30*BB30/100/BC30</f>
        <v>-6.5869556681423134E-3</v>
      </c>
    </row>
    <row r="31" spans="1:56" x14ac:dyDescent="0.35">
      <c r="A31" s="1" t="s">
        <v>9</v>
      </c>
      <c r="B31" s="1" t="s">
        <v>2237</v>
      </c>
      <c r="K31" s="1">
        <v>2.72</v>
      </c>
    </row>
    <row r="32" spans="1:56" x14ac:dyDescent="0.35">
      <c r="A32" s="1" t="s">
        <v>9</v>
      </c>
      <c r="B32" s="1" t="s">
        <v>2236</v>
      </c>
      <c r="K32" s="1">
        <v>2.72</v>
      </c>
    </row>
    <row r="33" spans="1:56" x14ac:dyDescent="0.35">
      <c r="A33" s="1">
        <v>6</v>
      </c>
      <c r="B33" s="1" t="s">
        <v>2235</v>
      </c>
      <c r="C33" s="1">
        <v>1466.0000071972609</v>
      </c>
      <c r="D33" s="1">
        <v>0</v>
      </c>
      <c r="E33">
        <f>(R33-S33*(1000-T33)/(1000-U33))*AK33</f>
        <v>-3.3803963774298693</v>
      </c>
      <c r="F33">
        <f>IF(AV33&lt;&gt;0,1/(1/AV33-1/N33),0)</f>
        <v>1.9457639173438963</v>
      </c>
      <c r="G33">
        <f>((AY33-AL33/2)*S33-E33)/(AY33+AL33/2)</f>
        <v>383.78430744084631</v>
      </c>
      <c r="H33">
        <f>AL33*1000</f>
        <v>28.76636183391782</v>
      </c>
      <c r="I33">
        <f>(AQ33-AW33)</f>
        <v>1.889492006658668</v>
      </c>
      <c r="J33">
        <f>(P33+AP33*D33)</f>
        <v>29.414144515991211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29.284337997436523</v>
      </c>
      <c r="P33" s="1">
        <v>29.414144515991211</v>
      </c>
      <c r="Q33" s="1">
        <v>29.321861267089844</v>
      </c>
      <c r="R33" s="1">
        <v>400.13504028320313</v>
      </c>
      <c r="S33" s="1">
        <v>392.96237182617188</v>
      </c>
      <c r="T33" s="1">
        <v>-6.9403462111949921E-2</v>
      </c>
      <c r="U33" s="1">
        <v>25.31129264831543</v>
      </c>
      <c r="V33" s="1">
        <v>-0.14953835308551788</v>
      </c>
      <c r="W33" s="1">
        <v>54.53631591796875</v>
      </c>
      <c r="X33" s="1">
        <v>300.48046875</v>
      </c>
      <c r="Y33" s="1">
        <v>300.36251831054688</v>
      </c>
      <c r="Z33" s="1">
        <v>0.32088515162467957</v>
      </c>
      <c r="AA33" s="1">
        <v>88.090095520019531</v>
      </c>
      <c r="AB33" s="1">
        <v>-0.84331351518630981</v>
      </c>
      <c r="AC33" s="1">
        <v>0.19926629960536957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1.104707605698529</v>
      </c>
      <c r="AL33">
        <f>(U33-T33)/(1000-U33)*AK33</f>
        <v>2.8766361833917821E-2</v>
      </c>
      <c r="AM33">
        <f>(P33+273.15)</f>
        <v>302.56414451599119</v>
      </c>
      <c r="AN33">
        <f>(O33+273.15)</f>
        <v>302.4343379974365</v>
      </c>
      <c r="AO33">
        <f>(Y33*AG33+Z33*AH33)*AI33</f>
        <v>48.058001855507428</v>
      </c>
      <c r="AP33">
        <f>((AO33+0.00000010773*(AN33^4-AM33^4))-AL33*44100)/(L33*51.4+0.00000043092*AM33^3)</f>
        <v>-10.021979039257801</v>
      </c>
      <c r="AQ33">
        <f>0.61365*EXP(17.502*J33/(240.97+J33))</f>
        <v>4.1191661937839426</v>
      </c>
      <c r="AR33">
        <f>AQ33*1000/AA33</f>
        <v>46.760832412172974</v>
      </c>
      <c r="AS33">
        <f>(AR33-U33)</f>
        <v>21.449539763857544</v>
      </c>
      <c r="AT33">
        <f>IF(D33,P33,(O33+P33)/2)</f>
        <v>29.349241256713867</v>
      </c>
      <c r="AU33">
        <f>0.61365*EXP(17.502*AT33/(240.97+AT33))</f>
        <v>4.1037685126503156</v>
      </c>
      <c r="AV33">
        <f>IF(AS33&lt;&gt;0,(1000-(AR33+U33)/2)/AS33*AL33,0)</f>
        <v>1.2927892964317915</v>
      </c>
      <c r="AW33">
        <f>U33*AA33/1000</f>
        <v>2.2296741871252745</v>
      </c>
      <c r="AX33">
        <f>(AU33-AW33)</f>
        <v>1.8740943255250411</v>
      </c>
      <c r="AY33">
        <f>1/(1.6/F33+1.37/N33)</f>
        <v>0.84894715377814456</v>
      </c>
      <c r="AZ33">
        <f>G33*AA33*0.001</f>
        <v>33.807596301548692</v>
      </c>
      <c r="BA33">
        <f>G33/S33</f>
        <v>0.97664391035031339</v>
      </c>
      <c r="BB33">
        <f>(1-AL33*AA33/AQ33/F33)*100</f>
        <v>68.383589644210403</v>
      </c>
      <c r="BC33">
        <f>(S33-E33/(N33/1.35))</f>
        <v>394.14699385626795</v>
      </c>
      <c r="BD33">
        <f>E33*BB33/100/BC33</f>
        <v>-5.8649093437773909E-3</v>
      </c>
    </row>
    <row r="34" spans="1:56" x14ac:dyDescent="0.35">
      <c r="A34" s="1" t="s">
        <v>9</v>
      </c>
      <c r="B34" s="1" t="s">
        <v>2234</v>
      </c>
      <c r="K34" s="1">
        <v>2.72</v>
      </c>
    </row>
    <row r="35" spans="1:56" x14ac:dyDescent="0.35">
      <c r="A35" s="1" t="s">
        <v>9</v>
      </c>
      <c r="B35" s="1" t="s">
        <v>2233</v>
      </c>
      <c r="K35" s="1">
        <v>2.72</v>
      </c>
    </row>
    <row r="36" spans="1:56" x14ac:dyDescent="0.35">
      <c r="A36" s="1">
        <v>7</v>
      </c>
      <c r="B36" s="1" t="s">
        <v>2232</v>
      </c>
      <c r="C36" s="1">
        <v>1668.0000071972609</v>
      </c>
      <c r="D36" s="1">
        <v>0</v>
      </c>
      <c r="E36">
        <f>(R36-S36*(1000-T36)/(1000-U36))*AK36</f>
        <v>-3.0060093704153728</v>
      </c>
      <c r="F36">
        <f>IF(AV36&lt;&gt;0,1/(1/AV36-1/N36),0)</f>
        <v>1.678253128732679</v>
      </c>
      <c r="G36">
        <f>((AY36-AL36/2)*S36-E36)/(AY36+AL36/2)</f>
        <v>382.57718399299603</v>
      </c>
      <c r="H36">
        <f>AL36*1000</f>
        <v>28.065114167446655</v>
      </c>
      <c r="I36">
        <f>(AQ36-AW36)</f>
        <v>2.038016859885341</v>
      </c>
      <c r="J36">
        <f>(P36+AP36*D36)</f>
        <v>29.810096740722656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29.492914199829102</v>
      </c>
      <c r="P36" s="1">
        <v>29.810096740722656</v>
      </c>
      <c r="Q36" s="1">
        <v>29.524890899658203</v>
      </c>
      <c r="R36" s="1">
        <v>400.14627075195313</v>
      </c>
      <c r="S36" s="1">
        <v>392.88653564453125</v>
      </c>
      <c r="T36" s="1">
        <v>-7.0040002465248108E-2</v>
      </c>
      <c r="U36" s="1">
        <v>24.705745697021484</v>
      </c>
      <c r="V36" s="1">
        <v>-0.14909425377845764</v>
      </c>
      <c r="W36" s="1">
        <v>52.591156005859375</v>
      </c>
      <c r="X36" s="1">
        <v>300.4996337890625</v>
      </c>
      <c r="Y36" s="1">
        <v>501.0826416015625</v>
      </c>
      <c r="Z36" s="1">
        <v>0.14930874109268188</v>
      </c>
      <c r="AA36" s="1">
        <v>88.083992004394531</v>
      </c>
      <c r="AB36" s="1">
        <v>-0.87129509449005127</v>
      </c>
      <c r="AC36" s="1">
        <v>0.21413245797157288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1.1047780654009649</v>
      </c>
      <c r="AL36">
        <f>(U36-T36)/(1000-U36)*AK36</f>
        <v>2.8065114167446656E-2</v>
      </c>
      <c r="AM36">
        <f>(P36+273.15)</f>
        <v>302.96009674072263</v>
      </c>
      <c r="AN36">
        <f>(O36+273.15)</f>
        <v>302.64291419982908</v>
      </c>
      <c r="AO36">
        <f>(Y36*AG36+Z36*AH36)*AI36</f>
        <v>80.173220864238829</v>
      </c>
      <c r="AP36">
        <f>((AO36+0.00000010773*(AN36^4-AM36^4))-AL36*44100)/(L36*51.4+0.00000043092*AM36^3)</f>
        <v>-9.519763272322967</v>
      </c>
      <c r="AQ36">
        <f>0.61365*EXP(17.502*J36/(240.97+J36))</f>
        <v>4.214197566324386</v>
      </c>
      <c r="AR36">
        <f>AQ36*1000/AA36</f>
        <v>47.842944789720001</v>
      </c>
      <c r="AS36">
        <f>(AR36-U36)</f>
        <v>23.137199092698516</v>
      </c>
      <c r="AT36">
        <f>IF(D36,P36,(O36+P36)/2)</f>
        <v>29.651505470275879</v>
      </c>
      <c r="AU36">
        <f>0.61365*EXP(17.502*AT36/(240.97+AT36))</f>
        <v>4.1759075736724167</v>
      </c>
      <c r="AV36">
        <f>IF(AS36&lt;&gt;0,(1000-(AR36+U36)/2)/AS36*AL36,0)</f>
        <v>1.168986376375065</v>
      </c>
      <c r="AW36">
        <f>U36*AA36/1000</f>
        <v>2.176180706439045</v>
      </c>
      <c r="AX36">
        <f>(AU36-AW36)</f>
        <v>1.9997268672333717</v>
      </c>
      <c r="AY36">
        <f>1/(1.6/F36+1.37/N36)</f>
        <v>0.76394033378246673</v>
      </c>
      <c r="AZ36">
        <f>G36*AA36*0.001</f>
        <v>33.698925615902837</v>
      </c>
      <c r="BA36">
        <f>G36/S36</f>
        <v>0.97375997720404772</v>
      </c>
      <c r="BB36">
        <f>(1-AL36*AA36/AQ36/F36)*100</f>
        <v>65.046437615737759</v>
      </c>
      <c r="BC36">
        <f>(S36-E36/(N36/1.35))</f>
        <v>393.93995794336138</v>
      </c>
      <c r="BD36">
        <f>E36*BB36/100/BC36</f>
        <v>-4.9634518418961455E-3</v>
      </c>
    </row>
    <row r="37" spans="1:56" x14ac:dyDescent="0.35">
      <c r="A37" s="1" t="s">
        <v>9</v>
      </c>
      <c r="B37" s="1" t="s">
        <v>2231</v>
      </c>
      <c r="K37" s="1">
        <v>2.72</v>
      </c>
    </row>
    <row r="38" spans="1:56" x14ac:dyDescent="0.35">
      <c r="A38" s="1" t="s">
        <v>9</v>
      </c>
      <c r="B38" s="1" t="s">
        <v>2230</v>
      </c>
      <c r="K38" s="1">
        <v>2.72</v>
      </c>
    </row>
    <row r="39" spans="1:56" x14ac:dyDescent="0.35">
      <c r="A39" s="1">
        <v>8</v>
      </c>
      <c r="B39" s="1" t="s">
        <v>2229</v>
      </c>
      <c r="C39" s="1">
        <v>1871.0000071972609</v>
      </c>
      <c r="D39" s="1">
        <v>0</v>
      </c>
      <c r="E39">
        <f>(R39-S39*(1000-T39)/(1000-U39))*AK39</f>
        <v>-2.6179613151088041</v>
      </c>
      <c r="F39">
        <f>IF(AV39&lt;&gt;0,1/(1/AV39-1/N39),0)</f>
        <v>0.76849254550488533</v>
      </c>
      <c r="G39">
        <f>((AY39-AL39/2)*S39-E39)/(AY39+AL39/2)</f>
        <v>374.43520986003858</v>
      </c>
      <c r="H39">
        <f>AL39*1000</f>
        <v>26.679632849557958</v>
      </c>
      <c r="I39">
        <f>(AQ39-AW39)</f>
        <v>3.5085781644301899</v>
      </c>
      <c r="J39">
        <f>(P39+AP39*D39)</f>
        <v>34.776985168457031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29.705127716064453</v>
      </c>
      <c r="P39" s="1">
        <v>34.776985168457031</v>
      </c>
      <c r="Q39" s="1">
        <v>29.730667114257813</v>
      </c>
      <c r="R39" s="1">
        <v>400.12905883789063</v>
      </c>
      <c r="S39" s="1">
        <v>393.00897216796875</v>
      </c>
      <c r="T39" s="1">
        <v>-7.1744233369827271E-2</v>
      </c>
      <c r="U39" s="1">
        <v>23.506141662597656</v>
      </c>
      <c r="V39" s="1">
        <v>-0.15085868537425995</v>
      </c>
      <c r="W39" s="1">
        <v>49.427047729492188</v>
      </c>
      <c r="X39" s="1">
        <v>300.54769897460938</v>
      </c>
      <c r="Y39" s="1">
        <v>750.81585693359375</v>
      </c>
      <c r="Z39" s="1">
        <v>0.16895720362663269</v>
      </c>
      <c r="AA39" s="1">
        <v>88.079536437988281</v>
      </c>
      <c r="AB39" s="1">
        <v>-0.79530173540115356</v>
      </c>
      <c r="AC39" s="1">
        <v>0.23594823479652405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1.104954775641946</v>
      </c>
      <c r="AL39">
        <f>(U39-T39)/(1000-U39)*AK39</f>
        <v>2.6679632849557957E-2</v>
      </c>
      <c r="AM39">
        <f>(P39+273.15)</f>
        <v>307.92698516845701</v>
      </c>
      <c r="AN39">
        <f>(O39+273.15)</f>
        <v>302.85512771606443</v>
      </c>
      <c r="AO39">
        <f>(Y39*AG39+Z39*AH39)*AI39</f>
        <v>120.13053442424825</v>
      </c>
      <c r="AP39">
        <f>((AO39+0.00000010773*(AN39^4-AM39^4))-AL39*44100)/(L39*51.4+0.00000043092*AM39^3)</f>
        <v>-9.1257449612104633</v>
      </c>
      <c r="AQ39">
        <f>0.61365*EXP(17.502*J39/(240.97+J39))</f>
        <v>5.5789882255174748</v>
      </c>
      <c r="AR39">
        <f>AQ39*1000/AA39</f>
        <v>63.340345001081133</v>
      </c>
      <c r="AS39">
        <f>(AR39-U39)</f>
        <v>39.834203338483476</v>
      </c>
      <c r="AT39">
        <f>IF(D39,P39,(O39+P39)/2)</f>
        <v>32.241056442260742</v>
      </c>
      <c r="AU39">
        <f>0.61365*EXP(17.502*AT39/(240.97+AT39))</f>
        <v>4.8406223540345525</v>
      </c>
      <c r="AV39">
        <f>IF(AS39&lt;&gt;0,(1000-(AR39+U39)/2)/AS39*AL39,0)</f>
        <v>0.64068349612685072</v>
      </c>
      <c r="AW39">
        <f>U39*AA39/1000</f>
        <v>2.0704100610872849</v>
      </c>
      <c r="AX39">
        <f>(AU39-AW39)</f>
        <v>2.7702122929472677</v>
      </c>
      <c r="AY39">
        <f>1/(1.6/F39+1.37/N39)</f>
        <v>0.4102347743599723</v>
      </c>
      <c r="AZ39">
        <f>G39*AA39*0.001</f>
        <v>32.980079710533055</v>
      </c>
      <c r="BA39">
        <f>G39/S39</f>
        <v>0.95273959725277746</v>
      </c>
      <c r="BB39">
        <f>(1-AL39*AA39/AQ39/F39)*100</f>
        <v>45.190004668535252</v>
      </c>
      <c r="BC39">
        <f>(S39-E39/(N39/1.35))</f>
        <v>393.9264073742433</v>
      </c>
      <c r="BD39">
        <f>E39*BB39/100/BC39</f>
        <v>-3.003243292075547E-3</v>
      </c>
    </row>
    <row r="40" spans="1:56" x14ac:dyDescent="0.35">
      <c r="A40" s="1" t="s">
        <v>9</v>
      </c>
      <c r="B40" s="1" t="s">
        <v>2228</v>
      </c>
      <c r="K40" s="1">
        <v>2.72</v>
      </c>
    </row>
    <row r="41" spans="1:56" x14ac:dyDescent="0.35">
      <c r="A41" s="1" t="s">
        <v>9</v>
      </c>
      <c r="B41" s="1" t="s">
        <v>2227</v>
      </c>
      <c r="K41" s="1">
        <v>2.72</v>
      </c>
    </row>
    <row r="42" spans="1:56" x14ac:dyDescent="0.35">
      <c r="A42" s="1">
        <v>9</v>
      </c>
      <c r="B42" s="1" t="s">
        <v>2226</v>
      </c>
      <c r="C42" s="1">
        <v>2074.0000071972609</v>
      </c>
      <c r="D42" s="1">
        <v>0</v>
      </c>
      <c r="E42">
        <f>(R42-S42*(1000-T42)/(1000-U42))*AK42</f>
        <v>-2.7749837424755888</v>
      </c>
      <c r="F42">
        <f>IF(AV42&lt;&gt;0,1/(1/AV42-1/N42),0)</f>
        <v>1.2003487866685654</v>
      </c>
      <c r="G42">
        <f>((AY42-AL42/2)*S42-E42)/(AY42+AL42/2)</f>
        <v>382.21193423821359</v>
      </c>
      <c r="H42">
        <f>AL42*1000</f>
        <v>24.857949036074178</v>
      </c>
      <c r="I42">
        <f>(AQ42-AW42)</f>
        <v>2.3083601403079435</v>
      </c>
      <c r="J42">
        <f>(P42+AP42*D42)</f>
        <v>29.916744232177734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29.934579849243164</v>
      </c>
      <c r="P42" s="1">
        <v>29.916744232177734</v>
      </c>
      <c r="Q42" s="1">
        <v>29.939662933349609</v>
      </c>
      <c r="R42" s="1">
        <v>400.16177368164063</v>
      </c>
      <c r="S42" s="1">
        <v>393.81280517578125</v>
      </c>
      <c r="T42" s="1">
        <v>-7.2391770780086517E-2</v>
      </c>
      <c r="U42" s="1">
        <v>21.933879852294922</v>
      </c>
      <c r="V42" s="1">
        <v>-0.15021154284477234</v>
      </c>
      <c r="W42" s="1">
        <v>45.512382507324219</v>
      </c>
      <c r="X42" s="1">
        <v>300.5079345703125</v>
      </c>
      <c r="Y42" s="1">
        <v>1001.2501831054688</v>
      </c>
      <c r="Z42" s="1">
        <v>0.20955915749073029</v>
      </c>
      <c r="AA42" s="1">
        <v>88.071876525878906</v>
      </c>
      <c r="AB42" s="1">
        <v>-0.69134819507598877</v>
      </c>
      <c r="AC42" s="1">
        <v>0.25827336311340332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1.1048085829790899</v>
      </c>
      <c r="AL42">
        <f>(U42-T42)/(1000-U42)*AK42</f>
        <v>2.4857949036074179E-2</v>
      </c>
      <c r="AM42">
        <f>(P42+273.15)</f>
        <v>303.06674423217771</v>
      </c>
      <c r="AN42">
        <f>(O42+273.15)</f>
        <v>303.08457984924314</v>
      </c>
      <c r="AO42">
        <f>(Y42*AG42+Z42*AH42)*AI42</f>
        <v>160.20002571612531</v>
      </c>
      <c r="AP42">
        <f>((AO42+0.00000010773*(AN42^4-AM42^4))-AL42*44100)/(L42*51.4+0.00000043092*AM42^3)</f>
        <v>-7.6706525297700514</v>
      </c>
      <c r="AQ42">
        <f>0.61365*EXP(17.502*J42/(240.97+J42))</f>
        <v>4.2401180983927249</v>
      </c>
      <c r="AR42">
        <f>AQ42*1000/AA42</f>
        <v>48.143837347973566</v>
      </c>
      <c r="AS42">
        <f>(AR42-U42)</f>
        <v>26.209957495678644</v>
      </c>
      <c r="AT42">
        <f>IF(D42,P42,(O42+P42)/2)</f>
        <v>29.925662040710449</v>
      </c>
      <c r="AU42">
        <f>0.61365*EXP(17.502*AT42/(240.97+AT42))</f>
        <v>4.2422918416556188</v>
      </c>
      <c r="AV42">
        <f>IF(AS42&lt;&gt;0,(1000-(AR42+U42)/2)/AS42*AL42,0)</f>
        <v>0.9151848063341832</v>
      </c>
      <c r="AW42">
        <f>U42*AA42/1000</f>
        <v>1.9317579580847815</v>
      </c>
      <c r="AX42">
        <f>(AU42-AW42)</f>
        <v>2.3105338835708373</v>
      </c>
      <c r="AY42">
        <f>1/(1.6/F42+1.37/N42)</f>
        <v>0.59221484369929123</v>
      </c>
      <c r="AZ42">
        <f>G42*AA42*0.001</f>
        <v>33.662122278945297</v>
      </c>
      <c r="BA42">
        <f>G42/S42</f>
        <v>0.97054216931216974</v>
      </c>
      <c r="BB42">
        <f>(1-AL42*AA42/AQ42/F42)*100</f>
        <v>56.985276822940797</v>
      </c>
      <c r="BC42">
        <f>(S42-E42/(N42/1.35))</f>
        <v>394.78526713214933</v>
      </c>
      <c r="BD42">
        <f>E42*BB42/100/BC42</f>
        <v>-4.0055501030437039E-3</v>
      </c>
    </row>
    <row r="43" spans="1:56" x14ac:dyDescent="0.35">
      <c r="A43" s="1" t="s">
        <v>9</v>
      </c>
      <c r="B43" s="1" t="s">
        <v>2225</v>
      </c>
      <c r="K43" s="1">
        <v>2.72</v>
      </c>
    </row>
    <row r="44" spans="1:56" x14ac:dyDescent="0.35">
      <c r="A44" s="1" t="s">
        <v>9</v>
      </c>
      <c r="B44" s="1" t="s">
        <v>2224</v>
      </c>
      <c r="K44" s="1">
        <v>2.72</v>
      </c>
    </row>
    <row r="45" spans="1:56" x14ac:dyDescent="0.35">
      <c r="A45" s="1">
        <v>10</v>
      </c>
      <c r="B45" s="1" t="s">
        <v>2223</v>
      </c>
      <c r="C45" s="1">
        <v>2277.0000071972609</v>
      </c>
      <c r="D45" s="1">
        <v>0</v>
      </c>
      <c r="E45">
        <f>(R45-S45*(1000-T45)/(1000-U45))*AK45</f>
        <v>-2.6687721879689623</v>
      </c>
      <c r="F45">
        <f>IF(AV45&lt;&gt;0,1/(1/AV45-1/N45),0)</f>
        <v>0.96501540074133874</v>
      </c>
      <c r="G45">
        <f>((AY45-AL45/2)*S45-E45)/(AY45+AL45/2)</f>
        <v>381.88494900988184</v>
      </c>
      <c r="H45">
        <f>AL45*1000</f>
        <v>22.800215127105009</v>
      </c>
      <c r="I45">
        <f>(AQ45-AW45)</f>
        <v>2.512459101283659</v>
      </c>
      <c r="J45">
        <f>(P45+AP45*D45)</f>
        <v>30.108072280883789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30.157814025878906</v>
      </c>
      <c r="P45" s="1">
        <v>30.108072280883789</v>
      </c>
      <c r="Q45" s="1">
        <v>30.150606155395508</v>
      </c>
      <c r="R45" s="1">
        <v>400.05203247070313</v>
      </c>
      <c r="S45" s="1">
        <v>394.32952880859375</v>
      </c>
      <c r="T45" s="1">
        <v>-7.2918295860290527E-2</v>
      </c>
      <c r="U45" s="1">
        <v>20.149293899536133</v>
      </c>
      <c r="V45" s="1">
        <v>-0.14937056601047516</v>
      </c>
      <c r="W45" s="1">
        <v>41.275123596191406</v>
      </c>
      <c r="X45" s="1">
        <v>300.49627685546875</v>
      </c>
      <c r="Y45" s="1">
        <v>1249.716796875</v>
      </c>
      <c r="Z45" s="1">
        <v>0.32350513339042664</v>
      </c>
      <c r="AA45" s="1">
        <v>88.068069458007813</v>
      </c>
      <c r="AB45" s="1">
        <v>-0.59202414751052856</v>
      </c>
      <c r="AC45" s="1">
        <v>0.28066906332969666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1.1047657237333408</v>
      </c>
      <c r="AL45">
        <f>(U45-T45)/(1000-U45)*AK45</f>
        <v>2.2800215127105009E-2</v>
      </c>
      <c r="AM45">
        <f>(P45+273.15)</f>
        <v>303.25807228088377</v>
      </c>
      <c r="AN45">
        <f>(O45+273.15)</f>
        <v>303.30781402587888</v>
      </c>
      <c r="AO45">
        <f>(Y45*AG45+Z45*AH45)*AI45</f>
        <v>199.95468303066446</v>
      </c>
      <c r="AP45">
        <f>((AO45+0.00000010773*(AN45^4-AM45^4))-AL45*44100)/(L45*51.4+0.00000043092*AM45^3)</f>
        <v>-6.5966001608650098</v>
      </c>
      <c r="AQ45">
        <f>0.61365*EXP(17.502*J45/(240.97+J45))</f>
        <v>4.2869685159578204</v>
      </c>
      <c r="AR45">
        <f>AQ45*1000/AA45</f>
        <v>48.677898156969498</v>
      </c>
      <c r="AS45">
        <f>(AR45-U45)</f>
        <v>28.528604257433365</v>
      </c>
      <c r="AT45">
        <f>IF(D45,P45,(O45+P45)/2)</f>
        <v>30.132943153381348</v>
      </c>
      <c r="AU45">
        <f>0.61365*EXP(17.502*AT45/(240.97+AT45))</f>
        <v>4.2930916437128497</v>
      </c>
      <c r="AV45">
        <f>IF(AS45&lt;&gt;0,(1000-(AR45+U45)/2)/AS45*AL45,0)</f>
        <v>0.77170188683966945</v>
      </c>
      <c r="AW45">
        <f>U45*AA45/1000</f>
        <v>1.7745094146741613</v>
      </c>
      <c r="AX45">
        <f>(AU45-AW45)</f>
        <v>2.5185822290386883</v>
      </c>
      <c r="AY45">
        <f>1/(1.6/F45+1.37/N45)</f>
        <v>0.49661430530487505</v>
      </c>
      <c r="AZ45">
        <f>G45*AA45*0.001</f>
        <v>33.631870214370046</v>
      </c>
      <c r="BA45">
        <f>G45/S45</f>
        <v>0.9684411668679459</v>
      </c>
      <c r="BB45">
        <f>(1-AL45*AA45/AQ45/F45)*100</f>
        <v>51.46300526121378</v>
      </c>
      <c r="BC45">
        <f>(S45-E45/(N45/1.35))</f>
        <v>395.26477011588071</v>
      </c>
      <c r="BD45">
        <f>E45*BB45/100/BC45</f>
        <v>-3.4747098030052754E-3</v>
      </c>
    </row>
    <row r="46" spans="1:56" x14ac:dyDescent="0.35">
      <c r="A46" s="1" t="s">
        <v>9</v>
      </c>
      <c r="B46" s="1" t="s">
        <v>2222</v>
      </c>
      <c r="K46" s="1">
        <v>2.72</v>
      </c>
    </row>
    <row r="47" spans="1:56" x14ac:dyDescent="0.35">
      <c r="A47" s="1" t="s">
        <v>9</v>
      </c>
      <c r="B47" s="1" t="s">
        <v>2221</v>
      </c>
      <c r="K47" s="1">
        <v>2.72</v>
      </c>
    </row>
    <row r="48" spans="1:56" x14ac:dyDescent="0.35">
      <c r="A48" s="1">
        <v>11</v>
      </c>
      <c r="B48" s="1" t="s">
        <v>2220</v>
      </c>
      <c r="C48" s="1">
        <v>2479.0000071972609</v>
      </c>
      <c r="D48" s="1">
        <v>0</v>
      </c>
      <c r="E48">
        <f>(R48-S48*(1000-T48)/(1000-U48))*AK48</f>
        <v>-2.7096284304487783</v>
      </c>
      <c r="F48">
        <f>IF(AV48&lt;&gt;0,1/(1/AV48-1/N48),0)</f>
        <v>0.77727103147123489</v>
      </c>
      <c r="G48">
        <f>((AY48-AL48/2)*S48-E48)/(AY48+AL48/2)</f>
        <v>382.25162701000733</v>
      </c>
      <c r="H48">
        <f>AL48*1000</f>
        <v>20.679540903507284</v>
      </c>
      <c r="I48">
        <f>(AQ48-AW48)</f>
        <v>2.7206898139109441</v>
      </c>
      <c r="J48">
        <f>(P48+AP48*D48)</f>
        <v>30.292087554931641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30.383100509643555</v>
      </c>
      <c r="P48" s="1">
        <v>30.292087554931641</v>
      </c>
      <c r="Q48" s="1">
        <v>30.3555908203125</v>
      </c>
      <c r="R48" s="1">
        <v>400.05767822265625</v>
      </c>
      <c r="S48" s="1">
        <v>395.11441040039063</v>
      </c>
      <c r="T48" s="1">
        <v>-7.3787249624729156E-2</v>
      </c>
      <c r="U48" s="1">
        <v>18.302099227905273</v>
      </c>
      <c r="V48" s="1">
        <v>-0.14920490980148315</v>
      </c>
      <c r="W48" s="1">
        <v>37.00860595703125</v>
      </c>
      <c r="X48" s="1">
        <v>300.4964599609375</v>
      </c>
      <c r="Y48" s="1">
        <v>1599.8004150390625</v>
      </c>
      <c r="Z48" s="1">
        <v>0.18597911298274994</v>
      </c>
      <c r="AA48" s="1">
        <v>88.064399719238281</v>
      </c>
      <c r="AB48" s="1">
        <v>-0.5064207911491394</v>
      </c>
      <c r="AC48" s="1">
        <v>0.30122914910316467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1.1047663969152111</v>
      </c>
      <c r="AL48">
        <f>(U48-T48)/(1000-U48)*AK48</f>
        <v>2.0679540903507286E-2</v>
      </c>
      <c r="AM48">
        <f>(P48+273.15)</f>
        <v>303.44208755493162</v>
      </c>
      <c r="AN48">
        <f>(O48+273.15)</f>
        <v>303.53310050964353</v>
      </c>
      <c r="AO48">
        <f>(Y48*AG48+Z48*AH48)*AI48</f>
        <v>255.96806068491787</v>
      </c>
      <c r="AP48">
        <f>((AO48+0.00000010773*(AN48^4-AM48^4))-AL48*44100)/(L48*51.4+0.00000043092*AM48^3)</f>
        <v>-5.3660868035841194</v>
      </c>
      <c r="AQ48">
        <f>0.61365*EXP(17.502*J48/(240.97+J48))</f>
        <v>4.3324531960183563</v>
      </c>
      <c r="AR48">
        <f>AQ48*1000/AA48</f>
        <v>49.196420004347139</v>
      </c>
      <c r="AS48">
        <f>(AR48-U48)</f>
        <v>30.894320776441866</v>
      </c>
      <c r="AT48">
        <f>IF(D48,P48,(O48+P48)/2)</f>
        <v>30.337594032287598</v>
      </c>
      <c r="AU48">
        <f>0.61365*EXP(17.502*AT48/(240.97+AT48))</f>
        <v>4.3437660740037707</v>
      </c>
      <c r="AV48">
        <f>IF(AS48&lt;&gt;0,(1000-(AR48+U48)/2)/AS48*AL48,0)</f>
        <v>0.64677329705365427</v>
      </c>
      <c r="AW48">
        <f>U48*AA48/1000</f>
        <v>1.6117633821074124</v>
      </c>
      <c r="AX48">
        <f>(AU48-AW48)</f>
        <v>2.7320026918963585</v>
      </c>
      <c r="AY48">
        <f>1/(1.6/F48+1.37/N48)</f>
        <v>0.41423055894322253</v>
      </c>
      <c r="AZ48">
        <f>G48*AA48*0.001</f>
        <v>33.662760074338472</v>
      </c>
      <c r="BA48">
        <f>G48/S48</f>
        <v>0.96744542073940365</v>
      </c>
      <c r="BB48">
        <f>(1-AL48*AA48/AQ48/F48)*100</f>
        <v>45.920220727241571</v>
      </c>
      <c r="BC48">
        <f>(S48-E48/(N48/1.35))</f>
        <v>396.06396932002383</v>
      </c>
      <c r="BD48">
        <f>E48*BB48/100/BC48</f>
        <v>-3.1415817962092618E-3</v>
      </c>
    </row>
    <row r="49" spans="1:56" x14ac:dyDescent="0.35">
      <c r="A49" s="1" t="s">
        <v>9</v>
      </c>
      <c r="B49" s="1" t="s">
        <v>2219</v>
      </c>
      <c r="K49" s="1">
        <v>2.72</v>
      </c>
    </row>
    <row r="50" spans="1:56" x14ac:dyDescent="0.35">
      <c r="A50" s="1" t="s">
        <v>9</v>
      </c>
      <c r="B50" s="1" t="s">
        <v>2218</v>
      </c>
      <c r="K50" s="1">
        <v>2.72</v>
      </c>
    </row>
    <row r="51" spans="1:56" x14ac:dyDescent="0.35">
      <c r="A51" s="1">
        <v>12</v>
      </c>
      <c r="B51" s="1" t="s">
        <v>2217</v>
      </c>
      <c r="C51" s="1">
        <v>2682.0000071972609</v>
      </c>
      <c r="D51" s="1">
        <v>0</v>
      </c>
      <c r="E51">
        <f>(R51-S51*(1000-T51)/(1000-U51))*AK51</f>
        <v>-2.6849340833538937</v>
      </c>
      <c r="F51">
        <f>IF(AV51&lt;&gt;0,1/(1/AV51-1/N51),0)</f>
        <v>0.15963127644147768</v>
      </c>
      <c r="G51">
        <f>((AY51-AL51/2)*S51-E51)/(AY51+AL51/2)</f>
        <v>351.53355536020763</v>
      </c>
      <c r="H51">
        <f>AL51*1000</f>
        <v>18.591965954707405</v>
      </c>
      <c r="I51">
        <f>(AQ51-AW51)</f>
        <v>9.9041335081365052</v>
      </c>
      <c r="J51">
        <f>(P51+AP51*D51)</f>
        <v>48.213668823242188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30.64739990234375</v>
      </c>
      <c r="P51" s="1">
        <v>48.213668823242188</v>
      </c>
      <c r="Q51" s="1">
        <v>30.5887451171875</v>
      </c>
      <c r="R51" s="1">
        <v>399.99703979492188</v>
      </c>
      <c r="S51" s="1">
        <v>395.76730346679688</v>
      </c>
      <c r="T51" s="1">
        <v>-7.3627069592475891E-2</v>
      </c>
      <c r="U51" s="1">
        <v>16.476932525634766</v>
      </c>
      <c r="V51" s="1">
        <v>-0.14663344621658325</v>
      </c>
      <c r="W51" s="1">
        <v>32.814960479736328</v>
      </c>
      <c r="X51" s="1">
        <v>300.51495361328125</v>
      </c>
      <c r="Y51" s="1">
        <v>1999.3641357421875</v>
      </c>
      <c r="Z51" s="1">
        <v>0.23313692212104797</v>
      </c>
      <c r="AA51" s="1">
        <v>88.056663513183594</v>
      </c>
      <c r="AB51" s="1">
        <v>-0.49520254135131836</v>
      </c>
      <c r="AC51" s="1">
        <v>0.31760641932487488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1.1048343882841218</v>
      </c>
      <c r="AL51">
        <f>(U51-T51)/(1000-U51)*AK51</f>
        <v>1.8591965954707405E-2</v>
      </c>
      <c r="AM51">
        <f>(P51+273.15)</f>
        <v>321.36366882324216</v>
      </c>
      <c r="AN51">
        <f>(O51+273.15)</f>
        <v>303.79739990234373</v>
      </c>
      <c r="AO51">
        <f>(Y51*AG51+Z51*AH51)*AI51</f>
        <v>319.89825456846665</v>
      </c>
      <c r="AP51">
        <f>((AO51+0.00000010773*(AN51^4-AM51^4))-AL51*44100)/(L51*51.4+0.00000043092*AM51^3)</f>
        <v>-5.8836463943408361</v>
      </c>
      <c r="AQ51">
        <f>0.61365*EXP(17.502*J51/(240.97+J51))</f>
        <v>11.355037211275755</v>
      </c>
      <c r="AR51">
        <f>AQ51*1000/AA51</f>
        <v>128.95148144666771</v>
      </c>
      <c r="AS51">
        <f>(AR51-U51)</f>
        <v>112.47454892103295</v>
      </c>
      <c r="AT51">
        <f>IF(D51,P51,(O51+P51)/2)</f>
        <v>39.430534362792969</v>
      </c>
      <c r="AU51">
        <f>0.61365*EXP(17.502*AT51/(240.97+AT51))</f>
        <v>7.1910618502445995</v>
      </c>
      <c r="AV51">
        <f>IF(AS51&lt;&gt;0,(1000-(AR51+U51)/2)/AS51*AL51,0)</f>
        <v>0.15327970691486287</v>
      </c>
      <c r="AW51">
        <f>U51*AA51/1000</f>
        <v>1.4509037031392509</v>
      </c>
      <c r="AX51">
        <f>(AU51-AW51)</f>
        <v>5.7401581471053484</v>
      </c>
      <c r="AY51">
        <f>1/(1.6/F51+1.37/N51)</f>
        <v>9.6350912181210044E-2</v>
      </c>
      <c r="AZ51">
        <f>G51*AA51*0.001</f>
        <v>30.954871997946899</v>
      </c>
      <c r="BA51">
        <f>G51/S51</f>
        <v>0.88823293961093919</v>
      </c>
      <c r="BB51">
        <f>(1-AL51*AA51/AQ51/F51)*100</f>
        <v>9.6806105317818751</v>
      </c>
      <c r="BC51">
        <f>(S51-E51/(N51/1.35))</f>
        <v>396.70820852921298</v>
      </c>
      <c r="BD51">
        <f>E51*BB51/100/BC51</f>
        <v>-6.5518687553302345E-4</v>
      </c>
    </row>
    <row r="52" spans="1:56" x14ac:dyDescent="0.35">
      <c r="A52" s="1" t="s">
        <v>9</v>
      </c>
      <c r="B52" s="1" t="s">
        <v>2216</v>
      </c>
      <c r="K52" s="1">
        <v>1.9665600000000001</v>
      </c>
    </row>
    <row r="53" spans="1:56" x14ac:dyDescent="0.35">
      <c r="A53" s="1" t="s">
        <v>9</v>
      </c>
      <c r="B53" s="1" t="s">
        <v>2215</v>
      </c>
      <c r="K53" s="1">
        <v>1.8305600000000002</v>
      </c>
    </row>
    <row r="54" spans="1:56" x14ac:dyDescent="0.35">
      <c r="A54" s="1" t="s">
        <v>9</v>
      </c>
      <c r="B54" s="1" t="s">
        <v>2214</v>
      </c>
      <c r="K54" s="1">
        <v>1.8305600000000002</v>
      </c>
    </row>
    <row r="55" spans="1:56" x14ac:dyDescent="0.35">
      <c r="A55" s="1" t="s">
        <v>9</v>
      </c>
      <c r="B55" s="1" t="s">
        <v>2213</v>
      </c>
      <c r="K55" s="1">
        <v>1.8305600000000002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D56"/>
  <sheetViews>
    <sheetView zoomScale="4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2303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2302</v>
      </c>
    </row>
    <row r="12" spans="1:56" x14ac:dyDescent="0.35">
      <c r="A12" s="1" t="s">
        <v>9</v>
      </c>
      <c r="B12" s="1" t="s">
        <v>2301</v>
      </c>
    </row>
    <row r="13" spans="1:56" x14ac:dyDescent="0.35">
      <c r="A13" s="1" t="s">
        <v>9</v>
      </c>
      <c r="B13" s="1" t="s">
        <v>2300</v>
      </c>
    </row>
    <row r="14" spans="1:56" x14ac:dyDescent="0.35">
      <c r="A14" s="1" t="s">
        <v>9</v>
      </c>
      <c r="B14" s="1" t="s">
        <v>2299</v>
      </c>
    </row>
    <row r="15" spans="1:56" x14ac:dyDescent="0.35">
      <c r="A15" s="1" t="s">
        <v>9</v>
      </c>
      <c r="B15" s="1" t="s">
        <v>2298</v>
      </c>
    </row>
    <row r="16" spans="1:56" x14ac:dyDescent="0.35">
      <c r="A16" s="1" t="s">
        <v>9</v>
      </c>
      <c r="B16" s="1" t="s">
        <v>2297</v>
      </c>
    </row>
    <row r="17" spans="1:56" x14ac:dyDescent="0.35">
      <c r="A17" s="1" t="s">
        <v>9</v>
      </c>
      <c r="B17" s="1" t="s">
        <v>2296</v>
      </c>
    </row>
    <row r="18" spans="1:56" x14ac:dyDescent="0.35">
      <c r="A18" s="1">
        <v>1</v>
      </c>
      <c r="B18" s="1" t="s">
        <v>2295</v>
      </c>
      <c r="C18" s="1">
        <v>352.50000217929482</v>
      </c>
      <c r="D18" s="1">
        <v>0</v>
      </c>
      <c r="E18">
        <f>(R18-S18*(1000-T18)/(1000-U18))*AK18</f>
        <v>-10.665368278427431</v>
      </c>
      <c r="F18">
        <f>IF(AV18&lt;&gt;0,1/(1/AV18-1/N18),0)</f>
        <v>1.3055533690898764</v>
      </c>
      <c r="G18">
        <f>((AY18-AL18/2)*S18-E18)/(AY18+AL18/2)</f>
        <v>386.73003226087366</v>
      </c>
      <c r="H18">
        <f>AL18*1000</f>
        <v>40.766514739632456</v>
      </c>
      <c r="I18">
        <f>(AQ18-AW18)</f>
        <v>3.4772962271773711</v>
      </c>
      <c r="J18">
        <f>(P18+AP18*D18)</f>
        <v>37.852222442626953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30.869321823120117</v>
      </c>
      <c r="P18" s="1">
        <v>37.852222442626953</v>
      </c>
      <c r="Q18" s="1">
        <v>30.901605606079102</v>
      </c>
      <c r="R18" s="1">
        <v>399.98690795898438</v>
      </c>
      <c r="S18" s="1">
        <v>395.06295776367188</v>
      </c>
      <c r="T18" s="1">
        <v>-7.2221077978610992E-2</v>
      </c>
      <c r="U18" s="1">
        <v>35.516738891601563</v>
      </c>
      <c r="V18" s="1">
        <v>-0.14199286699295044</v>
      </c>
      <c r="W18" s="1">
        <v>69.828971862792969</v>
      </c>
      <c r="X18" s="1">
        <v>300.505126953125</v>
      </c>
      <c r="Y18" s="1">
        <v>9.5571324229240417E-2</v>
      </c>
      <c r="Z18" s="1">
        <v>0.19121913611888885</v>
      </c>
      <c r="AA18" s="1">
        <v>88.038856506347656</v>
      </c>
      <c r="AB18" s="1">
        <v>1.0124757289886475</v>
      </c>
      <c r="AC18" s="1">
        <v>0.11202666163444519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1.104798260857077</v>
      </c>
      <c r="AL18">
        <f>(U18-T18)/(1000-U18)*AK18</f>
        <v>4.0766514739632456E-2</v>
      </c>
      <c r="AM18">
        <f>(P18+273.15)</f>
        <v>311.00222244262693</v>
      </c>
      <c r="AN18">
        <f>(O18+273.15)</f>
        <v>304.01932182312009</v>
      </c>
      <c r="AO18">
        <f>(Y18*AG18+Z18*AH18)*AI18</f>
        <v>1.5291411534888777E-2</v>
      </c>
      <c r="AP18">
        <f>((AO18+0.00000010773*(AN18^4-AM18^4))-AL18*44100)/(L18*51.4+0.00000043092*AM18^3)</f>
        <v>-15.331709553756314</v>
      </c>
      <c r="AQ18">
        <f>0.61365*EXP(17.502*J18/(240.97+J18))</f>
        <v>6.6041493060284981</v>
      </c>
      <c r="AR18">
        <f>AQ18*1000/AA18</f>
        <v>75.014028669855961</v>
      </c>
      <c r="AS18">
        <f>(AR18-U18)</f>
        <v>39.497289778254398</v>
      </c>
      <c r="AT18">
        <f>IF(D18,P18,(O18+P18)/2)</f>
        <v>34.360772132873535</v>
      </c>
      <c r="AU18">
        <f>0.61365*EXP(17.502*AT18/(240.97+AT18))</f>
        <v>5.451477906175568</v>
      </c>
      <c r="AV18">
        <f>IF(AS18&lt;&gt;0,(1000-(AR18+U18)/2)/AS18*AL18,0)</f>
        <v>0.97509317407261498</v>
      </c>
      <c r="AW18">
        <f>U18*AA18/1000</f>
        <v>3.1268530788511271</v>
      </c>
      <c r="AX18">
        <f>(AU18-AW18)</f>
        <v>2.324624827324441</v>
      </c>
      <c r="AY18">
        <f>1/(1.6/F18+1.37/N18)</f>
        <v>0.63244528531922795</v>
      </c>
      <c r="AZ18">
        <f>G18*AA18*0.001</f>
        <v>34.047269816910259</v>
      </c>
      <c r="BA18">
        <f>G18/S18</f>
        <v>0.97890734795798551</v>
      </c>
      <c r="BB18">
        <f>(1-AL18*AA18/AQ18/F18)*100</f>
        <v>58.373829011095523</v>
      </c>
      <c r="BC18">
        <f>(S18-E18/(N18/1.35))</f>
        <v>398.80051656182644</v>
      </c>
      <c r="BD18">
        <f>E18*BB18/100/BC18</f>
        <v>-1.5611273264957424E-2</v>
      </c>
    </row>
    <row r="19" spans="1:56" x14ac:dyDescent="0.35">
      <c r="A19" s="1" t="s">
        <v>9</v>
      </c>
      <c r="B19" s="1" t="s">
        <v>2294</v>
      </c>
      <c r="K19" s="1">
        <v>2.72</v>
      </c>
    </row>
    <row r="20" spans="1:56" x14ac:dyDescent="0.35">
      <c r="A20" s="1" t="s">
        <v>9</v>
      </c>
      <c r="B20" s="1" t="s">
        <v>2293</v>
      </c>
      <c r="K20" s="1">
        <v>2.72</v>
      </c>
    </row>
    <row r="21" spans="1:56" x14ac:dyDescent="0.35">
      <c r="A21" s="1">
        <v>2</v>
      </c>
      <c r="B21" s="1" t="s">
        <v>2292</v>
      </c>
      <c r="C21" s="1">
        <v>555.50000217929482</v>
      </c>
      <c r="D21" s="1">
        <v>0</v>
      </c>
      <c r="E21">
        <f>(R21-S21*(1000-T21)/(1000-U21))*AK21</f>
        <v>-9.5239420013050644</v>
      </c>
      <c r="F21">
        <f>IF(AV21&lt;&gt;0,1/(1/AV21-1/N21),0)</f>
        <v>1.5589637667303202</v>
      </c>
      <c r="G21">
        <f>((AY21-AL21/2)*S21-E21)/(AY21+AL21/2)</f>
        <v>385.8532254190705</v>
      </c>
      <c r="H21">
        <f>AL21*1000</f>
        <v>40.009636601745456</v>
      </c>
      <c r="I21">
        <f>(AQ21-AW21)</f>
        <v>3.0087827758587435</v>
      </c>
      <c r="J21">
        <f>(P21+AP21*D21)</f>
        <v>36.333545684814453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30.896451950073242</v>
      </c>
      <c r="P21" s="1">
        <v>36.333545684814453</v>
      </c>
      <c r="Q21" s="1">
        <v>30.966808319091797</v>
      </c>
      <c r="R21" s="1">
        <v>399.91531372070313</v>
      </c>
      <c r="S21" s="1">
        <v>394.25833129882813</v>
      </c>
      <c r="T21" s="1">
        <v>-7.3401421308517456E-2</v>
      </c>
      <c r="U21" s="1">
        <v>34.875965118408203</v>
      </c>
      <c r="V21" s="1">
        <v>-0.14408531785011292</v>
      </c>
      <c r="W21" s="1">
        <v>68.460723876953125</v>
      </c>
      <c r="X21" s="1">
        <v>300.52273559570313</v>
      </c>
      <c r="Y21" s="1">
        <v>26.02459716796875</v>
      </c>
      <c r="Z21" s="1">
        <v>0.22003629803657532</v>
      </c>
      <c r="AA21" s="1">
        <v>88.035820007324219</v>
      </c>
      <c r="AB21" s="1">
        <v>1.1128435134887695</v>
      </c>
      <c r="AC21" s="1">
        <v>0.13396231830120087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1.1048629985136142</v>
      </c>
      <c r="AL21">
        <f>(U21-T21)/(1000-U21)*AK21</f>
        <v>4.0009636601745453E-2</v>
      </c>
      <c r="AM21">
        <f>(P21+273.15)</f>
        <v>309.48354568481443</v>
      </c>
      <c r="AN21">
        <f>(O21+273.15)</f>
        <v>304.04645195007322</v>
      </c>
      <c r="AO21">
        <f>(Y21*AG21+Z21*AH21)*AI21</f>
        <v>4.1639354538037878</v>
      </c>
      <c r="AP21">
        <f>((AO21+0.00000010773*(AN21^4-AM21^4))-AL21*44100)/(L21*51.4+0.00000043092*AM21^3)</f>
        <v>-14.887817439519472</v>
      </c>
      <c r="AQ21">
        <f>0.61365*EXP(17.502*J21/(240.97+J21))</f>
        <v>6.0791169636046458</v>
      </c>
      <c r="AR21">
        <f>AQ21*1000/AA21</f>
        <v>69.052766965751985</v>
      </c>
      <c r="AS21">
        <f>(AR21-U21)</f>
        <v>34.176801847343782</v>
      </c>
      <c r="AT21">
        <f>IF(D21,P21,(O21+P21)/2)</f>
        <v>33.614998817443848</v>
      </c>
      <c r="AU21">
        <f>0.61365*EXP(17.502*AT21/(240.97+AT21))</f>
        <v>5.2293324114858351</v>
      </c>
      <c r="AV21">
        <f>IF(AS21&lt;&gt;0,(1000-(AR21+U21)/2)/AS21*AL21,0)</f>
        <v>1.1098335464384508</v>
      </c>
      <c r="AW21">
        <f>U21*AA21/1000</f>
        <v>3.0703341877459023</v>
      </c>
      <c r="AX21">
        <f>(AU21-AW21)</f>
        <v>2.1589982237399328</v>
      </c>
      <c r="AY21">
        <f>1/(1.6/F21+1.37/N21)</f>
        <v>0.7236134835487501</v>
      </c>
      <c r="AZ21">
        <f>G21*AA21*0.001</f>
        <v>33.968905102238786</v>
      </c>
      <c r="BA21">
        <f>G21/S21</f>
        <v>0.97868122189816964</v>
      </c>
      <c r="BB21">
        <f>(1-AL21*AA21/AQ21/F21)*100</f>
        <v>62.83385646988031</v>
      </c>
      <c r="BC21">
        <f>(S21-E21/(N21/1.35))</f>
        <v>397.59589004887067</v>
      </c>
      <c r="BD21">
        <f>E21*BB21/100/BC21</f>
        <v>-1.5051111435380059E-2</v>
      </c>
    </row>
    <row r="22" spans="1:56" x14ac:dyDescent="0.35">
      <c r="A22" s="1" t="s">
        <v>9</v>
      </c>
      <c r="B22" s="1" t="s">
        <v>2291</v>
      </c>
      <c r="K22" s="1">
        <v>2.72</v>
      </c>
    </row>
    <row r="23" spans="1:56" x14ac:dyDescent="0.35">
      <c r="A23" s="1" t="s">
        <v>9</v>
      </c>
      <c r="B23" s="1" t="s">
        <v>2290</v>
      </c>
      <c r="K23" s="1">
        <v>2.72</v>
      </c>
    </row>
    <row r="24" spans="1:56" x14ac:dyDescent="0.35">
      <c r="A24" s="1">
        <v>3</v>
      </c>
      <c r="B24" s="1" t="s">
        <v>2289</v>
      </c>
      <c r="C24" s="1">
        <v>758.50000217929482</v>
      </c>
      <c r="D24" s="1">
        <v>0</v>
      </c>
      <c r="E24">
        <f>(R24-S24*(1000-T24)/(1000-U24))*AK24</f>
        <v>-9.3947800266902277</v>
      </c>
      <c r="F24">
        <f>IF(AV24&lt;&gt;0,1/(1/AV24-1/N24),0)</f>
        <v>0.93585829377569163</v>
      </c>
      <c r="G24">
        <f>((AY24-AL24/2)*S24-E24)/(AY24+AL24/2)</f>
        <v>382.15695399730242</v>
      </c>
      <c r="H24">
        <f>AL24*1000</f>
        <v>39.466035870644404</v>
      </c>
      <c r="I24">
        <f>(AQ24-AW24)</f>
        <v>4.3415676378090744</v>
      </c>
      <c r="J24">
        <f>(P24+AP24*D24)</f>
        <v>39.892864227294922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30.896450042724609</v>
      </c>
      <c r="P24" s="1">
        <v>39.892864227294922</v>
      </c>
      <c r="Q24" s="1">
        <v>30.988676071166992</v>
      </c>
      <c r="R24" s="1">
        <v>399.98727416992188</v>
      </c>
      <c r="S24" s="1">
        <v>394.4022216796875</v>
      </c>
      <c r="T24" s="1">
        <v>-7.3608659207820892E-2</v>
      </c>
      <c r="U24" s="1">
        <v>34.417324066162109</v>
      </c>
      <c r="V24" s="1">
        <v>-0.14448265731334686</v>
      </c>
      <c r="W24" s="1">
        <v>67.555999755859375</v>
      </c>
      <c r="X24" s="1">
        <v>300.5224609375</v>
      </c>
      <c r="Y24" s="1">
        <v>50.477321624755859</v>
      </c>
      <c r="Z24" s="1">
        <v>0.25146603584289551</v>
      </c>
      <c r="AA24" s="1">
        <v>88.030044555664063</v>
      </c>
      <c r="AB24" s="1">
        <v>1.142430305480957</v>
      </c>
      <c r="AC24" s="1">
        <v>0.13252265751361847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1.1048619887408087</v>
      </c>
      <c r="AL24">
        <f>(U24-T24)/(1000-U24)*AK24</f>
        <v>3.9466035870644407E-2</v>
      </c>
      <c r="AM24">
        <f>(P24+273.15)</f>
        <v>313.0428642272949</v>
      </c>
      <c r="AN24">
        <f>(O24+273.15)</f>
        <v>304.04645004272459</v>
      </c>
      <c r="AO24">
        <f>(Y24*AG24+Z24*AH24)*AI24</f>
        <v>8.076371279439968</v>
      </c>
      <c r="AP24">
        <f>((AO24+0.00000010773*(AN24^4-AM24^4))-AL24*44100)/(L24*51.4+0.00000043092*AM24^3)</f>
        <v>-14.983033958688123</v>
      </c>
      <c r="AQ24">
        <f>0.61365*EXP(17.502*J24/(240.97+J24))</f>
        <v>7.3713262088400535</v>
      </c>
      <c r="AR24">
        <f>AQ24*1000/AA24</f>
        <v>83.736481630188663</v>
      </c>
      <c r="AS24">
        <f>(AR24-U24)</f>
        <v>49.319157564026554</v>
      </c>
      <c r="AT24">
        <f>IF(D24,P24,(O24+P24)/2)</f>
        <v>35.394657135009766</v>
      </c>
      <c r="AU24">
        <f>0.61365*EXP(17.502*AT24/(240.97+AT24))</f>
        <v>5.7729940164479414</v>
      </c>
      <c r="AV24">
        <f>IF(AS24&lt;&gt;0,(1000-(AR24+U24)/2)/AS24*AL24,0)</f>
        <v>0.75294280230767141</v>
      </c>
      <c r="AW24">
        <f>U24*AA24/1000</f>
        <v>3.0297585710309796</v>
      </c>
      <c r="AX24">
        <f>(AU24-AW24)</f>
        <v>2.7432354454169618</v>
      </c>
      <c r="AY24">
        <f>1/(1.6/F24+1.37/N24)</f>
        <v>0.48419326294613213</v>
      </c>
      <c r="AZ24">
        <f>G24*AA24*0.001</f>
        <v>33.641293687639397</v>
      </c>
      <c r="BA24">
        <f>G24/S24</f>
        <v>0.9689523359421387</v>
      </c>
      <c r="BB24">
        <f>(1-AL24*AA24/AQ24/F24)*100</f>
        <v>49.638494583256197</v>
      </c>
      <c r="BC24">
        <f>(S24-E24/(N24/1.35))</f>
        <v>397.69451706310207</v>
      </c>
      <c r="BD24">
        <f>E24*BB24/100/BC24</f>
        <v>-1.1726154559776139E-2</v>
      </c>
    </row>
    <row r="25" spans="1:56" x14ac:dyDescent="0.35">
      <c r="A25" s="1" t="s">
        <v>9</v>
      </c>
      <c r="B25" s="1" t="s">
        <v>2288</v>
      </c>
      <c r="K25" s="1">
        <v>2.72</v>
      </c>
    </row>
    <row r="26" spans="1:56" x14ac:dyDescent="0.35">
      <c r="A26" s="1" t="s">
        <v>9</v>
      </c>
      <c r="B26" s="1" t="s">
        <v>2287</v>
      </c>
      <c r="K26" s="1">
        <v>2.72</v>
      </c>
    </row>
    <row r="27" spans="1:56" x14ac:dyDescent="0.35">
      <c r="A27" s="1">
        <v>4</v>
      </c>
      <c r="B27" s="1" t="s">
        <v>2286</v>
      </c>
      <c r="C27" s="1">
        <v>961.50000217929482</v>
      </c>
      <c r="D27" s="1">
        <v>0</v>
      </c>
      <c r="E27">
        <f>(R27-S27*(1000-T27)/(1000-U27))*AK27</f>
        <v>-9.4630235810303613</v>
      </c>
      <c r="F27">
        <f>IF(AV27&lt;&gt;0,1/(1/AV27-1/N27),0)</f>
        <v>0.81904592855340475</v>
      </c>
      <c r="G27">
        <f>((AY27-AL27/2)*S27-E27)/(AY27+AL27/2)</f>
        <v>381.24804061535701</v>
      </c>
      <c r="H27">
        <f>AL27*1000</f>
        <v>39.289209515532676</v>
      </c>
      <c r="I27">
        <f>(AQ27-AW27)</f>
        <v>4.8049123617184577</v>
      </c>
      <c r="J27">
        <f>(P27+AP27*D27)</f>
        <v>41.005928039550781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30.905332565307617</v>
      </c>
      <c r="P27" s="1">
        <v>41.005928039550781</v>
      </c>
      <c r="Q27" s="1">
        <v>31.005973815917969</v>
      </c>
      <c r="R27" s="1">
        <v>400.05764770507813</v>
      </c>
      <c r="S27" s="1">
        <v>394.59017944335938</v>
      </c>
      <c r="T27" s="1">
        <v>-7.5325958430767059E-2</v>
      </c>
      <c r="U27" s="1">
        <v>34.270198822021484</v>
      </c>
      <c r="V27" s="1">
        <v>-0.14776597917079926</v>
      </c>
      <c r="W27" s="1">
        <v>67.2274169921875</v>
      </c>
      <c r="X27" s="1">
        <v>300.48837280273438</v>
      </c>
      <c r="Y27" s="1">
        <v>100.10144805908203</v>
      </c>
      <c r="Z27" s="1">
        <v>0.27897670865058899</v>
      </c>
      <c r="AA27" s="1">
        <v>88.022567749023438</v>
      </c>
      <c r="AB27" s="1">
        <v>1.137303352355957</v>
      </c>
      <c r="AC27" s="1">
        <v>0.12450034916400909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1.1047366647159349</v>
      </c>
      <c r="AL27">
        <f>(U27-T27)/(1000-U27)*AK27</f>
        <v>3.9289209515532678E-2</v>
      </c>
      <c r="AM27">
        <f>(P27+273.15)</f>
        <v>314.15592803955076</v>
      </c>
      <c r="AN27">
        <f>(O27+273.15)</f>
        <v>304.05533256530759</v>
      </c>
      <c r="AO27">
        <f>(Y27*AG27+Z27*AH27)*AI27</f>
        <v>16.01623133146245</v>
      </c>
      <c r="AP27">
        <f>((AO27+0.00000010773*(AN27^4-AM27^4))-AL27*44100)/(L27*51.4+0.00000043092*AM27^3)</f>
        <v>-14.957312260740361</v>
      </c>
      <c r="AQ27">
        <f>0.61365*EXP(17.502*J27/(240.97+J27))</f>
        <v>7.8214632593023472</v>
      </c>
      <c r="AR27">
        <f>AQ27*1000/AA27</f>
        <v>88.857476659888988</v>
      </c>
      <c r="AS27">
        <f>(AR27-U27)</f>
        <v>54.587277837867504</v>
      </c>
      <c r="AT27">
        <f>IF(D27,P27,(O27+P27)/2)</f>
        <v>35.955630302429199</v>
      </c>
      <c r="AU27">
        <f>0.61365*EXP(17.502*AT27/(240.97+AT27))</f>
        <v>5.9542441164060875</v>
      </c>
      <c r="AV27">
        <f>IF(AS27&lt;&gt;0,(1000-(AR27+U27)/2)/AS27*AL27,0)</f>
        <v>0.67543970786487573</v>
      </c>
      <c r="AW27">
        <f>U27*AA27/1000</f>
        <v>3.0165508975838895</v>
      </c>
      <c r="AX27">
        <f>(AU27-AW27)</f>
        <v>2.937693218822198</v>
      </c>
      <c r="AY27">
        <f>1/(1.6/F27+1.37/N27)</f>
        <v>0.43306486931954458</v>
      </c>
      <c r="AZ27">
        <f>G27*AA27*0.001</f>
        <v>33.558431484247706</v>
      </c>
      <c r="BA27">
        <f>G27/S27</f>
        <v>0.96618735203490402</v>
      </c>
      <c r="BB27">
        <f>(1-AL27*AA27/AQ27/F27)*100</f>
        <v>46.015254403104819</v>
      </c>
      <c r="BC27">
        <f>(S27-E27/(N27/1.35))</f>
        <v>397.90639001566217</v>
      </c>
      <c r="BD27">
        <f>E27*BB27/100/BC27</f>
        <v>-1.0943363776755441E-2</v>
      </c>
    </row>
    <row r="28" spans="1:56" x14ac:dyDescent="0.35">
      <c r="A28" s="1" t="s">
        <v>9</v>
      </c>
      <c r="B28" s="1" t="s">
        <v>2285</v>
      </c>
      <c r="K28" s="1">
        <v>2.72</v>
      </c>
    </row>
    <row r="29" spans="1:56" x14ac:dyDescent="0.35">
      <c r="A29" s="1" t="s">
        <v>9</v>
      </c>
      <c r="B29" s="1" t="s">
        <v>2284</v>
      </c>
      <c r="K29" s="1">
        <v>2.72</v>
      </c>
    </row>
    <row r="30" spans="1:56" x14ac:dyDescent="0.35">
      <c r="A30" s="1">
        <v>5</v>
      </c>
      <c r="B30" s="1" t="s">
        <v>2283</v>
      </c>
      <c r="C30" s="1">
        <v>1164.5000021792948</v>
      </c>
      <c r="D30" s="1">
        <v>0</v>
      </c>
      <c r="E30">
        <f>(R30-S30*(1000-T30)/(1000-U30))*AK30</f>
        <v>-9.5349518776111477</v>
      </c>
      <c r="F30">
        <f>IF(AV30&lt;&gt;0,1/(1/AV30-1/N30),0)</f>
        <v>0.86928443242584552</v>
      </c>
      <c r="G30">
        <f>((AY30-AL30/2)*S30-E30)/(AY30+AL30/2)</f>
        <v>381.98229401522866</v>
      </c>
      <c r="H30">
        <f>AL30*1000</f>
        <v>39.307882885206901</v>
      </c>
      <c r="I30">
        <f>(AQ30-AW30)</f>
        <v>4.5838142470487062</v>
      </c>
      <c r="J30">
        <f>(P30+AP30*D30)</f>
        <v>40.468536376953125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30.927192687988281</v>
      </c>
      <c r="P30" s="1">
        <v>40.468536376953125</v>
      </c>
      <c r="Q30" s="1">
        <v>31.026538848876953</v>
      </c>
      <c r="R30" s="1">
        <v>399.968017578125</v>
      </c>
      <c r="S30" s="1">
        <v>394.56045532226563</v>
      </c>
      <c r="T30" s="1">
        <v>-7.6120279729366302E-2</v>
      </c>
      <c r="U30" s="1">
        <v>34.282684326171875</v>
      </c>
      <c r="V30" s="1">
        <v>-0.14912740886211395</v>
      </c>
      <c r="W30" s="1">
        <v>67.163284301757813</v>
      </c>
      <c r="X30" s="1">
        <v>300.5111083984375</v>
      </c>
      <c r="Y30" s="1">
        <v>151.40542602539063</v>
      </c>
      <c r="Z30" s="1">
        <v>0.11132536828517914</v>
      </c>
      <c r="AA30" s="1">
        <v>88.016265869140625</v>
      </c>
      <c r="AB30" s="1">
        <v>1.0840318202972412</v>
      </c>
      <c r="AC30" s="1">
        <v>0.13366019725799561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1.1048202514648433</v>
      </c>
      <c r="AL30">
        <f>(U30-T30)/(1000-U30)*AK30</f>
        <v>3.9307882885206903E-2</v>
      </c>
      <c r="AM30">
        <f>(P30+273.15)</f>
        <v>313.6185363769531</v>
      </c>
      <c r="AN30">
        <f>(O30+273.15)</f>
        <v>304.07719268798826</v>
      </c>
      <c r="AO30">
        <f>(Y30*AG30+Z30*AH30)*AI30</f>
        <v>24.224867622594502</v>
      </c>
      <c r="AP30">
        <f>((AO30+0.00000010773*(AN30^4-AM30^4))-AL30*44100)/(L30*51.4+0.00000043092*AM30^3)</f>
        <v>-14.845486976619112</v>
      </c>
      <c r="AQ30">
        <f>0.61365*EXP(17.502*J30/(240.97+J30))</f>
        <v>7.6012481054088701</v>
      </c>
      <c r="AR30">
        <f>AQ30*1000/AA30</f>
        <v>86.361856304039634</v>
      </c>
      <c r="AS30">
        <f>(AR30-U30)</f>
        <v>52.079171977867759</v>
      </c>
      <c r="AT30">
        <f>IF(D30,P30,(O30+P30)/2)</f>
        <v>35.697864532470703</v>
      </c>
      <c r="AU30">
        <f>0.61365*EXP(17.502*AT30/(240.97+AT30))</f>
        <v>5.8703554689635347</v>
      </c>
      <c r="AV30">
        <f>IF(AS30&lt;&gt;0,(1000-(AR30+U30)/2)/AS30*AL30,0)</f>
        <v>0.70924211629148115</v>
      </c>
      <c r="AW30">
        <f>U30*AA30/1000</f>
        <v>3.0174338583601639</v>
      </c>
      <c r="AX30">
        <f>(AU30-AW30)</f>
        <v>2.8529216106033708</v>
      </c>
      <c r="AY30">
        <f>1/(1.6/F30+1.37/N30)</f>
        <v>0.45532679266421511</v>
      </c>
      <c r="AZ30">
        <f>G30*AA30*0.001</f>
        <v>33.620655147348614</v>
      </c>
      <c r="BA30">
        <f>G30/S30</f>
        <v>0.96812107970434214</v>
      </c>
      <c r="BB30">
        <f>(1-AL30*AA30/AQ30/F30)*100</f>
        <v>47.640464803376062</v>
      </c>
      <c r="BC30">
        <f>(S30-E30/(N30/1.35))</f>
        <v>397.9018723600841</v>
      </c>
      <c r="BD30">
        <f>E30*BB30/100/BC30</f>
        <v>-1.1416119673750669E-2</v>
      </c>
    </row>
    <row r="31" spans="1:56" x14ac:dyDescent="0.35">
      <c r="A31" s="1" t="s">
        <v>9</v>
      </c>
      <c r="B31" s="1" t="s">
        <v>2282</v>
      </c>
      <c r="K31" s="1">
        <v>2.72</v>
      </c>
    </row>
    <row r="32" spans="1:56" x14ac:dyDescent="0.35">
      <c r="A32" s="1" t="s">
        <v>9</v>
      </c>
      <c r="B32" s="1" t="s">
        <v>2281</v>
      </c>
      <c r="K32" s="1">
        <v>2.72</v>
      </c>
    </row>
    <row r="33" spans="1:56" x14ac:dyDescent="0.35">
      <c r="A33" s="1">
        <v>6</v>
      </c>
      <c r="B33" s="1" t="s">
        <v>2280</v>
      </c>
      <c r="C33" s="1">
        <v>1367.5000021792948</v>
      </c>
      <c r="D33" s="1">
        <v>0</v>
      </c>
      <c r="E33">
        <f>(R33-S33*(1000-T33)/(1000-U33))*AK33</f>
        <v>-9.2543218872259754</v>
      </c>
      <c r="F33">
        <f>IF(AV33&lt;&gt;0,1/(1/AV33-1/N33),0)</f>
        <v>0.29375940811848739</v>
      </c>
      <c r="G33">
        <f>((AY33-AL33/2)*S33-E33)/(AY33+AL33/2)</f>
        <v>361.24227747505296</v>
      </c>
      <c r="H33">
        <f>AL33*1000</f>
        <v>39.597574900454433</v>
      </c>
      <c r="I33">
        <f>(AQ33-AW33)</f>
        <v>11.493416143567588</v>
      </c>
      <c r="J33">
        <f>(P33+AP33*D33)</f>
        <v>53.189441680908203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30.962074279785156</v>
      </c>
      <c r="P33" s="1">
        <v>53.189441680908203</v>
      </c>
      <c r="Q33" s="1">
        <v>31.060991287231445</v>
      </c>
      <c r="R33" s="1">
        <v>400.10366821289063</v>
      </c>
      <c r="S33" s="1">
        <v>394.34664916992188</v>
      </c>
      <c r="T33" s="1">
        <v>-7.5541943311691284E-2</v>
      </c>
      <c r="U33" s="1">
        <v>34.525714874267578</v>
      </c>
      <c r="V33" s="1">
        <v>-0.14768858253955841</v>
      </c>
      <c r="W33" s="1">
        <v>67.499641418457031</v>
      </c>
      <c r="X33" s="1">
        <v>300.52896118164063</v>
      </c>
      <c r="Y33" s="1">
        <v>300.99545288085938</v>
      </c>
      <c r="Z33" s="1">
        <v>0.16371791064739227</v>
      </c>
      <c r="AA33" s="1">
        <v>88.00933837890625</v>
      </c>
      <c r="AB33" s="1">
        <v>1.1961610317230225</v>
      </c>
      <c r="AC33" s="1">
        <v>0.12831771373748779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1.104885886697208</v>
      </c>
      <c r="AL33">
        <f>(U33-T33)/(1000-U33)*AK33</f>
        <v>3.959757490045443E-2</v>
      </c>
      <c r="AM33">
        <f>(P33+273.15)</f>
        <v>326.33944168090818</v>
      </c>
      <c r="AN33">
        <f>(O33+273.15)</f>
        <v>304.11207427978513</v>
      </c>
      <c r="AO33">
        <f>(Y33*AG33+Z33*AH33)*AI33</f>
        <v>48.159271384493877</v>
      </c>
      <c r="AP33">
        <f>((AO33+0.00000010773*(AN33^4-AM33^4))-AL33*44100)/(L33*51.4+0.00000043092*AM33^3)</f>
        <v>-15.990286930171877</v>
      </c>
      <c r="AQ33">
        <f>0.61365*EXP(17.502*J33/(240.97+J33))</f>
        <v>14.532001466710639</v>
      </c>
      <c r="AR33">
        <f>AQ33*1000/AA33</f>
        <v>165.11885823008998</v>
      </c>
      <c r="AS33">
        <f>(AR33-U33)</f>
        <v>130.59314335582241</v>
      </c>
      <c r="AT33">
        <f>IF(D33,P33,(O33+P33)/2)</f>
        <v>42.07575798034668</v>
      </c>
      <c r="AU33">
        <f>0.61365*EXP(17.502*AT33/(240.97+AT33))</f>
        <v>8.2763658338357313</v>
      </c>
      <c r="AV33">
        <f>IF(AS33&lt;&gt;0,(1000-(AR33+U33)/2)/AS33*AL33,0)</f>
        <v>0.27294583403088524</v>
      </c>
      <c r="AW33">
        <f>U33*AA33/1000</f>
        <v>3.0385853231430517</v>
      </c>
      <c r="AX33">
        <f>(AU33-AW33)</f>
        <v>5.23778051069268</v>
      </c>
      <c r="AY33">
        <f>1/(1.6/F33+1.37/N33)</f>
        <v>0.1723465022611359</v>
      </c>
      <c r="AZ33">
        <f>G33*AA33*0.001</f>
        <v>31.792693835068679</v>
      </c>
      <c r="BA33">
        <f>G33/S33</f>
        <v>0.91605261065473287</v>
      </c>
      <c r="BB33">
        <f>(1-AL33*AA33/AQ33/F33)*100</f>
        <v>18.364298766518882</v>
      </c>
      <c r="BC33">
        <f>(S33-E33/(N33/1.35))</f>
        <v>397.58972257232068</v>
      </c>
      <c r="BD33">
        <f>E33*BB33/100/BC33</f>
        <v>-4.2744850374657082E-3</v>
      </c>
    </row>
    <row r="34" spans="1:56" x14ac:dyDescent="0.35">
      <c r="A34" s="1" t="s">
        <v>9</v>
      </c>
      <c r="B34" s="1" t="s">
        <v>2279</v>
      </c>
      <c r="K34" s="1">
        <v>2.72</v>
      </c>
    </row>
    <row r="35" spans="1:56" x14ac:dyDescent="0.35">
      <c r="A35" s="1" t="s">
        <v>9</v>
      </c>
      <c r="B35" s="1" t="s">
        <v>2278</v>
      </c>
      <c r="K35" s="1">
        <v>2.72</v>
      </c>
    </row>
    <row r="36" spans="1:56" x14ac:dyDescent="0.35">
      <c r="A36" s="1">
        <v>7</v>
      </c>
      <c r="B36" s="1" t="s">
        <v>2277</v>
      </c>
      <c r="C36" s="1">
        <v>1570.5000021792948</v>
      </c>
      <c r="D36" s="1">
        <v>0</v>
      </c>
      <c r="E36">
        <f>(R36-S36*(1000-T36)/(1000-U36))*AK36</f>
        <v>-9.4591851616534122</v>
      </c>
      <c r="F36">
        <f>IF(AV36&lt;&gt;0,1/(1/AV36-1/N36),0)</f>
        <v>0.31818840677588811</v>
      </c>
      <c r="G36">
        <f>((AY36-AL36/2)*S36-E36)/(AY36+AL36/2)</f>
        <v>363.42130688402443</v>
      </c>
      <c r="H36">
        <f>AL36*1000</f>
        <v>40.12519285635053</v>
      </c>
      <c r="I36">
        <f>(AQ36-AW36)</f>
        <v>10.85344147560984</v>
      </c>
      <c r="J36">
        <f>(P36+AP36*D36)</f>
        <v>52.324562072753906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31.017873764038086</v>
      </c>
      <c r="P36" s="1">
        <v>52.324562072753906</v>
      </c>
      <c r="Q36" s="1">
        <v>31.10748291015625</v>
      </c>
      <c r="R36" s="1">
        <v>400.10427856445313</v>
      </c>
      <c r="S36" s="1">
        <v>394.34530639648438</v>
      </c>
      <c r="T36" s="1">
        <v>-7.6833270490169525E-2</v>
      </c>
      <c r="U36" s="1">
        <v>34.964099884033203</v>
      </c>
      <c r="V36" s="1">
        <v>-0.14972667396068573</v>
      </c>
      <c r="W36" s="1">
        <v>68.135307312011719</v>
      </c>
      <c r="X36" s="1">
        <v>300.57568359375</v>
      </c>
      <c r="Y36" s="1">
        <v>499.42990112304688</v>
      </c>
      <c r="Z36" s="1">
        <v>0.27111545205116272</v>
      </c>
      <c r="AA36" s="1">
        <v>88.003852844238281</v>
      </c>
      <c r="AB36" s="1">
        <v>1.2630066871643066</v>
      </c>
      <c r="AC36" s="1">
        <v>0.13565528392791748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1.1050576602711395</v>
      </c>
      <c r="AL36">
        <f>(U36-T36)/(1000-U36)*AK36</f>
        <v>4.0125192856350529E-2</v>
      </c>
      <c r="AM36">
        <f>(P36+273.15)</f>
        <v>325.47456207275388</v>
      </c>
      <c r="AN36">
        <f>(O36+273.15)</f>
        <v>304.16787376403806</v>
      </c>
      <c r="AO36">
        <f>(Y36*AG36+Z36*AH36)*AI36</f>
        <v>79.908782393586989</v>
      </c>
      <c r="AP36">
        <f>((AO36+0.00000010773*(AN36^4-AM36^4))-AL36*44100)/(L36*51.4+0.00000043092*AM36^3)</f>
        <v>-15.828826301911306</v>
      </c>
      <c r="AQ36">
        <f>0.61365*EXP(17.502*J36/(240.97+J36))</f>
        <v>13.930416976635547</v>
      </c>
      <c r="AR36">
        <f>AQ36*1000/AA36</f>
        <v>158.29326246990092</v>
      </c>
      <c r="AS36">
        <f>(AR36-U36)</f>
        <v>123.32916258586772</v>
      </c>
      <c r="AT36">
        <f>IF(D36,P36,(O36+P36)/2)</f>
        <v>41.671217918395996</v>
      </c>
      <c r="AU36">
        <f>0.61365*EXP(17.502*AT36/(240.97+AT36))</f>
        <v>8.1017285527062004</v>
      </c>
      <c r="AV36">
        <f>IF(AS36&lt;&gt;0,(1000-(AR36+U36)/2)/AS36*AL36,0)</f>
        <v>0.2939122234243044</v>
      </c>
      <c r="AW36">
        <f>U36*AA36/1000</f>
        <v>3.0769755010257067</v>
      </c>
      <c r="AX36">
        <f>(AU36-AW36)</f>
        <v>5.0247530516804932</v>
      </c>
      <c r="AY36">
        <f>1/(1.6/F36+1.37/N36)</f>
        <v>0.18573213937040656</v>
      </c>
      <c r="AZ36">
        <f>G36*AA36*0.001</f>
        <v>31.982475211482448</v>
      </c>
      <c r="BA36">
        <f>G36/S36</f>
        <v>0.92158141859214071</v>
      </c>
      <c r="BB36">
        <f>(1-AL36*AA36/AQ36/F36)*100</f>
        <v>20.334488184081245</v>
      </c>
      <c r="BC36">
        <f>(S36-E36/(N36/1.35))</f>
        <v>397.66017183772948</v>
      </c>
      <c r="BD36">
        <f>E36*BB36/100/BC36</f>
        <v>-4.8369865156917945E-3</v>
      </c>
    </row>
    <row r="37" spans="1:56" x14ac:dyDescent="0.35">
      <c r="A37" s="1" t="s">
        <v>9</v>
      </c>
      <c r="B37" s="1" t="s">
        <v>2276</v>
      </c>
      <c r="K37" s="1">
        <v>2.72</v>
      </c>
    </row>
    <row r="38" spans="1:56" x14ac:dyDescent="0.35">
      <c r="A38" s="1" t="s">
        <v>9</v>
      </c>
      <c r="B38" s="1" t="s">
        <v>2275</v>
      </c>
      <c r="K38" s="1">
        <v>2.72</v>
      </c>
    </row>
    <row r="39" spans="1:56" x14ac:dyDescent="0.35">
      <c r="A39" s="1">
        <v>8</v>
      </c>
      <c r="B39" s="1" t="s">
        <v>2274</v>
      </c>
      <c r="C39" s="1">
        <v>1773.5000021792948</v>
      </c>
      <c r="D39" s="1">
        <v>0</v>
      </c>
      <c r="E39">
        <f>(R39-S39*(1000-T39)/(1000-U39))*AK39</f>
        <v>-9.9269919101303348</v>
      </c>
      <c r="F39">
        <f>IF(AV39&lt;&gt;0,1/(1/AV39-1/N39),0)</f>
        <v>0.33933108879821633</v>
      </c>
      <c r="G39">
        <f>((AY39-AL39/2)*S39-E39)/(AY39+AL39/2)</f>
        <v>366.18354151880885</v>
      </c>
      <c r="H39">
        <f>AL39*1000</f>
        <v>40.777064231661207</v>
      </c>
      <c r="I39">
        <f>(AQ39-AW39)</f>
        <v>10.415992497586888</v>
      </c>
      <c r="J39">
        <f>(P39+AP39*D39)</f>
        <v>51.747592926025391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31.091102600097656</v>
      </c>
      <c r="P39" s="1">
        <v>51.747592926025391</v>
      </c>
      <c r="Q39" s="1">
        <v>31.169073104858398</v>
      </c>
      <c r="R39" s="1">
        <v>400.06253051757813</v>
      </c>
      <c r="S39" s="1">
        <v>394.48867797851563</v>
      </c>
      <c r="T39" s="1">
        <v>-7.6509289443492889E-2</v>
      </c>
      <c r="U39" s="1">
        <v>35.515266418457031</v>
      </c>
      <c r="V39" s="1">
        <v>-0.14845786988735199</v>
      </c>
      <c r="W39" s="1">
        <v>68.913475036621094</v>
      </c>
      <c r="X39" s="1">
        <v>300.5595703125</v>
      </c>
      <c r="Y39" s="1">
        <v>750.67071533203125</v>
      </c>
      <c r="Z39" s="1">
        <v>0.32612848281860352</v>
      </c>
      <c r="AA39" s="1">
        <v>87.994087219238281</v>
      </c>
      <c r="AB39" s="1">
        <v>1.3381333351135254</v>
      </c>
      <c r="AC39" s="1">
        <v>0.12940546870231628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1.1049984202665437</v>
      </c>
      <c r="AL39">
        <f>(U39-T39)/(1000-U39)*AK39</f>
        <v>4.0777064231661206E-2</v>
      </c>
      <c r="AM39">
        <f>(P39+273.15)</f>
        <v>324.89759292602537</v>
      </c>
      <c r="AN39">
        <f>(O39+273.15)</f>
        <v>304.24110260009763</v>
      </c>
      <c r="AO39">
        <f>(Y39*AG39+Z39*AH39)*AI39</f>
        <v>120.10731176851732</v>
      </c>
      <c r="AP39">
        <f>((AO39+0.00000010773*(AN39^4-AM39^4))-AL39*44100)/(L39*51.4+0.00000043092*AM39^3)</f>
        <v>-15.671430331723721</v>
      </c>
      <c r="AQ39">
        <f>0.61365*EXP(17.502*J39/(240.97+J39))</f>
        <v>13.54112594842708</v>
      </c>
      <c r="AR39">
        <f>AQ39*1000/AA39</f>
        <v>153.88677099052359</v>
      </c>
      <c r="AS39">
        <f>(AR39-U39)</f>
        <v>118.37150457206656</v>
      </c>
      <c r="AT39">
        <f>IF(D39,P39,(O39+P39)/2)</f>
        <v>41.419347763061523</v>
      </c>
      <c r="AU39">
        <f>0.61365*EXP(17.502*AT39/(240.97+AT39))</f>
        <v>7.9946174589380101</v>
      </c>
      <c r="AV39">
        <f>IF(AS39&lt;&gt;0,(1000-(AR39+U39)/2)/AS39*AL39,0)</f>
        <v>0.31186082193176584</v>
      </c>
      <c r="AW39">
        <f>U39*AA39/1000</f>
        <v>3.1251334508401922</v>
      </c>
      <c r="AX39">
        <f>(AU39-AW39)</f>
        <v>4.8694840080978175</v>
      </c>
      <c r="AY39">
        <f>1/(1.6/F39+1.37/N39)</f>
        <v>0.19720795462891191</v>
      </c>
      <c r="AZ39">
        <f>G39*AA39*0.001</f>
        <v>32.221986490655631</v>
      </c>
      <c r="BA39">
        <f>G39/S39</f>
        <v>0.92824854542150304</v>
      </c>
      <c r="BB39">
        <f>(1-AL39*AA39/AQ39/F39)*100</f>
        <v>21.910792070365936</v>
      </c>
      <c r="BC39">
        <f>(S39-E39/(N39/1.35))</f>
        <v>397.96748105257012</v>
      </c>
      <c r="BD39">
        <f>E39*BB39/100/BC39</f>
        <v>-5.465478110216207E-3</v>
      </c>
    </row>
    <row r="40" spans="1:56" x14ac:dyDescent="0.35">
      <c r="A40" s="1" t="s">
        <v>9</v>
      </c>
      <c r="B40" s="1" t="s">
        <v>2273</v>
      </c>
      <c r="K40" s="1">
        <v>2.72</v>
      </c>
    </row>
    <row r="41" spans="1:56" x14ac:dyDescent="0.35">
      <c r="A41" s="1" t="s">
        <v>9</v>
      </c>
      <c r="B41" s="1" t="s">
        <v>2272</v>
      </c>
      <c r="K41" s="1">
        <v>2.72</v>
      </c>
    </row>
    <row r="42" spans="1:56" x14ac:dyDescent="0.35">
      <c r="A42" s="1">
        <v>9</v>
      </c>
      <c r="B42" s="1" t="s">
        <v>2271</v>
      </c>
      <c r="C42" s="1">
        <v>1976.5000021792948</v>
      </c>
      <c r="D42" s="1">
        <v>0</v>
      </c>
      <c r="E42">
        <f>(R42-S42*(1000-T42)/(1000-U42))*AK42</f>
        <v>-10.375847951005424</v>
      </c>
      <c r="F42">
        <f>IF(AV42&lt;&gt;0,1/(1/AV42-1/N42),0)</f>
        <v>0.33530889461224089</v>
      </c>
      <c r="G42">
        <f>((AY42-AL42/2)*S42-E42)/(AY42+AL42/2)</f>
        <v>367.00780319716262</v>
      </c>
      <c r="H42">
        <f>AL42*1000</f>
        <v>41.396599957997061</v>
      </c>
      <c r="I42">
        <f>(AQ42-AW42)</f>
        <v>10.667412878143217</v>
      </c>
      <c r="J42">
        <f>(P42+AP42*D42)</f>
        <v>52.189128875732422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31.177850723266602</v>
      </c>
      <c r="P42" s="1">
        <v>52.189128875732422</v>
      </c>
      <c r="Q42" s="1">
        <v>31.242263793945313</v>
      </c>
      <c r="R42" s="1">
        <v>400.03314208984375</v>
      </c>
      <c r="S42" s="1">
        <v>394.6387939453125</v>
      </c>
      <c r="T42" s="1">
        <v>-7.7229857444763184E-2</v>
      </c>
      <c r="U42" s="1">
        <v>36.03515625</v>
      </c>
      <c r="V42" s="1">
        <v>-0.14911220967769623</v>
      </c>
      <c r="W42" s="1">
        <v>69.575187683105469</v>
      </c>
      <c r="X42" s="1">
        <v>300.56512451171875</v>
      </c>
      <c r="Y42" s="1">
        <v>999.7701416015625</v>
      </c>
      <c r="Z42" s="1">
        <v>0.35624289512634277</v>
      </c>
      <c r="AA42" s="1">
        <v>87.991020202636719</v>
      </c>
      <c r="AB42" s="1">
        <v>1.5091828107833862</v>
      </c>
      <c r="AC42" s="1">
        <v>0.13115431368350983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1.1050188401166128</v>
      </c>
      <c r="AL42">
        <f>(U42-T42)/(1000-U42)*AK42</f>
        <v>4.1396599957997063E-2</v>
      </c>
      <c r="AM42">
        <f>(P42+273.15)</f>
        <v>325.3391288757324</v>
      </c>
      <c r="AN42">
        <f>(O42+273.15)</f>
        <v>304.32785072326658</v>
      </c>
      <c r="AO42">
        <f>(Y42*AG42+Z42*AH42)*AI42</f>
        <v>159.96321908079335</v>
      </c>
      <c r="AP42">
        <f>((AO42+0.00000010773*(AN42^4-AM42^4))-AL42*44100)/(L42*51.4+0.00000043092*AM42^3)</f>
        <v>-15.607394905967281</v>
      </c>
      <c r="AQ42">
        <f>0.61365*EXP(17.502*J42/(240.97+J42))</f>
        <v>13.838183039742137</v>
      </c>
      <c r="AR42">
        <f>AQ42*1000/AA42</f>
        <v>157.2681281325508</v>
      </c>
      <c r="AS42">
        <f>(AR42-U42)</f>
        <v>121.2329718825508</v>
      </c>
      <c r="AT42">
        <f>IF(D42,P42,(O42+P42)/2)</f>
        <v>41.683489799499512</v>
      </c>
      <c r="AU42">
        <f>0.61365*EXP(17.502*AT42/(240.97+AT42))</f>
        <v>8.1069789276917898</v>
      </c>
      <c r="AV42">
        <f>IF(AS42&lt;&gt;0,(1000-(AR42+U42)/2)/AS42*AL42,0)</f>
        <v>0.30846023165339687</v>
      </c>
      <c r="AW42">
        <f>U42*AA42/1000</f>
        <v>3.170770161598921</v>
      </c>
      <c r="AX42">
        <f>(AU42-AW42)</f>
        <v>4.9362087660928688</v>
      </c>
      <c r="AY42">
        <f>1/(1.6/F42+1.37/N42)</f>
        <v>0.19503252140872981</v>
      </c>
      <c r="AZ42">
        <f>G42*AA42*0.001</f>
        <v>32.293391025646855</v>
      </c>
      <c r="BA42">
        <f>G42/S42</f>
        <v>0.92998409894801448</v>
      </c>
      <c r="BB42">
        <f>(1-AL42*AA42/AQ42/F42)*100</f>
        <v>21.498332689531154</v>
      </c>
      <c r="BC42">
        <f>(S42-E42/(N42/1.35))</f>
        <v>398.27489358905706</v>
      </c>
      <c r="BD42">
        <f>E42*BB42/100/BC42</f>
        <v>-5.6007404628639042E-3</v>
      </c>
    </row>
    <row r="43" spans="1:56" x14ac:dyDescent="0.35">
      <c r="A43" s="1" t="s">
        <v>9</v>
      </c>
      <c r="B43" s="1" t="s">
        <v>2270</v>
      </c>
      <c r="K43" s="1">
        <v>2.72</v>
      </c>
    </row>
    <row r="44" spans="1:56" x14ac:dyDescent="0.35">
      <c r="A44" s="1" t="s">
        <v>9</v>
      </c>
      <c r="B44" s="1" t="s">
        <v>2269</v>
      </c>
      <c r="K44" s="1">
        <v>2.72</v>
      </c>
    </row>
    <row r="45" spans="1:56" x14ac:dyDescent="0.35">
      <c r="A45" s="1">
        <v>10</v>
      </c>
      <c r="B45" s="1" t="s">
        <v>2268</v>
      </c>
      <c r="C45" s="1">
        <v>2179.5000021792948</v>
      </c>
      <c r="D45" s="1">
        <v>0</v>
      </c>
      <c r="E45">
        <f>(R45-S45*(1000-T45)/(1000-U45))*AK45</f>
        <v>-10.314843141984699</v>
      </c>
      <c r="F45">
        <f>IF(AV45&lt;&gt;0,1/(1/AV45-1/N45),0)</f>
        <v>0.36884377885839109</v>
      </c>
      <c r="G45">
        <f>((AY45-AL45/2)*S45-E45)/(AY45+AL45/2)</f>
        <v>368.26289150229093</v>
      </c>
      <c r="H45">
        <f>AL45*1000</f>
        <v>41.686185781666239</v>
      </c>
      <c r="I45">
        <f>(AQ45-AW45)</f>
        <v>9.8890210263032206</v>
      </c>
      <c r="J45">
        <f>(P45+AP45*D45)</f>
        <v>51.047542572021484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31.271432876586914</v>
      </c>
      <c r="P45" s="1">
        <v>51.047542572021484</v>
      </c>
      <c r="Q45" s="1">
        <v>31.324478149414063</v>
      </c>
      <c r="R45" s="1">
        <v>400.01263427734375</v>
      </c>
      <c r="S45" s="1">
        <v>394.46572875976563</v>
      </c>
      <c r="T45" s="1">
        <v>-7.7711552381515503E-2</v>
      </c>
      <c r="U45" s="1">
        <v>36.281024932861328</v>
      </c>
      <c r="V45" s="1">
        <v>-0.14924395084381104</v>
      </c>
      <c r="W45" s="1">
        <v>69.677200317382813</v>
      </c>
      <c r="X45" s="1">
        <v>300.540283203125</v>
      </c>
      <c r="Y45" s="1">
        <v>1250.1080322265625</v>
      </c>
      <c r="Z45" s="1">
        <v>9.6917435526847839E-2</v>
      </c>
      <c r="AA45" s="1">
        <v>87.990341186523438</v>
      </c>
      <c r="AB45" s="1">
        <v>1.5567489862442017</v>
      </c>
      <c r="AC45" s="1">
        <v>0.13252684473991394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1.1049275117761945</v>
      </c>
      <c r="AL45">
        <f>(U45-T45)/(1000-U45)*AK45</f>
        <v>4.1686185781666239E-2</v>
      </c>
      <c r="AM45">
        <f>(P45+273.15)</f>
        <v>324.19754257202146</v>
      </c>
      <c r="AN45">
        <f>(O45+273.15)</f>
        <v>304.42143287658689</v>
      </c>
      <c r="AO45">
        <f>(Y45*AG45+Z45*AH45)*AI45</f>
        <v>200.01728068551529</v>
      </c>
      <c r="AP45">
        <f>((AO45+0.00000010773*(AN45^4-AM45^4))-AL45*44100)/(L45*51.4+0.00000043092*AM45^3)</f>
        <v>-15.263801216437647</v>
      </c>
      <c r="AQ45">
        <f>0.61365*EXP(17.502*J45/(240.97+J45))</f>
        <v>13.081400788742453</v>
      </c>
      <c r="AR45">
        <f>AQ45*1000/AA45</f>
        <v>148.66859944334428</v>
      </c>
      <c r="AS45">
        <f>(AR45-U45)</f>
        <v>112.38757451048295</v>
      </c>
      <c r="AT45">
        <f>IF(D45,P45,(O45+P45)/2)</f>
        <v>41.159487724304199</v>
      </c>
      <c r="AU45">
        <f>0.61365*EXP(17.502*AT45/(240.97+AT45))</f>
        <v>7.8853961463082864</v>
      </c>
      <c r="AV45">
        <f>IF(AS45&lt;&gt;0,(1000-(AR45+U45)/2)/AS45*AL45,0)</f>
        <v>0.33661428983983971</v>
      </c>
      <c r="AW45">
        <f>U45*AA45/1000</f>
        <v>3.192379762439232</v>
      </c>
      <c r="AX45">
        <f>(AU45-AW45)</f>
        <v>4.693016383869054</v>
      </c>
      <c r="AY45">
        <f>1/(1.6/F45+1.37/N45)</f>
        <v>0.21306014634128057</v>
      </c>
      <c r="AZ45">
        <f>G45*AA45*0.001</f>
        <v>32.403577469622242</v>
      </c>
      <c r="BA45">
        <f>G45/S45</f>
        <v>0.93357385611201593</v>
      </c>
      <c r="BB45">
        <f>(1-AL45*AA45/AQ45/F45)*100</f>
        <v>23.97954811800065</v>
      </c>
      <c r="BC45">
        <f>(S45-E45/(N45/1.35))</f>
        <v>398.08044995180245</v>
      </c>
      <c r="BD45">
        <f>E45*BB45/100/BC45</f>
        <v>-6.2134495045611613E-3</v>
      </c>
    </row>
    <row r="46" spans="1:56" x14ac:dyDescent="0.35">
      <c r="A46" s="1" t="s">
        <v>9</v>
      </c>
      <c r="B46" s="1" t="s">
        <v>2267</v>
      </c>
      <c r="K46" s="1">
        <v>2.72</v>
      </c>
    </row>
    <row r="47" spans="1:56" x14ac:dyDescent="0.35">
      <c r="A47" s="1" t="s">
        <v>9</v>
      </c>
      <c r="B47" s="1" t="s">
        <v>2266</v>
      </c>
      <c r="K47" s="1">
        <v>2.72</v>
      </c>
    </row>
    <row r="48" spans="1:56" x14ac:dyDescent="0.35">
      <c r="A48" s="1">
        <v>11</v>
      </c>
      <c r="B48" s="1" t="s">
        <v>2265</v>
      </c>
      <c r="C48" s="1">
        <v>2382.5000021792948</v>
      </c>
      <c r="D48" s="1">
        <v>0</v>
      </c>
      <c r="E48">
        <f>(R48-S48*(1000-T48)/(1000-U48))*AK48</f>
        <v>-10.160706148355079</v>
      </c>
      <c r="F48">
        <f>IF(AV48&lt;&gt;0,1/(1/AV48-1/N48),0)</f>
        <v>0.39187824575410468</v>
      </c>
      <c r="G48">
        <f>((AY48-AL48/2)*S48-E48)/(AY48+AL48/2)</f>
        <v>368.45231548386283</v>
      </c>
      <c r="H48">
        <f>AL48*1000</f>
        <v>41.960441661380536</v>
      </c>
      <c r="I48">
        <f>(AQ48-AW48)</f>
        <v>9.4428462354356029</v>
      </c>
      <c r="J48">
        <f>(P48+AP48*D48)</f>
        <v>50.37969970703125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31.375358581542969</v>
      </c>
      <c r="P48" s="1">
        <v>50.37969970703125</v>
      </c>
      <c r="Q48" s="1">
        <v>31.411184310913086</v>
      </c>
      <c r="R48" s="1">
        <v>400.17266845703125</v>
      </c>
      <c r="S48" s="1">
        <v>394.39068603515625</v>
      </c>
      <c r="T48" s="1">
        <v>-7.7553749084472656E-2</v>
      </c>
      <c r="U48" s="1">
        <v>36.514778137207031</v>
      </c>
      <c r="V48" s="1">
        <v>-0.14804592728614807</v>
      </c>
      <c r="W48" s="1">
        <v>69.704742431640625</v>
      </c>
      <c r="X48" s="1">
        <v>300.51345825195313</v>
      </c>
      <c r="Y48" s="1">
        <v>1600.780517578125</v>
      </c>
      <c r="Z48" s="1">
        <v>0.12704385817050934</v>
      </c>
      <c r="AA48" s="1">
        <v>87.980186462402344</v>
      </c>
      <c r="AB48" s="1">
        <v>1.6525360345840454</v>
      </c>
      <c r="AC48" s="1">
        <v>0.13249689340591431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1.1048288906321804</v>
      </c>
      <c r="AL48">
        <f>(U48-T48)/(1000-U48)*AK48</f>
        <v>4.1960441661380535E-2</v>
      </c>
      <c r="AM48">
        <f>(P48+273.15)</f>
        <v>323.52969970703123</v>
      </c>
      <c r="AN48">
        <f>(O48+273.15)</f>
        <v>304.52535858154295</v>
      </c>
      <c r="AO48">
        <f>(Y48*AG48+Z48*AH48)*AI48</f>
        <v>256.12487708766275</v>
      </c>
      <c r="AP48">
        <f>((AO48+0.00000010773*(AN48^4-AM48^4))-AL48*44100)/(L48*51.4+0.00000043092*AM48^3)</f>
        <v>-14.833049725696458</v>
      </c>
      <c r="AQ48">
        <f>0.61365*EXP(17.502*J48/(240.97+J48))</f>
        <v>12.65542322458033</v>
      </c>
      <c r="AR48">
        <f>AQ48*1000/AA48</f>
        <v>143.84401458376686</v>
      </c>
      <c r="AS48">
        <f>(AR48-U48)</f>
        <v>107.32923644655983</v>
      </c>
      <c r="AT48">
        <f>IF(D48,P48,(O48+P48)/2)</f>
        <v>40.877529144287109</v>
      </c>
      <c r="AU48">
        <f>0.61365*EXP(17.502*AT48/(240.97+AT48))</f>
        <v>7.768350979670374</v>
      </c>
      <c r="AV48">
        <f>IF(AS48&lt;&gt;0,(1000-(AR48+U48)/2)/AS48*AL48,0)</f>
        <v>0.35569501493981293</v>
      </c>
      <c r="AW48">
        <f>U48*AA48/1000</f>
        <v>3.2125769891447273</v>
      </c>
      <c r="AX48">
        <f>(AU48-AW48)</f>
        <v>4.5557739905256467</v>
      </c>
      <c r="AY48">
        <f>1/(1.6/F48+1.37/N48)</f>
        <v>0.22529975316314244</v>
      </c>
      <c r="AZ48">
        <f>G48*AA48*0.001</f>
        <v>32.416503418774148</v>
      </c>
      <c r="BA48">
        <f>G48/S48</f>
        <v>0.93423178723601685</v>
      </c>
      <c r="BB48">
        <f>(1-AL48*AA48/AQ48/F48)*100</f>
        <v>25.561587932480244</v>
      </c>
      <c r="BC48">
        <f>(S48-E48/(N48/1.35))</f>
        <v>397.95139164501887</v>
      </c>
      <c r="BD48">
        <f>E48*BB48/100/BC48</f>
        <v>-6.526520301729467E-3</v>
      </c>
    </row>
    <row r="49" spans="1:56" x14ac:dyDescent="0.35">
      <c r="A49" s="1" t="s">
        <v>9</v>
      </c>
      <c r="B49" s="1" t="s">
        <v>2264</v>
      </c>
      <c r="K49" s="1">
        <v>2.72</v>
      </c>
    </row>
    <row r="50" spans="1:56" x14ac:dyDescent="0.35">
      <c r="A50" s="1" t="s">
        <v>9</v>
      </c>
      <c r="B50" s="1" t="s">
        <v>2259</v>
      </c>
      <c r="K50" s="1">
        <v>2.72</v>
      </c>
    </row>
    <row r="51" spans="1:56" x14ac:dyDescent="0.35">
      <c r="A51" s="1">
        <v>12</v>
      </c>
      <c r="B51" s="1" t="s">
        <v>2263</v>
      </c>
      <c r="C51" s="1">
        <v>2585.5000021792948</v>
      </c>
      <c r="D51" s="1">
        <v>0</v>
      </c>
      <c r="E51">
        <f>(R51-S51*(1000-T51)/(1000-U51))*AK51</f>
        <v>-10.155663668821912</v>
      </c>
      <c r="F51">
        <f>IF(AV51&lt;&gt;0,1/(1/AV51-1/N51),0)</f>
        <v>2.197189738489822</v>
      </c>
      <c r="G51">
        <f>((AY51-AL51/2)*S51-E51)/(AY51+AL51/2)</f>
        <v>387.12717754604409</v>
      </c>
      <c r="H51">
        <f>AL51*1000</f>
        <v>42.506298651453427</v>
      </c>
      <c r="I51">
        <f>(AQ51-AW51)</f>
        <v>2.5352916983791411</v>
      </c>
      <c r="J51">
        <f>(P51+AP51*D51)</f>
        <v>35.441017150878906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31.519207000732422</v>
      </c>
      <c r="P51" s="1">
        <v>35.441017150878906</v>
      </c>
      <c r="Q51" s="1">
        <v>31.524290084838867</v>
      </c>
      <c r="R51" s="1">
        <v>400.08639526367188</v>
      </c>
      <c r="S51" s="1">
        <v>394.115966796875</v>
      </c>
      <c r="T51" s="1">
        <v>-7.6984092593193054E-2</v>
      </c>
      <c r="U51" s="1">
        <v>36.971305847167969</v>
      </c>
      <c r="V51" s="1">
        <v>-0.14575101435184479</v>
      </c>
      <c r="W51" s="1">
        <v>69.996345520019531</v>
      </c>
      <c r="X51" s="1">
        <v>300.53375244140625</v>
      </c>
      <c r="Y51" s="1">
        <v>1999.984619140625</v>
      </c>
      <c r="Z51" s="1">
        <v>0.20824900269508362</v>
      </c>
      <c r="AA51" s="1">
        <v>87.973556518554688</v>
      </c>
      <c r="AB51" s="1">
        <v>1.7966400384902954</v>
      </c>
      <c r="AC51" s="1">
        <v>0.13177114725112915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1.1049035016228168</v>
      </c>
      <c r="AL51">
        <f>(U51-T51)/(1000-U51)*AK51</f>
        <v>4.2506298651453431E-2</v>
      </c>
      <c r="AM51">
        <f>(P51+273.15)</f>
        <v>308.59101715087888</v>
      </c>
      <c r="AN51">
        <f>(O51+273.15)</f>
        <v>304.6692070007324</v>
      </c>
      <c r="AO51">
        <f>(Y51*AG51+Z51*AH51)*AI51</f>
        <v>319.99753190999763</v>
      </c>
      <c r="AP51">
        <f>((AO51+0.00000010773*(AN51^4-AM51^4))-AL51*44100)/(L51*51.4+0.00000043092*AM51^3)</f>
        <v>-13.069842791700884</v>
      </c>
      <c r="AQ51">
        <f>0.61365*EXP(17.502*J51/(240.97+J51))</f>
        <v>5.7877889628897439</v>
      </c>
      <c r="AR51">
        <f>AQ51*1000/AA51</f>
        <v>65.790098660715501</v>
      </c>
      <c r="AS51">
        <f>(AR51-U51)</f>
        <v>28.818792813547532</v>
      </c>
      <c r="AT51">
        <f>IF(D51,P51,(O51+P51)/2)</f>
        <v>33.480112075805664</v>
      </c>
      <c r="AU51">
        <f>0.61365*EXP(17.502*AT51/(240.97+AT51))</f>
        <v>5.1900056871289451</v>
      </c>
      <c r="AV51">
        <f>IF(AS51&lt;&gt;0,(1000-(AR51+U51)/2)/AS51*AL51,0)</f>
        <v>1.3991666978351265</v>
      </c>
      <c r="AW51">
        <f>U51*AA51/1000</f>
        <v>3.2524972645106027</v>
      </c>
      <c r="AX51">
        <f>(AU51-AW51)</f>
        <v>1.9375084226183423</v>
      </c>
      <c r="AY51">
        <f>1/(1.6/F51+1.37/N51)</f>
        <v>0.92265102096645246</v>
      </c>
      <c r="AZ51">
        <f>G51*AA51*0.001</f>
        <v>34.05695463371547</v>
      </c>
      <c r="BA51">
        <f>G51/S51</f>
        <v>0.98226717555334953</v>
      </c>
      <c r="BB51">
        <f>(1-AL51*AA51/AQ51/F51)*100</f>
        <v>70.594728777238842</v>
      </c>
      <c r="BC51">
        <f>(S51-E51/(N51/1.35))</f>
        <v>397.67490532629074</v>
      </c>
      <c r="BD51">
        <f>E51*BB51/100/BC51</f>
        <v>-1.8028201243050469E-2</v>
      </c>
    </row>
    <row r="52" spans="1:56" x14ac:dyDescent="0.35">
      <c r="A52" s="1" t="s">
        <v>9</v>
      </c>
      <c r="B52" s="1" t="s">
        <v>2262</v>
      </c>
      <c r="K52" s="1">
        <v>2.4371200000000002</v>
      </c>
    </row>
    <row r="53" spans="1:56" x14ac:dyDescent="0.35">
      <c r="A53" s="1" t="s">
        <v>9</v>
      </c>
      <c r="B53" s="1" t="s">
        <v>2261</v>
      </c>
      <c r="K53" s="1">
        <v>2.4371200000000002</v>
      </c>
    </row>
    <row r="54" spans="1:56" x14ac:dyDescent="0.35">
      <c r="A54" s="1" t="s">
        <v>9</v>
      </c>
      <c r="B54" s="1" t="s">
        <v>2260</v>
      </c>
      <c r="K54" s="1">
        <v>2.01552</v>
      </c>
    </row>
    <row r="55" spans="1:56" x14ac:dyDescent="0.35">
      <c r="A55" s="1" t="s">
        <v>9</v>
      </c>
      <c r="B55" s="1" t="s">
        <v>2259</v>
      </c>
      <c r="K55" s="1">
        <v>2.01552</v>
      </c>
    </row>
    <row r="56" spans="1:56" x14ac:dyDescent="0.35">
      <c r="K56" s="1">
        <v>2.01552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D55"/>
  <sheetViews>
    <sheetView topLeftCell="A8" zoomScale="5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2440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2439</v>
      </c>
    </row>
    <row r="12" spans="1:56" x14ac:dyDescent="0.35">
      <c r="A12" s="1" t="s">
        <v>9</v>
      </c>
      <c r="B12" s="1" t="s">
        <v>2438</v>
      </c>
    </row>
    <row r="13" spans="1:56" x14ac:dyDescent="0.35">
      <c r="A13" s="1" t="s">
        <v>9</v>
      </c>
      <c r="B13" s="1" t="s">
        <v>2437</v>
      </c>
    </row>
    <row r="14" spans="1:56" x14ac:dyDescent="0.35">
      <c r="A14" s="1" t="s">
        <v>9</v>
      </c>
      <c r="B14" s="1" t="s">
        <v>2436</v>
      </c>
    </row>
    <row r="15" spans="1:56" x14ac:dyDescent="0.35">
      <c r="A15" s="1" t="s">
        <v>9</v>
      </c>
      <c r="B15" s="1" t="s">
        <v>2435</v>
      </c>
    </row>
    <row r="16" spans="1:56" x14ac:dyDescent="0.35">
      <c r="A16" s="1" t="s">
        <v>9</v>
      </c>
      <c r="B16" s="1" t="s">
        <v>2434</v>
      </c>
    </row>
    <row r="17" spans="1:56" x14ac:dyDescent="0.35">
      <c r="A17" s="1" t="s">
        <v>9</v>
      </c>
      <c r="B17" s="1" t="s">
        <v>2433</v>
      </c>
    </row>
    <row r="18" spans="1:56" x14ac:dyDescent="0.35">
      <c r="A18" s="1">
        <v>1</v>
      </c>
      <c r="B18" s="1" t="s">
        <v>2432</v>
      </c>
      <c r="C18" s="1">
        <v>414.99999955296516</v>
      </c>
      <c r="D18" s="1">
        <v>0</v>
      </c>
      <c r="E18">
        <f>(R18-S18*(1000-T18)/(1000-U18))*AK18</f>
        <v>-5.6873259118758117</v>
      </c>
      <c r="F18">
        <f>IF(AV18&lt;&gt;0,1/(1/AV18-1/N18),0)</f>
        <v>4.5944002556059367</v>
      </c>
      <c r="G18">
        <f>((AY18-AL18/2)*S18-E18)/(AY18+AL18/2)</f>
        <v>383.9859579346155</v>
      </c>
      <c r="H18">
        <f>AL18*1000</f>
        <v>40.128623735026807</v>
      </c>
      <c r="I18">
        <f>(AQ18-AW18)</f>
        <v>1.6100068018003046</v>
      </c>
      <c r="J18">
        <f>(P18+AP18*D18)</f>
        <v>31.665834426879883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31.647382736206055</v>
      </c>
      <c r="P18" s="1">
        <v>31.665834426879883</v>
      </c>
      <c r="Q18" s="1">
        <v>31.721220016479492</v>
      </c>
      <c r="R18" s="1">
        <v>399.97625732421875</v>
      </c>
      <c r="S18" s="1">
        <v>390.9267578125</v>
      </c>
      <c r="T18" s="1">
        <v>-7.5505025684833527E-2</v>
      </c>
      <c r="U18" s="1">
        <v>34.968921661376953</v>
      </c>
      <c r="V18" s="1">
        <v>-0.14187553524971008</v>
      </c>
      <c r="W18" s="1">
        <v>65.707344055175781</v>
      </c>
      <c r="X18" s="1">
        <v>300.56991577148438</v>
      </c>
      <c r="Y18" s="1">
        <v>0.14924639463424683</v>
      </c>
      <c r="Z18" s="1">
        <v>0.12049265205860138</v>
      </c>
      <c r="AA18" s="1">
        <v>87.949546813964844</v>
      </c>
      <c r="AB18" s="1">
        <v>1.69524085521698</v>
      </c>
      <c r="AC18" s="1">
        <v>0.14364153146743774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1.1050364550422216</v>
      </c>
      <c r="AL18">
        <f>(U18-T18)/(1000-U18)*AK18</f>
        <v>4.0128623735026805E-2</v>
      </c>
      <c r="AM18">
        <f>(P18+273.15)</f>
        <v>304.81583442687986</v>
      </c>
      <c r="AN18">
        <f>(O18+273.15)</f>
        <v>304.79738273620603</v>
      </c>
      <c r="AO18">
        <f>(Y18*AG18+Z18*AH18)*AI18</f>
        <v>2.3879422607732792E-2</v>
      </c>
      <c r="AP18">
        <f>((AO18+0.00000010773*(AN18^4-AM18^4))-AL18*44100)/(L18*51.4+0.00000043092*AM18^3)</f>
        <v>-14.482333905888872</v>
      </c>
      <c r="AQ18">
        <f>0.61365*EXP(17.502*J18/(240.97+J18))</f>
        <v>4.6855076144914465</v>
      </c>
      <c r="AR18">
        <f>AQ18*1000/AA18</f>
        <v>53.274948925006512</v>
      </c>
      <c r="AS18">
        <f>(AR18-U18)</f>
        <v>18.306027263629559</v>
      </c>
      <c r="AT18">
        <f>IF(D18,P18,(O18+P18)/2)</f>
        <v>31.656608581542969</v>
      </c>
      <c r="AU18">
        <f>0.61365*EXP(17.502*AT18/(240.97+AT18))</f>
        <v>4.6830554554871515</v>
      </c>
      <c r="AV18">
        <f>IF(AS18&lt;&gt;0,(1000-(AR18+U18)/2)/AS18*AL18,0)</f>
        <v>2.0953793328711456</v>
      </c>
      <c r="AW18">
        <f>U18*AA18/1000</f>
        <v>3.0755008126911418</v>
      </c>
      <c r="AX18">
        <f>(AU18-AW18)</f>
        <v>1.6075546427960097</v>
      </c>
      <c r="AY18">
        <f>1/(1.6/F18+1.37/N18)</f>
        <v>1.4206956922062426</v>
      </c>
      <c r="AZ18">
        <f>G18*AA18*0.001</f>
        <v>33.771390983275602</v>
      </c>
      <c r="BA18">
        <f>G18/S18</f>
        <v>0.98224526784320676</v>
      </c>
      <c r="BB18">
        <f>(1-AL18*AA18/AQ18/F18)*100</f>
        <v>83.605340705291738</v>
      </c>
      <c r="BC18">
        <f>(S18-E18/(N18/1.35))</f>
        <v>392.91981744672745</v>
      </c>
      <c r="BD18">
        <f>E18*BB18/100/BC18</f>
        <v>-1.2101472093065882E-2</v>
      </c>
    </row>
    <row r="19" spans="1:56" x14ac:dyDescent="0.35">
      <c r="A19" s="1" t="s">
        <v>9</v>
      </c>
      <c r="B19" s="1" t="s">
        <v>2431</v>
      </c>
      <c r="K19" s="1">
        <v>2.72</v>
      </c>
    </row>
    <row r="20" spans="1:56" x14ac:dyDescent="0.35">
      <c r="A20" s="1" t="s">
        <v>9</v>
      </c>
      <c r="B20" s="1" t="s">
        <v>2430</v>
      </c>
      <c r="K20" s="1">
        <v>2.72</v>
      </c>
    </row>
    <row r="21" spans="1:56" x14ac:dyDescent="0.35">
      <c r="A21" s="1">
        <v>2</v>
      </c>
      <c r="B21" s="1" t="s">
        <v>2429</v>
      </c>
      <c r="C21" s="1">
        <v>617.49999956414104</v>
      </c>
      <c r="D21" s="1">
        <v>0</v>
      </c>
      <c r="E21">
        <f>(R21-S21*(1000-T21)/(1000-U21))*AK21</f>
        <v>-5.7775583949575475</v>
      </c>
      <c r="F21">
        <f>IF(AV21&lt;&gt;0,1/(1/AV21-1/N21),0)</f>
        <v>3.4487977387939939</v>
      </c>
      <c r="G21">
        <f>((AY21-AL21/2)*S21-E21)/(AY21+AL21/2)</f>
        <v>384.24659966164467</v>
      </c>
      <c r="H21">
        <f>AL21*1000</f>
        <v>38.177781980759235</v>
      </c>
      <c r="I21">
        <f>(AQ21-AW21)</f>
        <v>1.7650468203148084</v>
      </c>
      <c r="J21">
        <f>(P21+AP21*D21)</f>
        <v>31.705440521240234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31.607353210449219</v>
      </c>
      <c r="P21" s="1">
        <v>31.705440521240234</v>
      </c>
      <c r="Q21" s="1">
        <v>31.721759796142578</v>
      </c>
      <c r="R21" s="1">
        <v>399.95404052734375</v>
      </c>
      <c r="S21" s="1">
        <v>391.65005493164063</v>
      </c>
      <c r="T21" s="1">
        <v>-7.4067644774913788E-2</v>
      </c>
      <c r="U21" s="1">
        <v>33.328578948974609</v>
      </c>
      <c r="V21" s="1">
        <v>-0.13948014378547668</v>
      </c>
      <c r="W21" s="1">
        <v>62.762557983398438</v>
      </c>
      <c r="X21" s="1">
        <v>300.52291870117188</v>
      </c>
      <c r="Y21" s="1">
        <v>25.177701950073242</v>
      </c>
      <c r="Z21" s="1">
        <v>0.26587206125259399</v>
      </c>
      <c r="AA21" s="1">
        <v>87.942558288574219</v>
      </c>
      <c r="AB21" s="1">
        <v>1.4937821626663208</v>
      </c>
      <c r="AC21" s="1">
        <v>0.17044797539710999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1.1048636716954845</v>
      </c>
      <c r="AL21">
        <f>(U21-T21)/(1000-U21)*AK21</f>
        <v>3.8177781980759239E-2</v>
      </c>
      <c r="AM21">
        <f>(P21+273.15)</f>
        <v>304.85544052124021</v>
      </c>
      <c r="AN21">
        <f>(O21+273.15)</f>
        <v>304.7573532104492</v>
      </c>
      <c r="AO21">
        <f>(Y21*AG21+Z21*AH21)*AI21</f>
        <v>4.0284322219692399</v>
      </c>
      <c r="AP21">
        <f>((AO21+0.00000010773*(AN21^4-AM21^4))-AL21*44100)/(L21*51.4+0.00000043092*AM21^3)</f>
        <v>-13.753007852777005</v>
      </c>
      <c r="AQ21">
        <f>0.61365*EXP(17.502*J21/(240.97+J21))</f>
        <v>4.6960473172103558</v>
      </c>
      <c r="AR21">
        <f>AQ21*1000/AA21</f>
        <v>53.399030100998111</v>
      </c>
      <c r="AS21">
        <f>(AR21-U21)</f>
        <v>20.070451152023502</v>
      </c>
      <c r="AT21">
        <f>IF(D21,P21,(O21+P21)/2)</f>
        <v>31.656396865844727</v>
      </c>
      <c r="AU21">
        <f>0.61365*EXP(17.502*AT21/(240.97+AT21))</f>
        <v>4.6829991961947703</v>
      </c>
      <c r="AV21">
        <f>IF(AS21&lt;&gt;0,(1000-(AR21+U21)/2)/AS21*AL21,0)</f>
        <v>1.8197023987707361</v>
      </c>
      <c r="AW21">
        <f>U21*AA21/1000</f>
        <v>2.9310004968955474</v>
      </c>
      <c r="AX21">
        <f>(AU21-AW21)</f>
        <v>1.7519986992992229</v>
      </c>
      <c r="AY21">
        <f>1/(1.6/F21+1.37/N21)</f>
        <v>1.2201665215678223</v>
      </c>
      <c r="AZ21">
        <f>G21*AA21*0.001</f>
        <v>33.791628987930629</v>
      </c>
      <c r="BA21">
        <f>G21/S21</f>
        <v>0.98109675927075213</v>
      </c>
      <c r="BB21">
        <f>(1-AL21*AA21/AQ21/F21)*100</f>
        <v>79.269508471258547</v>
      </c>
      <c r="BC21">
        <f>(S21-E21/(N21/1.35))</f>
        <v>393.67473552842819</v>
      </c>
      <c r="BD21">
        <f>E21*BB21/100/BC21</f>
        <v>-1.1633568852660247E-2</v>
      </c>
    </row>
    <row r="22" spans="1:56" x14ac:dyDescent="0.35">
      <c r="A22" s="1" t="s">
        <v>9</v>
      </c>
      <c r="B22" s="1" t="s">
        <v>2428</v>
      </c>
      <c r="K22" s="1">
        <v>2.72</v>
      </c>
    </row>
    <row r="23" spans="1:56" x14ac:dyDescent="0.35">
      <c r="A23" s="1" t="s">
        <v>9</v>
      </c>
      <c r="B23" s="1" t="s">
        <v>2427</v>
      </c>
      <c r="K23" s="1">
        <v>2.72</v>
      </c>
    </row>
    <row r="24" spans="1:56" x14ac:dyDescent="0.35">
      <c r="A24" s="1">
        <v>3</v>
      </c>
      <c r="B24" s="1" t="s">
        <v>2426</v>
      </c>
      <c r="C24" s="1">
        <v>819.49999956414104</v>
      </c>
      <c r="D24" s="1">
        <v>0</v>
      </c>
      <c r="E24">
        <f>(R24-S24*(1000-T24)/(1000-U24))*AK24</f>
        <v>-5.4417622483652623</v>
      </c>
      <c r="F24">
        <f>IF(AV24&lt;&gt;0,1/(1/AV24-1/N24),0)</f>
        <v>2.356241644613196</v>
      </c>
      <c r="G24">
        <f>((AY24-AL24/2)*S24-E24)/(AY24+AL24/2)</f>
        <v>384.26673004273584</v>
      </c>
      <c r="H24">
        <f>AL24*1000</f>
        <v>34.808757613190018</v>
      </c>
      <c r="I24">
        <f>(AQ24-AW24)</f>
        <v>2.0060206428582625</v>
      </c>
      <c r="J24">
        <f>(P24+AP24*D24)</f>
        <v>31.665756225585938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31.556142807006836</v>
      </c>
      <c r="P24" s="1">
        <v>31.665756225585938</v>
      </c>
      <c r="Q24" s="1">
        <v>31.683338165283203</v>
      </c>
      <c r="R24" s="1">
        <v>400.07058715820313</v>
      </c>
      <c r="S24" s="1">
        <v>392.62649536132813</v>
      </c>
      <c r="T24" s="1">
        <v>-7.369917631149292E-2</v>
      </c>
      <c r="U24" s="1">
        <v>30.469987869262695</v>
      </c>
      <c r="V24" s="1">
        <v>-0.13918295502662659</v>
      </c>
      <c r="W24" s="1">
        <v>57.543426513671875</v>
      </c>
      <c r="X24" s="1">
        <v>300.5364990234375</v>
      </c>
      <c r="Y24" s="1">
        <v>50.37738037109375</v>
      </c>
      <c r="Z24" s="1">
        <v>0.27635183930397034</v>
      </c>
      <c r="AA24" s="1">
        <v>87.937881469726563</v>
      </c>
      <c r="AB24" s="1">
        <v>1.2347153425216675</v>
      </c>
      <c r="AC24" s="1">
        <v>0.20880885422229767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1.104913599350873</v>
      </c>
      <c r="AL24">
        <f>(U24-T24)/(1000-U24)*AK24</f>
        <v>3.4808757613190015E-2</v>
      </c>
      <c r="AM24">
        <f>(P24+273.15)</f>
        <v>304.81575622558591</v>
      </c>
      <c r="AN24">
        <f>(O24+273.15)</f>
        <v>304.70614280700681</v>
      </c>
      <c r="AO24">
        <f>(Y24*AG24+Z24*AH24)*AI24</f>
        <v>8.0603806792114483</v>
      </c>
      <c r="AP24">
        <f>((AO24+0.00000010773*(AN24^4-AM24^4))-AL24*44100)/(L24*51.4+0.00000043092*AM24^3)</f>
        <v>-12.50596272048141</v>
      </c>
      <c r="AQ24">
        <f>0.61365*EXP(17.502*J24/(240.97+J24))</f>
        <v>4.6854868244894918</v>
      </c>
      <c r="AR24">
        <f>AQ24*1000/AA24</f>
        <v>53.28177966286934</v>
      </c>
      <c r="AS24">
        <f>(AR24-U24)</f>
        <v>22.811791793606645</v>
      </c>
      <c r="AT24">
        <f>IF(D24,P24,(O24+P24)/2)</f>
        <v>31.610949516296387</v>
      </c>
      <c r="AU24">
        <f>0.61365*EXP(17.502*AT24/(240.97+AT24))</f>
        <v>4.6709360681562941</v>
      </c>
      <c r="AV24">
        <f>IF(AS24&lt;&gt;0,(1000-(AR24+U24)/2)/AS24*AL24,0)</f>
        <v>1.4620118589143911</v>
      </c>
      <c r="AW24">
        <f>U24*AA24/1000</f>
        <v>2.6794661816312293</v>
      </c>
      <c r="AX24">
        <f>(AU24-AW24)</f>
        <v>1.9914698865250648</v>
      </c>
      <c r="AY24">
        <f>1/(1.6/F24+1.37/N24)</f>
        <v>0.96648427688218852</v>
      </c>
      <c r="AZ24">
        <f>G24*AA24*0.001</f>
        <v>33.791602159257522</v>
      </c>
      <c r="BA24">
        <f>G24/S24</f>
        <v>0.97870809683666682</v>
      </c>
      <c r="BB24">
        <f>(1-AL24*AA24/AQ24/F24)*100</f>
        <v>72.273824171311873</v>
      </c>
      <c r="BC24">
        <f>(S24-E24/(N24/1.35))</f>
        <v>394.53349996143947</v>
      </c>
      <c r="BD24">
        <f>E24*BB24/100/BC24</f>
        <v>-9.9686583765098129E-3</v>
      </c>
    </row>
    <row r="25" spans="1:56" x14ac:dyDescent="0.35">
      <c r="A25" s="1" t="s">
        <v>9</v>
      </c>
      <c r="B25" s="1" t="s">
        <v>2425</v>
      </c>
      <c r="K25" s="1">
        <v>2.72</v>
      </c>
    </row>
    <row r="26" spans="1:56" x14ac:dyDescent="0.35">
      <c r="A26" s="1" t="s">
        <v>9</v>
      </c>
      <c r="B26" s="1" t="s">
        <v>2424</v>
      </c>
      <c r="K26" s="1">
        <v>2.72</v>
      </c>
    </row>
    <row r="27" spans="1:56" x14ac:dyDescent="0.35">
      <c r="A27" s="1">
        <v>4</v>
      </c>
      <c r="B27" s="1" t="s">
        <v>2423</v>
      </c>
      <c r="C27" s="1">
        <v>1022.499999564141</v>
      </c>
      <c r="D27" s="1">
        <v>0</v>
      </c>
      <c r="E27">
        <f>(R27-S27*(1000-T27)/(1000-U27))*AK27</f>
        <v>-5.2658730241981511</v>
      </c>
      <c r="F27">
        <f>IF(AV27&lt;&gt;0,1/(1/AV27-1/N27),0)</f>
        <v>1.6400649850884224</v>
      </c>
      <c r="G27">
        <f>((AY27-AL27/2)*S27-E27)/(AY27+AL27/2)</f>
        <v>384.55240219885115</v>
      </c>
      <c r="H27">
        <f>AL27*1000</f>
        <v>31.034801789571777</v>
      </c>
      <c r="I27">
        <f>(AQ27-AW27)</f>
        <v>2.2768674876838091</v>
      </c>
      <c r="J27">
        <f>(P27+AP27*D27)</f>
        <v>31.618810653686523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31.522783279418945</v>
      </c>
      <c r="P27" s="1">
        <v>31.618810653686523</v>
      </c>
      <c r="Q27" s="1">
        <v>31.648374557495117</v>
      </c>
      <c r="R27" s="1">
        <v>399.90731811523438</v>
      </c>
      <c r="S27" s="1">
        <v>393.616943359375</v>
      </c>
      <c r="T27" s="1">
        <v>-7.2849690914154053E-2</v>
      </c>
      <c r="U27" s="1">
        <v>27.251163482666016</v>
      </c>
      <c r="V27" s="1">
        <v>-0.13782483339309692</v>
      </c>
      <c r="W27" s="1">
        <v>51.556663513183594</v>
      </c>
      <c r="X27" s="1">
        <v>300.5205078125</v>
      </c>
      <c r="Y27" s="1">
        <v>99.754013061523438</v>
      </c>
      <c r="Z27" s="1">
        <v>0.14537771046161652</v>
      </c>
      <c r="AA27" s="1">
        <v>87.928474426269531</v>
      </c>
      <c r="AB27" s="1">
        <v>0.99181222915649414</v>
      </c>
      <c r="AC27" s="1">
        <v>0.23721575736999512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1.1048548081341909</v>
      </c>
      <c r="AL27">
        <f>(U27-T27)/(1000-U27)*AK27</f>
        <v>3.1034801789571777E-2</v>
      </c>
      <c r="AM27">
        <f>(P27+273.15)</f>
        <v>304.7688106536865</v>
      </c>
      <c r="AN27">
        <f>(O27+273.15)</f>
        <v>304.67278327941892</v>
      </c>
      <c r="AO27">
        <f>(Y27*AG27+Z27*AH27)*AI27</f>
        <v>15.960641733095599</v>
      </c>
      <c r="AP27">
        <f>((AO27+0.00000010773*(AN27^4-AM27^4))-AL27*44100)/(L27*51.4+0.00000043092*AM27^3)</f>
        <v>-11.078610857996249</v>
      </c>
      <c r="AQ27">
        <f>0.61365*EXP(17.502*J27/(240.97+J27))</f>
        <v>4.673020719055498</v>
      </c>
      <c r="AR27">
        <f>AQ27*1000/AA27</f>
        <v>53.145704500695686</v>
      </c>
      <c r="AS27">
        <f>(AR27-U27)</f>
        <v>25.89454101802967</v>
      </c>
      <c r="AT27">
        <f>IF(D27,P27,(O27+P27)/2)</f>
        <v>31.570796966552734</v>
      </c>
      <c r="AU27">
        <f>0.61365*EXP(17.502*AT27/(240.97+AT27))</f>
        <v>4.6603008648225348</v>
      </c>
      <c r="AV27">
        <f>IF(AS27&lt;&gt;0,(1000-(AR27+U27)/2)/AS27*AL27,0)</f>
        <v>1.1503293816889328</v>
      </c>
      <c r="AW27">
        <f>U27*AA27/1000</f>
        <v>2.3961532313716889</v>
      </c>
      <c r="AX27">
        <f>(AU27-AW27)</f>
        <v>2.2641476334508459</v>
      </c>
      <c r="AY27">
        <f>1/(1.6/F27+1.37/N27)</f>
        <v>0.75120103205186084</v>
      </c>
      <c r="AZ27">
        <f>G27*AA27*0.001</f>
        <v>33.813106062302197</v>
      </c>
      <c r="BA27">
        <f>G27/S27</f>
        <v>0.97697116114168936</v>
      </c>
      <c r="BB27">
        <f>(1-AL27*AA27/AQ27/F27)*100</f>
        <v>64.394281750054446</v>
      </c>
      <c r="BC27">
        <f>(S27-E27/(N27/1.35))</f>
        <v>395.46230955187355</v>
      </c>
      <c r="BD27">
        <f>E27*BB27/100/BC27</f>
        <v>-8.5745746937167383E-3</v>
      </c>
    </row>
    <row r="28" spans="1:56" x14ac:dyDescent="0.35">
      <c r="A28" s="1" t="s">
        <v>9</v>
      </c>
      <c r="B28" s="1" t="s">
        <v>2422</v>
      </c>
      <c r="K28" s="1">
        <v>2.72</v>
      </c>
    </row>
    <row r="29" spans="1:56" x14ac:dyDescent="0.35">
      <c r="A29" s="1" t="s">
        <v>9</v>
      </c>
      <c r="B29" s="1" t="s">
        <v>2421</v>
      </c>
      <c r="K29" s="1">
        <v>2.72</v>
      </c>
    </row>
    <row r="30" spans="1:56" x14ac:dyDescent="0.35">
      <c r="A30" s="1">
        <v>5</v>
      </c>
      <c r="B30" s="1" t="s">
        <v>2420</v>
      </c>
      <c r="C30" s="1">
        <v>1225.499999564141</v>
      </c>
      <c r="D30" s="1">
        <v>0</v>
      </c>
      <c r="E30">
        <f>(R30-S30*(1000-T30)/(1000-U30))*AK30</f>
        <v>-5.8082193504195541</v>
      </c>
      <c r="F30">
        <f>IF(AV30&lt;&gt;0,1/(1/AV30-1/N30),0)</f>
        <v>1.4173647231400917</v>
      </c>
      <c r="G30">
        <f>((AY30-AL30/2)*S30-E30)/(AY30+AL30/2)</f>
        <v>386.3744299654104</v>
      </c>
      <c r="H30">
        <f>AL30*1000</f>
        <v>29.407085374799461</v>
      </c>
      <c r="I30">
        <f>(AQ30-AW30)</f>
        <v>2.396749099013932</v>
      </c>
      <c r="J30">
        <f>(P30+AP30*D30)</f>
        <v>31.607698440551758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31.511716842651367</v>
      </c>
      <c r="P30" s="1">
        <v>31.607698440551758</v>
      </c>
      <c r="Q30" s="1">
        <v>31.629453659057617</v>
      </c>
      <c r="R30" s="1">
        <v>400.05438232421875</v>
      </c>
      <c r="S30" s="1">
        <v>394.80313110351563</v>
      </c>
      <c r="T30" s="1">
        <v>-7.1577593684196472E-2</v>
      </c>
      <c r="U30" s="1">
        <v>25.856813430786133</v>
      </c>
      <c r="V30" s="1">
        <v>-0.13548988103866577</v>
      </c>
      <c r="W30" s="1">
        <v>48.944599151611328</v>
      </c>
      <c r="X30" s="1">
        <v>300.516357421875</v>
      </c>
      <c r="Y30" s="1">
        <v>150.91935729980469</v>
      </c>
      <c r="Z30" s="1">
        <v>0.27896997332572937</v>
      </c>
      <c r="AA30" s="1">
        <v>87.919769287109375</v>
      </c>
      <c r="AB30" s="1">
        <v>0.97211158275604248</v>
      </c>
      <c r="AC30" s="1">
        <v>0.2476624995470047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1.1048395493451284</v>
      </c>
      <c r="AL30">
        <f>(U30-T30)/(1000-U30)*AK30</f>
        <v>2.9407085374799462E-2</v>
      </c>
      <c r="AM30">
        <f>(P30+273.15)</f>
        <v>304.75769844055174</v>
      </c>
      <c r="AN30">
        <f>(O30+273.15)</f>
        <v>304.66171684265134</v>
      </c>
      <c r="AO30">
        <f>(Y30*AG30+Z30*AH30)*AI30</f>
        <v>24.147096628239069</v>
      </c>
      <c r="AP30">
        <f>((AO30+0.00000010773*(AN30^4-AM30^4))-AL30*44100)/(L30*51.4+0.00000043092*AM30^3)</f>
        <v>-10.424329028290762</v>
      </c>
      <c r="AQ30">
        <f>0.61365*EXP(17.502*J30/(240.97+J30))</f>
        <v>4.6700741703484798</v>
      </c>
      <c r="AR30">
        <f>AQ30*1000/AA30</f>
        <v>53.117452516259014</v>
      </c>
      <c r="AS30">
        <f>(AR30-U30)</f>
        <v>27.260639085472882</v>
      </c>
      <c r="AT30">
        <f>IF(D30,P30,(O30+P30)/2)</f>
        <v>31.559707641601563</v>
      </c>
      <c r="AU30">
        <f>0.61365*EXP(17.502*AT30/(240.97+AT30))</f>
        <v>4.6573673544561993</v>
      </c>
      <c r="AV30">
        <f>IF(AS30&lt;&gt;0,(1000-(AR30+U30)/2)/AS30*AL30,0)</f>
        <v>1.0361416618179424</v>
      </c>
      <c r="AW30">
        <f>U30*AA30/1000</f>
        <v>2.2733250713345479</v>
      </c>
      <c r="AX30">
        <f>(AU30-AW30)</f>
        <v>2.3840422831216515</v>
      </c>
      <c r="AY30">
        <f>1/(1.6/F30+1.37/N30)</f>
        <v>0.67363383422472789</v>
      </c>
      <c r="AZ30">
        <f>G30*AA30*0.001</f>
        <v>33.969950740997277</v>
      </c>
      <c r="BA30">
        <f>G30/S30</f>
        <v>0.97865087565403508</v>
      </c>
      <c r="BB30">
        <f>(1-AL30*AA30/AQ30/F30)*100</f>
        <v>60.939920338333707</v>
      </c>
      <c r="BC30">
        <f>(S30-E30/(N30/1.35))</f>
        <v>396.83855648856132</v>
      </c>
      <c r="BD30">
        <f>E30*BB30/100/BC30</f>
        <v>-8.91930531282281E-3</v>
      </c>
    </row>
    <row r="31" spans="1:56" x14ac:dyDescent="0.35">
      <c r="A31" s="1" t="s">
        <v>9</v>
      </c>
      <c r="B31" s="1" t="s">
        <v>2419</v>
      </c>
      <c r="K31" s="1">
        <v>2.72</v>
      </c>
    </row>
    <row r="32" spans="1:56" x14ac:dyDescent="0.35">
      <c r="A32" s="1" t="s">
        <v>9</v>
      </c>
      <c r="B32" s="1" t="s">
        <v>2418</v>
      </c>
      <c r="K32" s="1">
        <v>2.72</v>
      </c>
    </row>
    <row r="33" spans="1:56" x14ac:dyDescent="0.35">
      <c r="A33" s="1">
        <v>6</v>
      </c>
      <c r="B33" s="1" t="s">
        <v>2417</v>
      </c>
      <c r="C33" s="1">
        <v>1427.499999564141</v>
      </c>
      <c r="D33" s="1">
        <v>0</v>
      </c>
      <c r="E33">
        <f>(R33-S33*(1000-T33)/(1000-U33))*AK33</f>
        <v>-6.6225007148310171</v>
      </c>
      <c r="F33">
        <f>IF(AV33&lt;&gt;0,1/(1/AV33-1/N33),0)</f>
        <v>1.3715278441539764</v>
      </c>
      <c r="G33">
        <f>((AY33-AL33/2)*S33-E33)/(AY33+AL33/2)</f>
        <v>388.30325791690751</v>
      </c>
      <c r="H33">
        <f>AL33*1000</f>
        <v>29.025491326655565</v>
      </c>
      <c r="I33">
        <f>(AQ33-AW33)</f>
        <v>2.4237116079613643</v>
      </c>
      <c r="J33">
        <f>(P33+AP33*D33)</f>
        <v>31.600936889648438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31.513236999511719</v>
      </c>
      <c r="P33" s="1">
        <v>31.600936889648438</v>
      </c>
      <c r="Q33" s="1">
        <v>31.622592926025391</v>
      </c>
      <c r="R33" s="1">
        <v>399.935546875</v>
      </c>
      <c r="S33" s="1">
        <v>395.53863525390625</v>
      </c>
      <c r="T33" s="1">
        <v>-6.7305974662303925E-2</v>
      </c>
      <c r="U33" s="1">
        <v>25.531488418579102</v>
      </c>
      <c r="V33" s="1">
        <v>-0.12738446891307831</v>
      </c>
      <c r="W33" s="1">
        <v>48.321338653564453</v>
      </c>
      <c r="X33" s="1">
        <v>300.53619384765625</v>
      </c>
      <c r="Y33" s="1">
        <v>299.81546020507813</v>
      </c>
      <c r="Z33" s="1">
        <v>0.12049280107021332</v>
      </c>
      <c r="AA33" s="1">
        <v>87.913810729980469</v>
      </c>
      <c r="AB33" s="1">
        <v>0.84206700325012207</v>
      </c>
      <c r="AC33" s="1">
        <v>0.24728445708751678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1.104912477381089</v>
      </c>
      <c r="AL33">
        <f>(U33-T33)/(1000-U33)*AK33</f>
        <v>2.9025491326655564E-2</v>
      </c>
      <c r="AM33">
        <f>(P33+273.15)</f>
        <v>304.75093688964841</v>
      </c>
      <c r="AN33">
        <f>(O33+273.15)</f>
        <v>304.6632369995117</v>
      </c>
      <c r="AO33">
        <f>(Y33*AG33+Z33*AH33)*AI33</f>
        <v>47.97047256058886</v>
      </c>
      <c r="AP33">
        <f>((AO33+0.00000010773*(AN33^4-AM33^4))-AL33*44100)/(L33*51.4+0.00000043092*AM33^3)</f>
        <v>-10.090910412504224</v>
      </c>
      <c r="AQ33">
        <f>0.61365*EXP(17.502*J33/(240.97+J33))</f>
        <v>4.6682820484470158</v>
      </c>
      <c r="AR33">
        <f>AQ33*1000/AA33</f>
        <v>53.100667684457825</v>
      </c>
      <c r="AS33">
        <f>(AR33-U33)</f>
        <v>27.569179265878724</v>
      </c>
      <c r="AT33">
        <f>IF(D33,P33,(O33+P33)/2)</f>
        <v>31.557086944580078</v>
      </c>
      <c r="AU33">
        <f>0.61365*EXP(17.502*AT33/(240.97+AT33))</f>
        <v>4.6566743243068451</v>
      </c>
      <c r="AV33">
        <f>IF(AS33&lt;&gt;0,(1000-(AR33+U33)/2)/AS33*AL33,0)</f>
        <v>1.0114310105228421</v>
      </c>
      <c r="AW33">
        <f>U33*AA33/1000</f>
        <v>2.2445704404856515</v>
      </c>
      <c r="AX33">
        <f>(AU33-AW33)</f>
        <v>2.4121038838211937</v>
      </c>
      <c r="AY33">
        <f>1/(1.6/F33+1.37/N33)</f>
        <v>0.6569384151829204</v>
      </c>
      <c r="AZ33">
        <f>G33*AA33*0.001</f>
        <v>34.137219122341797</v>
      </c>
      <c r="BA33">
        <f>G33/S33</f>
        <v>0.98170753324171689</v>
      </c>
      <c r="BB33">
        <f>(1-AL33*AA33/AQ33/F33)*100</f>
        <v>60.145719861306922</v>
      </c>
      <c r="BC33">
        <f>(S33-E33/(N33/1.35))</f>
        <v>397.85941641835666</v>
      </c>
      <c r="BD33">
        <f>E33*BB33/100/BC33</f>
        <v>-1.0011452697570325E-2</v>
      </c>
    </row>
    <row r="34" spans="1:56" x14ac:dyDescent="0.35">
      <c r="A34" s="1" t="s">
        <v>9</v>
      </c>
      <c r="B34" s="1" t="s">
        <v>2416</v>
      </c>
      <c r="K34" s="1">
        <v>2.72</v>
      </c>
    </row>
    <row r="35" spans="1:56" x14ac:dyDescent="0.35">
      <c r="A35" s="1" t="s">
        <v>9</v>
      </c>
      <c r="B35" s="1" t="s">
        <v>2415</v>
      </c>
      <c r="K35" s="1">
        <v>2.72</v>
      </c>
    </row>
    <row r="36" spans="1:56" x14ac:dyDescent="0.35">
      <c r="A36" s="1">
        <v>7</v>
      </c>
      <c r="B36" s="1" t="s">
        <v>2414</v>
      </c>
      <c r="C36" s="1">
        <v>1630.499999564141</v>
      </c>
      <c r="D36" s="1">
        <v>0</v>
      </c>
      <c r="E36">
        <f>(R36-S36*(1000-T36)/(1000-U36))*AK36</f>
        <v>-7.3599328376663529</v>
      </c>
      <c r="F36">
        <f>IF(AV36&lt;&gt;0,1/(1/AV36-1/N36),0)</f>
        <v>0.19340406665382359</v>
      </c>
      <c r="G36">
        <f>((AY36-AL36/2)*S36-E36)/(AY36+AL36/2)</f>
        <v>364.41010277255566</v>
      </c>
      <c r="H36">
        <f>AL36*1000</f>
        <v>29.076789142687833</v>
      </c>
      <c r="I36">
        <f>(AQ36-AW36)</f>
        <v>12.535645311453873</v>
      </c>
      <c r="J36">
        <f>(P36+AP36*D36)</f>
        <v>53.54266357421875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31.524326324462891</v>
      </c>
      <c r="P36" s="1">
        <v>53.54266357421875</v>
      </c>
      <c r="Q36" s="1">
        <v>31.623178482055664</v>
      </c>
      <c r="R36" s="1">
        <v>400.10467529296875</v>
      </c>
      <c r="S36" s="1">
        <v>396.33627319335938</v>
      </c>
      <c r="T36" s="1">
        <v>-6.3927367329597473E-2</v>
      </c>
      <c r="U36" s="1">
        <v>25.575868606567383</v>
      </c>
      <c r="V36" s="1">
        <v>-0.12090998888015747</v>
      </c>
      <c r="W36" s="1">
        <v>48.373302459716797</v>
      </c>
      <c r="X36" s="1">
        <v>300.57220458984375</v>
      </c>
      <c r="Y36" s="1">
        <v>500.30096435546875</v>
      </c>
      <c r="Z36" s="1">
        <v>1.8336012959480286E-2</v>
      </c>
      <c r="AA36" s="1">
        <v>87.910995483398438</v>
      </c>
      <c r="AB36" s="1">
        <v>0.88817143440246582</v>
      </c>
      <c r="AC36" s="1">
        <v>0.24690355360507965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1.1050448698156019</v>
      </c>
      <c r="AL36">
        <f>(U36-T36)/(1000-U36)*AK36</f>
        <v>2.9076789142687832E-2</v>
      </c>
      <c r="AM36">
        <f>(P36+273.15)</f>
        <v>326.69266357421873</v>
      </c>
      <c r="AN36">
        <f>(O36+273.15)</f>
        <v>304.67432632446287</v>
      </c>
      <c r="AO36">
        <f>(Y36*AG36+Z36*AH36)*AI36</f>
        <v>80.048152507659324</v>
      </c>
      <c r="AP36">
        <f>((AO36+0.00000010773*(AN36^4-AM36^4))-AL36*44100)/(L36*51.4+0.00000043092*AM36^3)</f>
        <v>-12.005891678944449</v>
      </c>
      <c r="AQ36">
        <f>0.61365*EXP(17.502*J36/(240.97+J36))</f>
        <v>14.784045381009811</v>
      </c>
      <c r="AR36">
        <f>AQ36*1000/AA36</f>
        <v>168.17060596022606</v>
      </c>
      <c r="AS36">
        <f>(AR36-U36)</f>
        <v>142.59473735365867</v>
      </c>
      <c r="AT36">
        <f>IF(D36,P36,(O36+P36)/2)</f>
        <v>42.53349494934082</v>
      </c>
      <c r="AU36">
        <f>0.61365*EXP(17.502*AT36/(240.97+AT36))</f>
        <v>8.4778893648769937</v>
      </c>
      <c r="AV36">
        <f>IF(AS36&lt;&gt;0,(1000-(AR36+U36)/2)/AS36*AL36,0)</f>
        <v>0.18415845448419113</v>
      </c>
      <c r="AW36">
        <f>U36*AA36/1000</f>
        <v>2.2484000695559372</v>
      </c>
      <c r="AX36">
        <f>(AU36-AW36)</f>
        <v>6.2294892953210566</v>
      </c>
      <c r="AY36">
        <f>1/(1.6/F36+1.37/N36)</f>
        <v>0.11589545805453097</v>
      </c>
      <c r="AZ36">
        <f>G36*AA36*0.001</f>
        <v>32.035654898942902</v>
      </c>
      <c r="BA36">
        <f>G36/S36</f>
        <v>0.91944676129800518</v>
      </c>
      <c r="BB36">
        <f>(1-AL36*AA36/AQ36/F36)*100</f>
        <v>10.601392038125134</v>
      </c>
      <c r="BC36">
        <f>(S36-E36/(N36/1.35))</f>
        <v>398.9154791816689</v>
      </c>
      <c r="BD36">
        <f>E36*BB36/100/BC36</f>
        <v>-1.9559414828031383E-3</v>
      </c>
    </row>
    <row r="37" spans="1:56" x14ac:dyDescent="0.35">
      <c r="A37" s="1" t="s">
        <v>9</v>
      </c>
      <c r="B37" s="1" t="s">
        <v>2413</v>
      </c>
      <c r="K37" s="1">
        <v>2.72</v>
      </c>
    </row>
    <row r="38" spans="1:56" x14ac:dyDescent="0.35">
      <c r="A38" s="1" t="s">
        <v>9</v>
      </c>
      <c r="B38" s="1" t="s">
        <v>2412</v>
      </c>
      <c r="K38" s="1">
        <v>2.72</v>
      </c>
    </row>
    <row r="39" spans="1:56" x14ac:dyDescent="0.35">
      <c r="A39" s="1">
        <v>8</v>
      </c>
      <c r="B39" s="1" t="s">
        <v>2411</v>
      </c>
      <c r="C39" s="1">
        <v>1833.499999564141</v>
      </c>
      <c r="D39" s="1">
        <v>0</v>
      </c>
      <c r="E39">
        <f>(R39-S39*(1000-T39)/(1000-U39))*AK39</f>
        <v>-6.7141380059865483</v>
      </c>
      <c r="F39">
        <f>IF(AV39&lt;&gt;0,1/(1/AV39-1/N39),0)</f>
        <v>1.3980476484377853</v>
      </c>
      <c r="G39">
        <f>((AY39-AL39/2)*S39-E39)/(AY39+AL39/2)</f>
        <v>388.54782582927874</v>
      </c>
      <c r="H39">
        <f>AL39*1000</f>
        <v>29.175999231851797</v>
      </c>
      <c r="I39">
        <f>(AQ39-AW39)</f>
        <v>2.4020662182921733</v>
      </c>
      <c r="J39">
        <f>(P39+AP39*D39)</f>
        <v>31.564937591552734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31.553813934326172</v>
      </c>
      <c r="P39" s="1">
        <v>31.564937591552734</v>
      </c>
      <c r="Q39" s="1">
        <v>31.641147613525391</v>
      </c>
      <c r="R39" s="1">
        <v>400.00723266601563</v>
      </c>
      <c r="S39" s="1">
        <v>395.63653564453125</v>
      </c>
      <c r="T39" s="1">
        <v>-5.911729484796524E-2</v>
      </c>
      <c r="U39" s="1">
        <v>25.670267105102539</v>
      </c>
      <c r="V39" s="1">
        <v>-0.1116245836019516</v>
      </c>
      <c r="W39" s="1">
        <v>48.470294952392578</v>
      </c>
      <c r="X39" s="1">
        <v>300.51849365234375</v>
      </c>
      <c r="Y39" s="1">
        <v>751.34844970703125</v>
      </c>
      <c r="Z39" s="1">
        <v>0.2200331836938858</v>
      </c>
      <c r="AA39" s="1">
        <v>87.910438537597656</v>
      </c>
      <c r="AB39" s="1">
        <v>0.90857547521591187</v>
      </c>
      <c r="AC39" s="1">
        <v>0.24530987441539764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1.1048474031336164</v>
      </c>
      <c r="AL39">
        <f>(U39-T39)/(1000-U39)*AK39</f>
        <v>2.9175999231851796E-2</v>
      </c>
      <c r="AM39">
        <f>(P39+273.15)</f>
        <v>304.71493759155271</v>
      </c>
      <c r="AN39">
        <f>(O39+273.15)</f>
        <v>304.70381393432615</v>
      </c>
      <c r="AO39">
        <f>(Y39*AG39+Z39*AH39)*AI39</f>
        <v>120.21574926609355</v>
      </c>
      <c r="AP39">
        <f>((AO39+0.00000010773*(AN39^4-AM39^4))-AL39*44100)/(L39*51.4+0.00000043092*AM39^3)</f>
        <v>-9.546725181235896</v>
      </c>
      <c r="AQ39">
        <f>0.61365*EXP(17.502*J39/(240.97+J39))</f>
        <v>4.6587506568790049</v>
      </c>
      <c r="AR39">
        <f>AQ39*1000/AA39</f>
        <v>52.994282981383876</v>
      </c>
      <c r="AS39">
        <f>(AR39-U39)</f>
        <v>27.324015876281337</v>
      </c>
      <c r="AT39">
        <f>IF(D39,P39,(O39+P39)/2)</f>
        <v>31.559375762939453</v>
      </c>
      <c r="AU39">
        <f>0.61365*EXP(17.502*AT39/(240.97+AT39))</f>
        <v>4.6572795858465845</v>
      </c>
      <c r="AV39">
        <f>IF(AS39&lt;&gt;0,(1000-(AR39+U39)/2)/AS39*AL39,0)</f>
        <v>1.0257804318483541</v>
      </c>
      <c r="AW39">
        <f>U39*AA39/1000</f>
        <v>2.2566844385868317</v>
      </c>
      <c r="AX39">
        <f>(AU39-AW39)</f>
        <v>2.4005951472597529</v>
      </c>
      <c r="AY39">
        <f>1/(1.6/F39+1.37/N39)</f>
        <v>0.66662951103467616</v>
      </c>
      <c r="AZ39">
        <f>G39*AA39*0.001</f>
        <v>34.157409761482008</v>
      </c>
      <c r="BA39">
        <f>G39/S39</f>
        <v>0.98208277250303921</v>
      </c>
      <c r="BB39">
        <f>(1-AL39*AA39/AQ39/F39)*100</f>
        <v>60.620087660663224</v>
      </c>
      <c r="BC39">
        <f>(S39-E39/(N39/1.35))</f>
        <v>397.98943007078907</v>
      </c>
      <c r="BD39">
        <f>E39*BB39/100/BC39</f>
        <v>-1.0226694573680042E-2</v>
      </c>
    </row>
    <row r="40" spans="1:56" x14ac:dyDescent="0.35">
      <c r="A40" s="1" t="s">
        <v>9</v>
      </c>
      <c r="B40" s="1" t="s">
        <v>2410</v>
      </c>
      <c r="K40" s="1">
        <v>2.72</v>
      </c>
    </row>
    <row r="41" spans="1:56" x14ac:dyDescent="0.35">
      <c r="A41" s="1" t="s">
        <v>9</v>
      </c>
      <c r="B41" s="1" t="s">
        <v>2409</v>
      </c>
      <c r="K41" s="1">
        <v>2.72</v>
      </c>
    </row>
    <row r="42" spans="1:56" x14ac:dyDescent="0.35">
      <c r="A42" s="1">
        <v>9</v>
      </c>
      <c r="B42" s="1" t="s">
        <v>2408</v>
      </c>
      <c r="C42" s="1">
        <v>2036.499999564141</v>
      </c>
      <c r="D42" s="1">
        <v>0</v>
      </c>
      <c r="E42">
        <f>(R42-S42*(1000-T42)/(1000-U42))*AK42</f>
        <v>-5.4920699490979317</v>
      </c>
      <c r="F42">
        <f>IF(AV42&lt;&gt;0,1/(1/AV42-1/N42),0)</f>
        <v>1.2369877773848188</v>
      </c>
      <c r="G42">
        <f>((AY42-AL42/2)*S42-E42)/(AY42+AL42/2)</f>
        <v>386.10697137970499</v>
      </c>
      <c r="H42">
        <f>AL42*1000</f>
        <v>27.839624580362852</v>
      </c>
      <c r="I42">
        <f>(AQ42-AW42)</f>
        <v>2.5122489122468949</v>
      </c>
      <c r="J42">
        <f>(P42+AP42*D42)</f>
        <v>31.599752426147461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31.606828689575195</v>
      </c>
      <c r="P42" s="1">
        <v>31.599752426147461</v>
      </c>
      <c r="Q42" s="1">
        <v>31.680543899536133</v>
      </c>
      <c r="R42" s="1">
        <v>399.96075439453125</v>
      </c>
      <c r="S42" s="1">
        <v>394.97994995117188</v>
      </c>
      <c r="T42" s="1">
        <v>-5.2421942353248596E-2</v>
      </c>
      <c r="U42" s="1">
        <v>24.522924423217773</v>
      </c>
      <c r="V42" s="1">
        <v>-9.8680347204208374E-2</v>
      </c>
      <c r="W42" s="1">
        <v>46.162559509277344</v>
      </c>
      <c r="X42" s="1">
        <v>300.57281494140625</v>
      </c>
      <c r="Y42" s="1">
        <v>1001.3248291015625</v>
      </c>
      <c r="Z42" s="1">
        <v>0.11394384503364563</v>
      </c>
      <c r="AA42" s="1">
        <v>87.906288146972656</v>
      </c>
      <c r="AB42" s="1">
        <v>0.94298249483108521</v>
      </c>
      <c r="AC42" s="1">
        <v>0.2731882631778717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1.1050471137551696</v>
      </c>
      <c r="AL42">
        <f>(U42-T42)/(1000-U42)*AK42</f>
        <v>2.7839624580362852E-2</v>
      </c>
      <c r="AM42">
        <f>(P42+273.15)</f>
        <v>304.74975242614744</v>
      </c>
      <c r="AN42">
        <f>(O42+273.15)</f>
        <v>304.75682868957517</v>
      </c>
      <c r="AO42">
        <f>(Y42*AG42+Z42*AH42)*AI42</f>
        <v>160.21196907523336</v>
      </c>
      <c r="AP42">
        <f>((AO42+0.00000010773*(AN42^4-AM42^4))-AL42*44100)/(L42*51.4+0.00000043092*AM42^3)</f>
        <v>-8.7350133709407629</v>
      </c>
      <c r="AQ42">
        <f>0.61365*EXP(17.502*J42/(240.97+J42))</f>
        <v>4.6679681728007099</v>
      </c>
      <c r="AR42">
        <f>AQ42*1000/AA42</f>
        <v>53.101641204508837</v>
      </c>
      <c r="AS42">
        <f>(AR42-U42)</f>
        <v>28.578716781291064</v>
      </c>
      <c r="AT42">
        <f>IF(D42,P42,(O42+P42)/2)</f>
        <v>31.603290557861328</v>
      </c>
      <c r="AU42">
        <f>0.61365*EXP(17.502*AT42/(240.97+AT42))</f>
        <v>4.6689058107943771</v>
      </c>
      <c r="AV42">
        <f>IF(AS42&lt;&gt;0,(1000-(AR42+U42)/2)/AS42*AL42,0)</f>
        <v>0.93632983602803899</v>
      </c>
      <c r="AW42">
        <f>U42*AA42/1000</f>
        <v>2.1557192605538149</v>
      </c>
      <c r="AX42">
        <f>(AU42-AW42)</f>
        <v>2.5131865502405621</v>
      </c>
      <c r="AY42">
        <f>1/(1.6/F42+1.37/N42)</f>
        <v>0.60639314462517901</v>
      </c>
      <c r="AZ42">
        <f>G42*AA42*0.001</f>
        <v>33.94123068165927</v>
      </c>
      <c r="BA42">
        <f>G42/S42</f>
        <v>0.97753562282702255</v>
      </c>
      <c r="BB42">
        <f>(1-AL42*AA42/AQ42/F42)*100</f>
        <v>57.617163176979361</v>
      </c>
      <c r="BC42">
        <f>(S42-E42/(N42/1.35))</f>
        <v>396.90458432126206</v>
      </c>
      <c r="BD42">
        <f>E42*BB42/100/BC42</f>
        <v>-7.9726338000780002E-3</v>
      </c>
    </row>
    <row r="43" spans="1:56" x14ac:dyDescent="0.35">
      <c r="A43" s="1" t="s">
        <v>9</v>
      </c>
      <c r="B43" s="1" t="s">
        <v>2407</v>
      </c>
      <c r="K43" s="1">
        <v>2.72</v>
      </c>
    </row>
    <row r="44" spans="1:56" x14ac:dyDescent="0.35">
      <c r="A44" s="1" t="s">
        <v>9</v>
      </c>
      <c r="B44" s="1" t="s">
        <v>2406</v>
      </c>
      <c r="K44" s="1">
        <v>2.72</v>
      </c>
    </row>
    <row r="45" spans="1:56" x14ac:dyDescent="0.35">
      <c r="A45" s="1">
        <v>10</v>
      </c>
      <c r="B45" s="1" t="s">
        <v>2405</v>
      </c>
      <c r="C45" s="1">
        <v>2238.499999564141</v>
      </c>
      <c r="D45" s="1">
        <v>0</v>
      </c>
      <c r="E45">
        <f>(R45-S45*(1000-T45)/(1000-U45))*AK45</f>
        <v>-4.0079049273117819</v>
      </c>
      <c r="F45">
        <f>IF(AV45&lt;&gt;0,1/(1/AV45-1/N45),0)</f>
        <v>0.89760372184232695</v>
      </c>
      <c r="G45">
        <f>((AY45-AL45/2)*S45-E45)/(AY45+AL45/2)</f>
        <v>383.68392091486294</v>
      </c>
      <c r="H45">
        <f>AL45*1000</f>
        <v>24.105266402558357</v>
      </c>
      <c r="I45">
        <f>(AQ45-AW45)</f>
        <v>2.8022642810228318</v>
      </c>
      <c r="J45">
        <f>(P45+AP45*D45)</f>
        <v>31.627569198608398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31.672290802001953</v>
      </c>
      <c r="P45" s="1">
        <v>31.627569198608398</v>
      </c>
      <c r="Q45" s="1">
        <v>31.730388641357422</v>
      </c>
      <c r="R45" s="1">
        <v>400.18051147460938</v>
      </c>
      <c r="S45" s="1">
        <v>395.18618774414063</v>
      </c>
      <c r="T45" s="1">
        <v>-4.3541412800550461E-2</v>
      </c>
      <c r="U45" s="1">
        <v>21.308523178100586</v>
      </c>
      <c r="V45" s="1">
        <v>-8.1656306982040405E-2</v>
      </c>
      <c r="W45" s="1">
        <v>39.961387634277344</v>
      </c>
      <c r="X45" s="1">
        <v>300.52926635742188</v>
      </c>
      <c r="Y45" s="1">
        <v>1250.034423828125</v>
      </c>
      <c r="Z45" s="1">
        <v>0.32350394129753113</v>
      </c>
      <c r="AA45" s="1">
        <v>87.902854919433594</v>
      </c>
      <c r="AB45" s="1">
        <v>0.95097655057907104</v>
      </c>
      <c r="AC45" s="1">
        <v>0.31314131617546082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1.104887008666992</v>
      </c>
      <c r="AL45">
        <f>(U45-T45)/(1000-U45)*AK45</f>
        <v>2.4105266402558358E-2</v>
      </c>
      <c r="AM45">
        <f>(P45+273.15)</f>
        <v>304.77756919860838</v>
      </c>
      <c r="AN45">
        <f>(O45+273.15)</f>
        <v>304.82229080200193</v>
      </c>
      <c r="AO45">
        <f>(Y45*AG45+Z45*AH45)*AI45</f>
        <v>200.00550334202853</v>
      </c>
      <c r="AP45">
        <f>((AO45+0.00000010773*(AN45^4-AM45^4))-AL45*44100)/(L45*51.4+0.00000043092*AM45^3)</f>
        <v>-7.0577655862471893</v>
      </c>
      <c r="AQ45">
        <f>0.61365*EXP(17.502*J45/(240.97+J45))</f>
        <v>4.6753443024947954</v>
      </c>
      <c r="AR45">
        <f>AQ45*1000/AA45</f>
        <v>53.187627486956274</v>
      </c>
      <c r="AS45">
        <f>(AR45-U45)</f>
        <v>31.879104308855688</v>
      </c>
      <c r="AT45">
        <f>IF(D45,P45,(O45+P45)/2)</f>
        <v>31.649930000305176</v>
      </c>
      <c r="AU45">
        <f>0.61365*EXP(17.502*AT45/(240.97+AT45))</f>
        <v>4.6812810370665057</v>
      </c>
      <c r="AV45">
        <f>IF(AS45&lt;&gt;0,(1000-(AR45+U45)/2)/AS45*AL45,0)</f>
        <v>0.72798129454466587</v>
      </c>
      <c r="AW45">
        <f>U45*AA45/1000</f>
        <v>1.8730800214719638</v>
      </c>
      <c r="AX45">
        <f>(AU45-AW45)</f>
        <v>2.808201015594542</v>
      </c>
      <c r="AY45">
        <f>1/(1.6/F45+1.37/N45)</f>
        <v>0.46769309768598738</v>
      </c>
      <c r="AZ45">
        <f>G45*AA45*0.001</f>
        <v>33.726912035098628</v>
      </c>
      <c r="BA45">
        <f>G45/S45</f>
        <v>0.97089405655866512</v>
      </c>
      <c r="BB45">
        <f>(1-AL45*AA45/AQ45/F45)*100</f>
        <v>49.508686072118678</v>
      </c>
      <c r="BC45">
        <f>(S45-E45/(N45/1.35))</f>
        <v>396.59071311374652</v>
      </c>
      <c r="BD45">
        <f>E45*BB45/100/BC45</f>
        <v>-5.0032968572379525E-3</v>
      </c>
    </row>
    <row r="46" spans="1:56" x14ac:dyDescent="0.35">
      <c r="A46" s="1" t="s">
        <v>9</v>
      </c>
      <c r="B46" s="1" t="s">
        <v>2404</v>
      </c>
      <c r="K46" s="1">
        <v>2.72</v>
      </c>
    </row>
    <row r="47" spans="1:56" x14ac:dyDescent="0.35">
      <c r="A47" s="1" t="s">
        <v>9</v>
      </c>
      <c r="B47" s="1" t="s">
        <v>2403</v>
      </c>
      <c r="K47" s="1">
        <v>2.72</v>
      </c>
    </row>
    <row r="48" spans="1:56" x14ac:dyDescent="0.35">
      <c r="A48" s="1">
        <v>11</v>
      </c>
      <c r="B48" s="1" t="s">
        <v>2402</v>
      </c>
      <c r="C48" s="1">
        <v>2441.499999564141</v>
      </c>
      <c r="D48" s="1">
        <v>0</v>
      </c>
      <c r="E48">
        <f>(R48-S48*(1000-T48)/(1000-U48))*AK48</f>
        <v>-3.1636909273613707</v>
      </c>
      <c r="F48">
        <f>IF(AV48&lt;&gt;0,1/(1/AV48-1/N48),0)</f>
        <v>0.15037319874380242</v>
      </c>
      <c r="G48">
        <f>((AY48-AL48/2)*S48-E48)/(AY48+AL48/2)</f>
        <v>349.16663187952088</v>
      </c>
      <c r="H48">
        <f>AL48*1000</f>
        <v>19.877094504096537</v>
      </c>
      <c r="I48">
        <f>(AQ48-AW48)</f>
        <v>11.097489451280143</v>
      </c>
      <c r="J48">
        <f>(P48+AP48*D48)</f>
        <v>50.367282867431641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31.757175445556641</v>
      </c>
      <c r="P48" s="1">
        <v>50.367282867431641</v>
      </c>
      <c r="Q48" s="1">
        <v>31.793279647827148</v>
      </c>
      <c r="R48" s="1">
        <v>400.046142578125</v>
      </c>
      <c r="S48" s="1">
        <v>395.78997802734375</v>
      </c>
      <c r="T48" s="1">
        <v>-3.4254040569067001E-2</v>
      </c>
      <c r="U48" s="1">
        <v>17.635326385498047</v>
      </c>
      <c r="V48" s="1">
        <v>-6.3927732408046722E-2</v>
      </c>
      <c r="W48" s="1">
        <v>32.912509918212891</v>
      </c>
      <c r="X48" s="1">
        <v>300.585693359375</v>
      </c>
      <c r="Y48" s="1">
        <v>1599.9969482421875</v>
      </c>
      <c r="Z48" s="1">
        <v>3.405335545539856E-2</v>
      </c>
      <c r="AA48" s="1">
        <v>87.8990478515625</v>
      </c>
      <c r="AB48" s="1">
        <v>0.95057374238967896</v>
      </c>
      <c r="AC48" s="1">
        <v>0.34173628687858582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1.1050944608800548</v>
      </c>
      <c r="AL48">
        <f>(U48-T48)/(1000-U48)*AK48</f>
        <v>1.9877094504096537E-2</v>
      </c>
      <c r="AM48">
        <f>(P48+273.15)</f>
        <v>323.51728286743162</v>
      </c>
      <c r="AN48">
        <f>(O48+273.15)</f>
        <v>304.90717544555662</v>
      </c>
      <c r="AO48">
        <f>(Y48*AG48+Z48*AH48)*AI48</f>
        <v>255.99950599671502</v>
      </c>
      <c r="AP48">
        <f>((AO48+0.00000010773*(AN48^4-AM48^4))-AL48*44100)/(L48*51.4+0.00000043092*AM48^3)</f>
        <v>-6.9791773908798174</v>
      </c>
      <c r="AQ48">
        <f>0.61365*EXP(17.502*J48/(240.97+J48))</f>
        <v>12.647617849116958</v>
      </c>
      <c r="AR48">
        <f>AQ48*1000/AA48</f>
        <v>143.88799603922141</v>
      </c>
      <c r="AS48">
        <f>(AR48-U48)</f>
        <v>126.25266965372336</v>
      </c>
      <c r="AT48">
        <f>IF(D48,P48,(O48+P48)/2)</f>
        <v>41.062229156494141</v>
      </c>
      <c r="AU48">
        <f>0.61365*EXP(17.502*AT48/(240.97+AT48))</f>
        <v>7.8448512771544099</v>
      </c>
      <c r="AV48">
        <f>IF(AS48&lt;&gt;0,(1000-(AR48+U48)/2)/AS48*AL48,0)</f>
        <v>0.14472396807121118</v>
      </c>
      <c r="AW48">
        <f>U48*AA48/1000</f>
        <v>1.5501283978368157</v>
      </c>
      <c r="AX48">
        <f>(AU48-AW48)</f>
        <v>6.294722879317594</v>
      </c>
      <c r="AY48">
        <f>1/(1.6/F48+1.37/N48)</f>
        <v>9.0943612830364812E-2</v>
      </c>
      <c r="AZ48">
        <f>G48*AA48*0.001</f>
        <v>30.691414483746914</v>
      </c>
      <c r="BA48">
        <f>G48/S48</f>
        <v>0.88220180212698107</v>
      </c>
      <c r="BB48">
        <f>(1-AL48*AA48/AQ48/F48)*100</f>
        <v>8.1333456525798269</v>
      </c>
      <c r="BC48">
        <f>(S48-E48/(N48/1.35))</f>
        <v>396.89865806084231</v>
      </c>
      <c r="BD48">
        <f>E48*BB48/100/BC48</f>
        <v>-6.4831138446974461E-4</v>
      </c>
    </row>
    <row r="49" spans="1:56" x14ac:dyDescent="0.35">
      <c r="A49" s="1" t="s">
        <v>9</v>
      </c>
      <c r="B49" s="1" t="s">
        <v>2401</v>
      </c>
      <c r="K49" s="1">
        <v>2.72</v>
      </c>
    </row>
    <row r="50" spans="1:56" x14ac:dyDescent="0.35">
      <c r="A50" s="1" t="s">
        <v>9</v>
      </c>
      <c r="B50" s="1" t="s">
        <v>2400</v>
      </c>
      <c r="K50" s="1">
        <v>2.72</v>
      </c>
    </row>
    <row r="51" spans="1:56" x14ac:dyDescent="0.35">
      <c r="A51" s="1">
        <v>12</v>
      </c>
      <c r="B51" s="1" t="s">
        <v>2399</v>
      </c>
      <c r="C51" s="1">
        <v>2644.499999564141</v>
      </c>
      <c r="D51" s="1">
        <v>0</v>
      </c>
      <c r="E51">
        <f>(R51-S51*(1000-T51)/(1000-U51))*AK51</f>
        <v>-2.517657284945928</v>
      </c>
      <c r="F51">
        <f>IF(AV51&lt;&gt;0,1/(1/AV51-1/N51),0)</f>
        <v>0.10976964986845113</v>
      </c>
      <c r="G51">
        <f>((AY51-AL51/2)*S51-E51)/(AY51+AL51/2)</f>
        <v>344.61276834023874</v>
      </c>
      <c r="H51">
        <f>AL51*1000</f>
        <v>16.144475839444453</v>
      </c>
      <c r="I51">
        <f>(AQ51-AW51)</f>
        <v>12.183272797057155</v>
      </c>
      <c r="J51">
        <f>(P51+AP51*D51)</f>
        <v>51.60662841796875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31.913373947143555</v>
      </c>
      <c r="P51" s="1">
        <v>51.60662841796875</v>
      </c>
      <c r="Q51" s="1">
        <v>31.907058715820313</v>
      </c>
      <c r="R51" s="1">
        <v>399.83889770507813</v>
      </c>
      <c r="S51" s="1">
        <v>396.32662963867188</v>
      </c>
      <c r="T51" s="1">
        <v>-1.8664833158254623E-2</v>
      </c>
      <c r="U51" s="1">
        <v>14.38243293762207</v>
      </c>
      <c r="V51" s="1">
        <v>-3.4526247531175613E-2</v>
      </c>
      <c r="W51" s="1">
        <v>26.604656219482422</v>
      </c>
      <c r="X51" s="1">
        <v>300.5423583984375</v>
      </c>
      <c r="Y51" s="1">
        <v>1999.0858154296875</v>
      </c>
      <c r="Z51" s="1">
        <v>0.21741662919521332</v>
      </c>
      <c r="AA51" s="1">
        <v>87.897430419921875</v>
      </c>
      <c r="AB51" s="1">
        <v>0.99235230684280396</v>
      </c>
      <c r="AC51" s="1">
        <v>0.36391869187355042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1.1049351411707258</v>
      </c>
      <c r="AL51">
        <f>(U51-T51)/(1000-U51)*AK51</f>
        <v>1.6144475839444453E-2</v>
      </c>
      <c r="AM51">
        <f>(P51+273.15)</f>
        <v>324.75662841796873</v>
      </c>
      <c r="AN51">
        <f>(O51+273.15)</f>
        <v>305.06337394714353</v>
      </c>
      <c r="AO51">
        <f>(Y51*AG51+Z51*AH51)*AI51</f>
        <v>319.85372331946201</v>
      </c>
      <c r="AP51">
        <f>((AO51+0.00000010773*(AN51^4-AM51^4))-AL51*44100)/(L51*51.4+0.00000043092*AM51^3)</f>
        <v>-5.2690796297599354</v>
      </c>
      <c r="AQ51">
        <f>0.61365*EXP(17.502*J51/(240.97+J51))</f>
        <v>13.447451695460984</v>
      </c>
      <c r="AR51">
        <f>AQ51*1000/AA51</f>
        <v>152.9902709466821</v>
      </c>
      <c r="AS51">
        <f>(AR51-U51)</f>
        <v>138.60783800906003</v>
      </c>
      <c r="AT51">
        <f>IF(D51,P51,(O51+P51)/2)</f>
        <v>41.760001182556152</v>
      </c>
      <c r="AU51">
        <f>0.61365*EXP(17.502*AT51/(240.97+AT51))</f>
        <v>8.1397798919220694</v>
      </c>
      <c r="AV51">
        <f>IF(AS51&lt;&gt;0,(1000-(AR51+U51)/2)/AS51*AL51,0)</f>
        <v>0.10672847773194594</v>
      </c>
      <c r="AW51">
        <f>U51*AA51/1000</f>
        <v>1.2641788984038285</v>
      </c>
      <c r="AX51">
        <f>(AU51-AW51)</f>
        <v>6.8756009935182405</v>
      </c>
      <c r="AY51">
        <f>1/(1.6/F51+1.37/N51)</f>
        <v>6.6972021285529537E-2</v>
      </c>
      <c r="AZ51">
        <f>G51*AA51*0.001</f>
        <v>30.290576827002791</v>
      </c>
      <c r="BA51">
        <f>G51/S51</f>
        <v>0.86951706640156812</v>
      </c>
      <c r="BB51">
        <f>(1-AL51*AA51/AQ51/F51)*100</f>
        <v>3.8658132584454274</v>
      </c>
      <c r="BC51">
        <f>(S51-E51/(N51/1.35))</f>
        <v>397.2089144215725</v>
      </c>
      <c r="BD51">
        <f>E51*BB51/100/BC51</f>
        <v>-2.4502956905030364E-4</v>
      </c>
    </row>
    <row r="52" spans="1:56" x14ac:dyDescent="0.35">
      <c r="A52" s="1" t="s">
        <v>9</v>
      </c>
      <c r="B52" s="1" t="s">
        <v>2398</v>
      </c>
      <c r="K52" s="1">
        <v>1.48512</v>
      </c>
    </row>
    <row r="53" spans="1:56" x14ac:dyDescent="0.35">
      <c r="A53" s="1" t="s">
        <v>9</v>
      </c>
      <c r="B53" s="1" t="s">
        <v>2397</v>
      </c>
      <c r="K53" s="1">
        <v>1.15056</v>
      </c>
    </row>
    <row r="54" spans="1:56" x14ac:dyDescent="0.35">
      <c r="A54" s="1" t="s">
        <v>9</v>
      </c>
      <c r="B54" s="1" t="s">
        <v>2396</v>
      </c>
      <c r="K54" s="1">
        <v>1.15056</v>
      </c>
    </row>
    <row r="55" spans="1:56" x14ac:dyDescent="0.35">
      <c r="A55" s="1" t="s">
        <v>9</v>
      </c>
      <c r="B55" s="1" t="s">
        <v>2395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BD56"/>
  <sheetViews>
    <sheetView zoomScale="4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2485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2484</v>
      </c>
    </row>
    <row r="12" spans="1:56" x14ac:dyDescent="0.35">
      <c r="A12" s="1" t="s">
        <v>9</v>
      </c>
      <c r="B12" s="1" t="s">
        <v>2483</v>
      </c>
    </row>
    <row r="13" spans="1:56" x14ac:dyDescent="0.35">
      <c r="A13" s="1" t="s">
        <v>9</v>
      </c>
      <c r="B13" s="1" t="s">
        <v>2482</v>
      </c>
    </row>
    <row r="14" spans="1:56" x14ac:dyDescent="0.35">
      <c r="A14" s="1" t="s">
        <v>9</v>
      </c>
      <c r="B14" s="1" t="s">
        <v>2481</v>
      </c>
    </row>
    <row r="15" spans="1:56" x14ac:dyDescent="0.35">
      <c r="A15" s="1" t="s">
        <v>9</v>
      </c>
      <c r="B15" s="1" t="s">
        <v>2480</v>
      </c>
    </row>
    <row r="16" spans="1:56" x14ac:dyDescent="0.35">
      <c r="A16" s="1" t="s">
        <v>9</v>
      </c>
      <c r="B16" s="1" t="s">
        <v>2479</v>
      </c>
    </row>
    <row r="17" spans="1:56" x14ac:dyDescent="0.35">
      <c r="A17" s="1" t="s">
        <v>9</v>
      </c>
      <c r="B17" s="1" t="s">
        <v>2478</v>
      </c>
    </row>
    <row r="18" spans="1:56" x14ac:dyDescent="0.35">
      <c r="A18" s="1">
        <v>1</v>
      </c>
      <c r="B18" s="1" t="s">
        <v>2477</v>
      </c>
      <c r="C18" s="1">
        <v>360.50000229105353</v>
      </c>
      <c r="D18" s="1">
        <v>0</v>
      </c>
      <c r="E18">
        <f>(R18-S18*(1000-T18)/(1000-U18))*AK18</f>
        <v>-8.0912316484107922</v>
      </c>
      <c r="F18">
        <f>IF(AV18&lt;&gt;0,1/(1/AV18-1/N18),0)</f>
        <v>0.1259907356035587</v>
      </c>
      <c r="G18">
        <f>((AY18-AL18/2)*S18-E18)/(AY18+AL18/2)</f>
        <v>310.48005538120128</v>
      </c>
      <c r="H18">
        <f>AL18*1000</f>
        <v>40.935256805112715</v>
      </c>
      <c r="I18">
        <f>(AQ18-AW18)</f>
        <v>24.348172621404743</v>
      </c>
      <c r="J18">
        <f>(P18+AP18*D18)</f>
        <v>66.880989074707031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31.999818801879883</v>
      </c>
      <c r="P18" s="1">
        <v>66.880989074707031</v>
      </c>
      <c r="Q18" s="1">
        <v>32.070331573486328</v>
      </c>
      <c r="R18" s="1">
        <v>399.98641967773438</v>
      </c>
      <c r="S18" s="1">
        <v>392.75735473632813</v>
      </c>
      <c r="T18" s="1">
        <v>7.7338181436061859E-2</v>
      </c>
      <c r="U18" s="1">
        <v>35.804153442382813</v>
      </c>
      <c r="V18" s="1">
        <v>0.14234405755996704</v>
      </c>
      <c r="W18" s="1">
        <v>65.89898681640625</v>
      </c>
      <c r="X18" s="1">
        <v>300.49508666992188</v>
      </c>
      <c r="Y18" s="1">
        <v>0.18067158758640289</v>
      </c>
      <c r="Z18" s="1">
        <v>0.15192964673042297</v>
      </c>
      <c r="AA18" s="1">
        <v>87.886436462402344</v>
      </c>
      <c r="AB18" s="1">
        <v>3.2196686267852783</v>
      </c>
      <c r="AC18" s="1">
        <v>0.13369102776050568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1.1047613480511831</v>
      </c>
      <c r="AL18">
        <f>(U18-T18)/(1000-U18)*AK18</f>
        <v>4.0935256805112716E-2</v>
      </c>
      <c r="AM18">
        <f>(P18+273.15)</f>
        <v>340.03098907470701</v>
      </c>
      <c r="AN18">
        <f>(O18+273.15)</f>
        <v>305.14981880187986</v>
      </c>
      <c r="AO18">
        <f>(Y18*AG18+Z18*AH18)*AI18</f>
        <v>2.8907453367692515E-2</v>
      </c>
      <c r="AP18">
        <f>((AO18+0.00000010773*(AN18^4-AM18^4))-AL18*44100)/(L18*51.4+0.00000043092*AM18^3)</f>
        <v>-18.20676872260719</v>
      </c>
      <c r="AQ18">
        <f>0.61365*EXP(17.502*J18/(240.97+J18))</f>
        <v>27.494872078008825</v>
      </c>
      <c r="AR18">
        <f>AQ18*1000/AA18</f>
        <v>312.84545357315835</v>
      </c>
      <c r="AS18">
        <f>(AR18-U18)</f>
        <v>277.04130013077554</v>
      </c>
      <c r="AT18">
        <f>IF(D18,P18,(O18+P18)/2)</f>
        <v>49.440403938293457</v>
      </c>
      <c r="AU18">
        <f>0.61365*EXP(17.502*AT18/(240.97+AT18))</f>
        <v>12.076560075125492</v>
      </c>
      <c r="AV18">
        <f>IF(AS18&lt;&gt;0,(1000-(AR18+U18)/2)/AS18*AL18,0)</f>
        <v>0.12200067711950026</v>
      </c>
      <c r="AW18">
        <f>U18*AA18/1000</f>
        <v>3.1466994566040811</v>
      </c>
      <c r="AX18">
        <f>(AU18-AW18)</f>
        <v>8.9298606185214116</v>
      </c>
      <c r="AY18">
        <f>1/(1.6/F18+1.37/N18)</f>
        <v>7.6599139617460149E-2</v>
      </c>
      <c r="AZ18">
        <f>G18*AA18*0.001</f>
        <v>27.286985660103106</v>
      </c>
      <c r="BA18">
        <f>G18/S18</f>
        <v>0.79051366355605868</v>
      </c>
      <c r="BB18">
        <f>(1-AL18*AA18/AQ18/F18)*100</f>
        <v>-3.8553944830192366</v>
      </c>
      <c r="BC18">
        <f>(S18-E18/(N18/1.35))</f>
        <v>395.59283619800374</v>
      </c>
      <c r="BD18">
        <f>E18*BB18/100/BC18</f>
        <v>7.8856053506742017E-4</v>
      </c>
    </row>
    <row r="19" spans="1:56" x14ac:dyDescent="0.35">
      <c r="A19" s="1" t="s">
        <v>9</v>
      </c>
      <c r="B19" s="1" t="s">
        <v>2476</v>
      </c>
      <c r="K19" s="1">
        <v>2.72</v>
      </c>
    </row>
    <row r="20" spans="1:56" x14ac:dyDescent="0.35">
      <c r="A20" s="1" t="s">
        <v>9</v>
      </c>
      <c r="B20" s="1" t="s">
        <v>2475</v>
      </c>
      <c r="K20" s="1">
        <v>2.72</v>
      </c>
    </row>
    <row r="21" spans="1:56" x14ac:dyDescent="0.35">
      <c r="A21" s="1">
        <v>2</v>
      </c>
      <c r="B21" s="1" t="s">
        <v>2474</v>
      </c>
      <c r="C21" s="1">
        <v>563.50000229105353</v>
      </c>
      <c r="D21" s="1">
        <v>0</v>
      </c>
      <c r="E21">
        <f>(R21-S21*(1000-T21)/(1000-U21))*AK21</f>
        <v>-9.3404278613434712</v>
      </c>
      <c r="F21">
        <f>IF(AV21&lt;&gt;0,1/(1/AV21-1/N21),0)</f>
        <v>0.26447287805147013</v>
      </c>
      <c r="G21">
        <f>((AY21-AL21/2)*S21-E21)/(AY21+AL21/2)</f>
        <v>357.48571856728688</v>
      </c>
      <c r="H21">
        <f>AL21*1000</f>
        <v>40.087006106961688</v>
      </c>
      <c r="I21">
        <f>(AQ21-AW21)</f>
        <v>12.705416294221958</v>
      </c>
      <c r="J21">
        <f>(P21+AP21*D21)</f>
        <v>54.909221649169922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31.981433868408203</v>
      </c>
      <c r="P21" s="1">
        <v>54.909221649169922</v>
      </c>
      <c r="Q21" s="1">
        <v>32.091499328613281</v>
      </c>
      <c r="R21" s="1">
        <v>400.00320434570313</v>
      </c>
      <c r="S21" s="1">
        <v>394.15750122070313</v>
      </c>
      <c r="T21" s="1">
        <v>0.15668909251689911</v>
      </c>
      <c r="U21" s="1">
        <v>35.155555725097656</v>
      </c>
      <c r="V21" s="1">
        <v>0.28867432475090027</v>
      </c>
      <c r="W21" s="1">
        <v>64.768424987792969</v>
      </c>
      <c r="X21" s="1">
        <v>300.59091186523438</v>
      </c>
      <c r="Y21" s="1">
        <v>25.983182907104492</v>
      </c>
      <c r="Z21" s="1">
        <v>0.31040632724761963</v>
      </c>
      <c r="AA21" s="1">
        <v>87.880783081054688</v>
      </c>
      <c r="AB21" s="1">
        <v>3.2098205089569092</v>
      </c>
      <c r="AC21" s="1">
        <v>0.15837173163890839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1.1051136465633613</v>
      </c>
      <c r="AL21">
        <f>(U21-T21)/(1000-U21)*AK21</f>
        <v>4.0087006106961691E-2</v>
      </c>
      <c r="AM21">
        <f>(P21+273.15)</f>
        <v>328.0592216491699</v>
      </c>
      <c r="AN21">
        <f>(O21+273.15)</f>
        <v>305.13143386840818</v>
      </c>
      <c r="AO21">
        <f>(Y21*AG21+Z21*AH21)*AI21</f>
        <v>4.1573091722136155</v>
      </c>
      <c r="AP21">
        <f>((AO21+0.00000010773*(AN21^4-AM21^4))-AL21*44100)/(L21*51.4+0.00000043092*AM21^3)</f>
        <v>-16.591818777874529</v>
      </c>
      <c r="AQ21">
        <f>0.61365*EXP(17.502*J21/(240.97+J21))</f>
        <v>15.794914060993197</v>
      </c>
      <c r="AR21">
        <f>AQ21*1000/AA21</f>
        <v>179.73114834929433</v>
      </c>
      <c r="AS21">
        <f>(AR21-U21)</f>
        <v>144.57559262419667</v>
      </c>
      <c r="AT21">
        <f>IF(D21,P21,(O21+P21)/2)</f>
        <v>43.445327758789063</v>
      </c>
      <c r="AU21">
        <f>0.61365*EXP(17.502*AT21/(240.97+AT21))</f>
        <v>8.892022290809722</v>
      </c>
      <c r="AV21">
        <f>IF(AS21&lt;&gt;0,(1000-(AR21+U21)/2)/AS21*AL21,0)</f>
        <v>0.2474824633138383</v>
      </c>
      <c r="AW21">
        <f>U21*AA21/1000</f>
        <v>3.0894977667712373</v>
      </c>
      <c r="AX21">
        <f>(AU21-AW21)</f>
        <v>5.8025245240384846</v>
      </c>
      <c r="AY21">
        <f>1/(1.6/F21+1.37/N21)</f>
        <v>0.15611827119814001</v>
      </c>
      <c r="AZ21">
        <f>G21*AA21*0.001</f>
        <v>31.416124887986701</v>
      </c>
      <c r="BA21">
        <f>G21/S21</f>
        <v>0.90696160154292638</v>
      </c>
      <c r="BB21">
        <f>(1-AL21*AA21/AQ21/F21)*100</f>
        <v>15.666692823432282</v>
      </c>
      <c r="BC21">
        <f>(S21-E21/(N21/1.35))</f>
        <v>397.43074949683671</v>
      </c>
      <c r="BD21">
        <f>E21*BB21/100/BC21</f>
        <v>-3.6819902417807612E-3</v>
      </c>
    </row>
    <row r="22" spans="1:56" x14ac:dyDescent="0.35">
      <c r="A22" s="1" t="s">
        <v>9</v>
      </c>
      <c r="B22" s="1" t="s">
        <v>2473</v>
      </c>
      <c r="K22" s="1">
        <v>2.72</v>
      </c>
    </row>
    <row r="23" spans="1:56" x14ac:dyDescent="0.35">
      <c r="A23" s="1" t="s">
        <v>9</v>
      </c>
      <c r="B23" s="1" t="s">
        <v>2472</v>
      </c>
      <c r="K23" s="1">
        <v>2.72</v>
      </c>
    </row>
    <row r="24" spans="1:56" x14ac:dyDescent="0.35">
      <c r="A24" s="1">
        <v>3</v>
      </c>
      <c r="B24" s="1" t="s">
        <v>2471</v>
      </c>
      <c r="C24" s="1">
        <v>766.50000229105353</v>
      </c>
      <c r="D24" s="1">
        <v>0</v>
      </c>
      <c r="E24">
        <f>(R24-S24*(1000-T24)/(1000-U24))*AK24</f>
        <v>-11.02210697222295</v>
      </c>
      <c r="F24">
        <f>IF(AV24&lt;&gt;0,1/(1/AV24-1/N24),0)</f>
        <v>0.27420873591106487</v>
      </c>
      <c r="G24">
        <f>((AY24-AL24/2)*S24-E24)/(AY24+AL24/2)</f>
        <v>370.81260941141403</v>
      </c>
      <c r="H24">
        <f>AL24*1000</f>
        <v>39.352360261435315</v>
      </c>
      <c r="I24">
        <f>(AQ24-AW24)</f>
        <v>12.109961360443405</v>
      </c>
      <c r="J24">
        <f>(P24+AP24*D24)</f>
        <v>54.054855346679688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31.946012496948242</v>
      </c>
      <c r="P24" s="1">
        <v>54.054855346679688</v>
      </c>
      <c r="Q24" s="1">
        <v>32.074344635009766</v>
      </c>
      <c r="R24" s="1">
        <v>400.10797119140625</v>
      </c>
      <c r="S24" s="1">
        <v>395.98016357421875</v>
      </c>
      <c r="T24" s="1">
        <v>0.28209981322288513</v>
      </c>
      <c r="U24" s="1">
        <v>34.664947509765625</v>
      </c>
      <c r="V24" s="1">
        <v>0.52074199914932251</v>
      </c>
      <c r="W24" s="1">
        <v>63.989742279052734</v>
      </c>
      <c r="X24" s="1">
        <v>300.52175903320313</v>
      </c>
      <c r="Y24" s="1">
        <v>50.209617614746094</v>
      </c>
      <c r="Z24" s="1">
        <v>0.25015643239021301</v>
      </c>
      <c r="AA24" s="1">
        <v>87.876632690429688</v>
      </c>
      <c r="AB24" s="1">
        <v>3.2034652233123779</v>
      </c>
      <c r="AC24" s="1">
        <v>0.16158084571361542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1.1048594082103054</v>
      </c>
      <c r="AL24">
        <f>(U24-T24)/(1000-U24)*AK24</f>
        <v>3.9352360261435314E-2</v>
      </c>
      <c r="AM24">
        <f>(P24+273.15)</f>
        <v>327.20485534667966</v>
      </c>
      <c r="AN24">
        <f>(O24+273.15)</f>
        <v>305.09601249694822</v>
      </c>
      <c r="AO24">
        <f>(Y24*AG24+Z24*AH24)*AI24</f>
        <v>8.0335386387957897</v>
      </c>
      <c r="AP24">
        <f>((AO24+0.00000010773*(AN24^4-AM24^4))-AL24*44100)/(L24*51.4+0.00000043092*AM24^3)</f>
        <v>-16.217549361461522</v>
      </c>
      <c r="AQ24">
        <f>0.61365*EXP(17.502*J24/(240.97+J24))</f>
        <v>15.156200219992105</v>
      </c>
      <c r="AR24">
        <f>AQ24*1000/AA24</f>
        <v>172.47133573476933</v>
      </c>
      <c r="AS24">
        <f>(AR24-U24)</f>
        <v>137.8063882250037</v>
      </c>
      <c r="AT24">
        <f>IF(D24,P24,(O24+P24)/2)</f>
        <v>43.000433921813965</v>
      </c>
      <c r="AU24">
        <f>0.61365*EXP(17.502*AT24/(240.97+AT24))</f>
        <v>8.6878266181420365</v>
      </c>
      <c r="AV24">
        <f>IF(AS24&lt;&gt;0,(1000-(AR24+U24)/2)/AS24*AL24,0)</f>
        <v>0.25598747558139584</v>
      </c>
      <c r="AW24">
        <f>U24*AA24/1000</f>
        <v>3.0462388595486991</v>
      </c>
      <c r="AX24">
        <f>(AU24-AW24)</f>
        <v>5.6415877585933369</v>
      </c>
      <c r="AY24">
        <f>1/(1.6/F24+1.37/N24)</f>
        <v>0.16153519430915503</v>
      </c>
      <c r="AZ24">
        <f>G24*AA24*0.001</f>
        <v>32.585763474226603</v>
      </c>
      <c r="BA24">
        <f>G24/S24</f>
        <v>0.93644238656897383</v>
      </c>
      <c r="BB24">
        <f>(1-AL24*AA24/AQ24/F24)*100</f>
        <v>16.790565236072297</v>
      </c>
      <c r="BC24">
        <f>(S24-E24/(N24/1.35))</f>
        <v>399.84273745003679</v>
      </c>
      <c r="BD24">
        <f>E24*BB24/100/BC24</f>
        <v>-4.6285048801018233E-3</v>
      </c>
    </row>
    <row r="25" spans="1:56" x14ac:dyDescent="0.35">
      <c r="A25" s="1" t="s">
        <v>9</v>
      </c>
      <c r="B25" s="1" t="s">
        <v>2470</v>
      </c>
      <c r="K25" s="1">
        <v>2.72</v>
      </c>
    </row>
    <row r="26" spans="1:56" x14ac:dyDescent="0.35">
      <c r="A26" s="1" t="s">
        <v>9</v>
      </c>
      <c r="B26" s="1" t="s">
        <v>2469</v>
      </c>
      <c r="K26" s="1">
        <v>2.72</v>
      </c>
    </row>
    <row r="27" spans="1:56" x14ac:dyDescent="0.35">
      <c r="A27" s="1">
        <v>4</v>
      </c>
      <c r="B27" s="1" t="s">
        <v>2468</v>
      </c>
      <c r="C27" s="1">
        <v>969.50000229105353</v>
      </c>
      <c r="D27" s="1">
        <v>0</v>
      </c>
      <c r="E27">
        <f>(R27-S27*(1000-T27)/(1000-U27))*AK27</f>
        <v>-12.376078843389706</v>
      </c>
      <c r="F27">
        <f>IF(AV27&lt;&gt;0,1/(1/AV27-1/N27),0)</f>
        <v>0.25878623147493013</v>
      </c>
      <c r="G27">
        <f>((AY27-AL27/2)*S27-E27)/(AY27+AL27/2)</f>
        <v>379.54732254226536</v>
      </c>
      <c r="H27">
        <f>AL27*1000</f>
        <v>38.848347599317428</v>
      </c>
      <c r="I27">
        <f>(AQ27-AW27)</f>
        <v>12.585264356040371</v>
      </c>
      <c r="J27">
        <f>(P27+AP27*D27)</f>
        <v>54.661384582519531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31.925992965698242</v>
      </c>
      <c r="P27" s="1">
        <v>54.661384582519531</v>
      </c>
      <c r="Q27" s="1">
        <v>32.060920715332031</v>
      </c>
      <c r="R27" s="1">
        <v>400.05532836914063</v>
      </c>
      <c r="S27" s="1">
        <v>397.28781127929688</v>
      </c>
      <c r="T27" s="1">
        <v>0.44058889150619507</v>
      </c>
      <c r="U27" s="1">
        <v>34.390727996826172</v>
      </c>
      <c r="V27" s="1">
        <v>0.8141975998878479</v>
      </c>
      <c r="W27" s="1">
        <v>63.553226470947266</v>
      </c>
      <c r="X27" s="1">
        <v>300.53933715820313</v>
      </c>
      <c r="Y27" s="1">
        <v>99.818229675292969</v>
      </c>
      <c r="Z27" s="1">
        <v>0.23051650822162628</v>
      </c>
      <c r="AA27" s="1">
        <v>87.8734130859375</v>
      </c>
      <c r="AB27" s="1">
        <v>3.25154709815979</v>
      </c>
      <c r="AC27" s="1">
        <v>0.1642581969499588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1.1049240336698642</v>
      </c>
      <c r="AL27">
        <f>(U27-T27)/(1000-U27)*AK27</f>
        <v>3.8848347599317427E-2</v>
      </c>
      <c r="AM27">
        <f>(P27+273.15)</f>
        <v>327.81138458251951</v>
      </c>
      <c r="AN27">
        <f>(O27+273.15)</f>
        <v>305.07599296569822</v>
      </c>
      <c r="AO27">
        <f>(Y27*AG27+Z27*AH27)*AI27</f>
        <v>15.970916391069068</v>
      </c>
      <c r="AP27">
        <f>((AO27+0.00000010773*(AN27^4-AM27^4))-AL27*44100)/(L27*51.4+0.00000043092*AM27^3)</f>
        <v>-16.040996132613326</v>
      </c>
      <c r="AQ27">
        <f>0.61365*EXP(17.502*J27/(240.97+J27))</f>
        <v>15.607295003631593</v>
      </c>
      <c r="AR27">
        <f>AQ27*1000/AA27</f>
        <v>177.6111164405113</v>
      </c>
      <c r="AS27">
        <f>(AR27-U27)</f>
        <v>143.22038844368512</v>
      </c>
      <c r="AT27">
        <f>IF(D27,P27,(O27+P27)/2)</f>
        <v>43.293688774108887</v>
      </c>
      <c r="AU27">
        <f>0.61365*EXP(17.502*AT27/(240.97+AT27))</f>
        <v>8.8219621286713998</v>
      </c>
      <c r="AV27">
        <f>IF(AS27&lt;&gt;0,(1000-(AR27+U27)/2)/AS27*AL27,0)</f>
        <v>0.24249610900039217</v>
      </c>
      <c r="AW27">
        <f>U27*AA27/1000</f>
        <v>3.022030647591222</v>
      </c>
      <c r="AX27">
        <f>(AU27-AW27)</f>
        <v>5.7999314810801774</v>
      </c>
      <c r="AY27">
        <f>1/(1.6/F27+1.37/N27)</f>
        <v>0.15294402819792138</v>
      </c>
      <c r="AZ27">
        <f>G27*AA27*0.001</f>
        <v>33.352118659418039</v>
      </c>
      <c r="BA27">
        <f>G27/S27</f>
        <v>0.95534600298985817</v>
      </c>
      <c r="BB27">
        <f>(1-AL27*AA27/AQ27/F27)*100</f>
        <v>15.479659018178216</v>
      </c>
      <c r="BC27">
        <f>(S27-E27/(N27/1.35))</f>
        <v>401.62486942489573</v>
      </c>
      <c r="BD27">
        <f>E27*BB27/100/BC27</f>
        <v>-4.7700601995113072E-3</v>
      </c>
    </row>
    <row r="28" spans="1:56" x14ac:dyDescent="0.35">
      <c r="A28" s="1" t="s">
        <v>9</v>
      </c>
      <c r="B28" s="1" t="s">
        <v>2467</v>
      </c>
      <c r="K28" s="1">
        <v>2.72</v>
      </c>
    </row>
    <row r="29" spans="1:56" x14ac:dyDescent="0.35">
      <c r="A29" s="1" t="s">
        <v>9</v>
      </c>
      <c r="B29" s="1" t="s">
        <v>2466</v>
      </c>
      <c r="K29" s="1">
        <v>2.72</v>
      </c>
    </row>
    <row r="30" spans="1:56" x14ac:dyDescent="0.35">
      <c r="A30" s="1">
        <v>5</v>
      </c>
      <c r="B30" s="1" t="s">
        <v>2465</v>
      </c>
      <c r="C30" s="1">
        <v>1172.5000022910535</v>
      </c>
      <c r="D30" s="1">
        <v>0</v>
      </c>
      <c r="E30">
        <f>(R30-S30*(1000-T30)/(1000-U30))*AK30</f>
        <v>-13.562449716378596</v>
      </c>
      <c r="F30">
        <f>IF(AV30&lt;&gt;0,1/(1/AV30-1/N30),0)</f>
        <v>3.3358207288939981</v>
      </c>
      <c r="G30">
        <f>((AY30-AL30/2)*S30-E30)/(AY30+AL30/2)</f>
        <v>397.25541308530609</v>
      </c>
      <c r="H30">
        <f>AL30*1000</f>
        <v>38.154542683137585</v>
      </c>
      <c r="I30">
        <f>(AQ30-AW30)</f>
        <v>1.7925674095274675</v>
      </c>
      <c r="J30">
        <f>(P30+AP30*D30)</f>
        <v>32.014713287353516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31.921531677246094</v>
      </c>
      <c r="P30" s="1">
        <v>32.014713287353516</v>
      </c>
      <c r="Q30" s="1">
        <v>32.055160522460938</v>
      </c>
      <c r="R30" s="1">
        <v>400.09884643554688</v>
      </c>
      <c r="S30" s="1">
        <v>398.60894775390625</v>
      </c>
      <c r="T30" s="1">
        <v>0.6294061541557312</v>
      </c>
      <c r="U30" s="1">
        <v>33.985832214355469</v>
      </c>
      <c r="V30" s="1">
        <v>1.1634378433227539</v>
      </c>
      <c r="W30" s="1">
        <v>62.821758270263672</v>
      </c>
      <c r="X30" s="1">
        <v>300.55166625976563</v>
      </c>
      <c r="Y30" s="1">
        <v>150.98086547851563</v>
      </c>
      <c r="Z30" s="1">
        <v>0.18859860301017761</v>
      </c>
      <c r="AA30" s="1">
        <v>87.874671936035156</v>
      </c>
      <c r="AB30" s="1">
        <v>3.2044553756713867</v>
      </c>
      <c r="AC30" s="1">
        <v>0.17524491250514984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1.104969361249138</v>
      </c>
      <c r="AL30">
        <f>(U30-T30)/(1000-U30)*AK30</f>
        <v>3.8154542683137588E-2</v>
      </c>
      <c r="AM30">
        <f>(P30+273.15)</f>
        <v>305.16471328735349</v>
      </c>
      <c r="AN30">
        <f>(O30+273.15)</f>
        <v>305.07153167724607</v>
      </c>
      <c r="AO30">
        <f>(Y30*AG30+Z30*AH30)*AI30</f>
        <v>24.156937936612849</v>
      </c>
      <c r="AP30">
        <f>((AO30+0.00000010773*(AN30^4-AM30^4))-AL30*44100)/(L30*51.4+0.00000043092*AM30^3)</f>
        <v>-13.575330276721758</v>
      </c>
      <c r="AQ30">
        <f>0.61365*EXP(17.502*J30/(240.97+J30))</f>
        <v>4.7790612658370897</v>
      </c>
      <c r="AR30">
        <f>AQ30*1000/AA30</f>
        <v>54.384968507373955</v>
      </c>
      <c r="AS30">
        <f>(AR30-U30)</f>
        <v>20.399136293018486</v>
      </c>
      <c r="AT30">
        <f>IF(D30,P30,(O30+P30)/2)</f>
        <v>31.968122482299805</v>
      </c>
      <c r="AU30">
        <f>0.61365*EXP(17.502*AT30/(240.97+AT30))</f>
        <v>4.7664743768883131</v>
      </c>
      <c r="AV30">
        <f>IF(AS30&lt;&gt;0,(1000-(AR30+U30)/2)/AS30*AL30,0)</f>
        <v>1.7877555409823254</v>
      </c>
      <c r="AW30">
        <f>U30*AA30/1000</f>
        <v>2.9864938563096222</v>
      </c>
      <c r="AX30">
        <f>(AU30-AW30)</f>
        <v>1.7799805205786909</v>
      </c>
      <c r="AY30">
        <f>1/(1.6/F30+1.37/N30)</f>
        <v>1.197213993869239</v>
      </c>
      <c r="AZ30">
        <f>G30*AA30*0.001</f>
        <v>34.908689099685397</v>
      </c>
      <c r="BA30">
        <f>G30/S30</f>
        <v>0.99660435452784712</v>
      </c>
      <c r="BB30">
        <f>(1-AL30*AA30/AQ30/F30)*100</f>
        <v>78.968770235016876</v>
      </c>
      <c r="BC30">
        <f>(S30-E30/(N30/1.35))</f>
        <v>403.36175627759405</v>
      </c>
      <c r="BD30">
        <f>E30*BB30/100/BC30</f>
        <v>-2.6552095205069483E-2</v>
      </c>
    </row>
    <row r="31" spans="1:56" x14ac:dyDescent="0.35">
      <c r="A31" s="1" t="s">
        <v>9</v>
      </c>
      <c r="B31" s="1" t="s">
        <v>2464</v>
      </c>
      <c r="K31" s="1">
        <v>2.72</v>
      </c>
    </row>
    <row r="32" spans="1:56" x14ac:dyDescent="0.35">
      <c r="A32" s="1" t="s">
        <v>9</v>
      </c>
      <c r="B32" s="1" t="s">
        <v>2463</v>
      </c>
      <c r="K32" s="1">
        <v>2.72</v>
      </c>
    </row>
    <row r="33" spans="1:56" x14ac:dyDescent="0.35">
      <c r="A33" s="1">
        <v>6</v>
      </c>
      <c r="B33" s="1" t="s">
        <v>2462</v>
      </c>
      <c r="C33" s="1">
        <v>1375.0000023022294</v>
      </c>
      <c r="D33" s="1">
        <v>0</v>
      </c>
      <c r="E33">
        <f>(R33-S33*(1000-T33)/(1000-U33))*AK33</f>
        <v>-14.510747461869721</v>
      </c>
      <c r="F33">
        <f>IF(AV33&lt;&gt;0,1/(1/AV33-1/N33),0)</f>
        <v>2.9664636309212589</v>
      </c>
      <c r="G33">
        <f>((AY33-AL33/2)*S33-E33)/(AY33+AL33/2)</f>
        <v>399.37185621009996</v>
      </c>
      <c r="H33">
        <f>AL33*1000</f>
        <v>37.143723456008743</v>
      </c>
      <c r="I33">
        <f>(AQ33-AW33)</f>
        <v>1.8623019272664831</v>
      </c>
      <c r="J33">
        <f>(P33+AP33*D33)</f>
        <v>32.063716888427734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31.938587188720703</v>
      </c>
      <c r="P33" s="1">
        <v>32.063716888427734</v>
      </c>
      <c r="Q33" s="1">
        <v>32.067874908447266</v>
      </c>
      <c r="R33" s="1">
        <v>399.96878051757813</v>
      </c>
      <c r="S33" s="1">
        <v>399.66619873046875</v>
      </c>
      <c r="T33" s="1">
        <v>0.84363013505935669</v>
      </c>
      <c r="U33" s="1">
        <v>33.338153839111328</v>
      </c>
      <c r="V33" s="1">
        <v>1.5581580400466919</v>
      </c>
      <c r="W33" s="1">
        <v>61.574508666992188</v>
      </c>
      <c r="X33" s="1">
        <v>300.5513916015625</v>
      </c>
      <c r="Y33" s="1">
        <v>300.20904541015625</v>
      </c>
      <c r="Z33" s="1">
        <v>0.28814080357551575</v>
      </c>
      <c r="AA33" s="1">
        <v>87.888168334960938</v>
      </c>
      <c r="AB33" s="1">
        <v>3.286524772644043</v>
      </c>
      <c r="AC33" s="1">
        <v>0.18657322227954865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1.1049683514763324</v>
      </c>
      <c r="AL33">
        <f>(U33-T33)/(1000-U33)*AK33</f>
        <v>3.7143723456008741E-2</v>
      </c>
      <c r="AM33">
        <f>(P33+273.15)</f>
        <v>305.21371688842771</v>
      </c>
      <c r="AN33">
        <f>(O33+273.15)</f>
        <v>305.08858718872068</v>
      </c>
      <c r="AO33">
        <f>(Y33*AG33+Z33*AH33)*AI33</f>
        <v>48.033446191993789</v>
      </c>
      <c r="AP33">
        <f>((AO33+0.00000010773*(AN33^4-AM33^4))-AL33*44100)/(L33*51.4+0.00000043092*AM33^3)</f>
        <v>-13.0179619476681</v>
      </c>
      <c r="AQ33">
        <f>0.61365*EXP(17.502*J33/(240.97+J33))</f>
        <v>4.7923312038551238</v>
      </c>
      <c r="AR33">
        <f>AQ33*1000/AA33</f>
        <v>54.527603597227177</v>
      </c>
      <c r="AS33">
        <f>(AR33-U33)</f>
        <v>21.189449758115849</v>
      </c>
      <c r="AT33">
        <f>IF(D33,P33,(O33+P33)/2)</f>
        <v>32.001152038574219</v>
      </c>
      <c r="AU33">
        <f>0.61365*EXP(17.502*AT33/(240.97+AT33))</f>
        <v>4.7753946011036996</v>
      </c>
      <c r="AV33">
        <f>IF(AS33&lt;&gt;0,(1000-(AR33+U33)/2)/AS33*AL33,0)</f>
        <v>1.6759233091776322</v>
      </c>
      <c r="AW33">
        <f>U33*AA33/1000</f>
        <v>2.9300292765886407</v>
      </c>
      <c r="AX33">
        <f>(AU33-AW33)</f>
        <v>1.845365324515059</v>
      </c>
      <c r="AY33">
        <f>1/(1.6/F33+1.37/N33)</f>
        <v>1.1173268798816358</v>
      </c>
      <c r="AZ33">
        <f>G33*AA33*0.001</f>
        <v>35.100060926839085</v>
      </c>
      <c r="BA33">
        <f>G33/S33</f>
        <v>0.9992635291117844</v>
      </c>
      <c r="BB33">
        <f>(1-AL33*AA33/AQ33/F33)*100</f>
        <v>77.036927474174902</v>
      </c>
      <c r="BC33">
        <f>(S33-E33/(N33/1.35))</f>
        <v>404.75132757253692</v>
      </c>
      <c r="BD33">
        <f>E33*BB33/100/BC33</f>
        <v>-2.7618523366443784E-2</v>
      </c>
    </row>
    <row r="34" spans="1:56" x14ac:dyDescent="0.35">
      <c r="A34" s="1" t="s">
        <v>9</v>
      </c>
      <c r="B34" s="1" t="s">
        <v>2461</v>
      </c>
      <c r="K34" s="1">
        <v>2.72</v>
      </c>
    </row>
    <row r="35" spans="1:56" x14ac:dyDescent="0.35">
      <c r="A35" s="1" t="s">
        <v>9</v>
      </c>
      <c r="B35" s="1" t="s">
        <v>2460</v>
      </c>
      <c r="K35" s="1">
        <v>2.72</v>
      </c>
    </row>
    <row r="36" spans="1:56" x14ac:dyDescent="0.35">
      <c r="A36" s="1">
        <v>7</v>
      </c>
      <c r="B36" s="1" t="s">
        <v>2459</v>
      </c>
      <c r="C36" s="1">
        <v>1577.0000023022294</v>
      </c>
      <c r="D36" s="1">
        <v>0</v>
      </c>
      <c r="E36">
        <f>(R36-S36*(1000-T36)/(1000-U36))*AK36</f>
        <v>-14.170259427235919</v>
      </c>
      <c r="F36">
        <f>IF(AV36&lt;&gt;0,1/(1/AV36-1/N36),0)</f>
        <v>0.23233015505816018</v>
      </c>
      <c r="G36">
        <f>((AY36-AL36/2)*S36-E36)/(AY36+AL36/2)</f>
        <v>399.3199977724172</v>
      </c>
      <c r="H36">
        <f>AL36*1000</f>
        <v>35.684482108919944</v>
      </c>
      <c r="I36">
        <f>(AQ36-AW36)</f>
        <v>12.806734343301599</v>
      </c>
      <c r="J36">
        <f>(P36+AP36*D36)</f>
        <v>54.715438842773438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31.987356185913086</v>
      </c>
      <c r="P36" s="1">
        <v>54.715438842773438</v>
      </c>
      <c r="Q36" s="1">
        <v>32.101333618164063</v>
      </c>
      <c r="R36" s="1">
        <v>400.07229614257813</v>
      </c>
      <c r="S36" s="1">
        <v>399.97927856445313</v>
      </c>
      <c r="T36" s="1">
        <v>1.0841591358184814</v>
      </c>
      <c r="U36" s="1">
        <v>32.330821990966797</v>
      </c>
      <c r="V36" s="1">
        <v>1.9967598915100098</v>
      </c>
      <c r="W36" s="1">
        <v>59.545581817626953</v>
      </c>
      <c r="X36" s="1">
        <v>300.58795166015625</v>
      </c>
      <c r="Y36" s="1">
        <v>500.02566528320313</v>
      </c>
      <c r="Z36" s="1">
        <v>0.11918322741985321</v>
      </c>
      <c r="AA36" s="1">
        <v>87.882606506347656</v>
      </c>
      <c r="AB36" s="1">
        <v>3.3568494319915771</v>
      </c>
      <c r="AC36" s="1">
        <v>0.20746289193630219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1.1051027634564565</v>
      </c>
      <c r="AL36">
        <f>(U36-T36)/(1000-U36)*AK36</f>
        <v>3.5684482108919946E-2</v>
      </c>
      <c r="AM36">
        <f>(P36+273.15)</f>
        <v>327.86543884277341</v>
      </c>
      <c r="AN36">
        <f>(O36+273.15)</f>
        <v>305.13735618591306</v>
      </c>
      <c r="AO36">
        <f>(Y36*AG36+Z36*AH36)*AI36</f>
        <v>80.004104657081371</v>
      </c>
      <c r="AP36">
        <f>((AO36+0.00000010773*(AN36^4-AM36^4))-AL36*44100)/(L36*51.4+0.00000043092*AM36^3)</f>
        <v>-14.41461538995396</v>
      </c>
      <c r="AQ36">
        <f>0.61365*EXP(17.502*J36/(240.97+J36))</f>
        <v>15.648051250360506</v>
      </c>
      <c r="AR36">
        <f>AQ36*1000/AA36</f>
        <v>178.05629432748179</v>
      </c>
      <c r="AS36">
        <f>(AR36-U36)</f>
        <v>145.725472336515</v>
      </c>
      <c r="AT36">
        <f>IF(D36,P36,(O36+P36)/2)</f>
        <v>43.351397514343262</v>
      </c>
      <c r="AU36">
        <f>0.61365*EXP(17.502*AT36/(240.97+AT36))</f>
        <v>8.8485681894080805</v>
      </c>
      <c r="AV36">
        <f>IF(AS36&lt;&gt;0,(1000-(AR36+U36)/2)/AS36*AL36,0)</f>
        <v>0.21911546384339617</v>
      </c>
      <c r="AW36">
        <f>U36*AA36/1000</f>
        <v>2.8413169070589066</v>
      </c>
      <c r="AX36">
        <f>(AU36-AW36)</f>
        <v>6.0072512823491735</v>
      </c>
      <c r="AY36">
        <f>1/(1.6/F36+1.37/N36)</f>
        <v>0.13807612313536677</v>
      </c>
      <c r="AZ36">
        <f>G36*AA36*0.001</f>
        <v>35.093282234348962</v>
      </c>
      <c r="BA36">
        <f>G36/S36</f>
        <v>0.99835171263270905</v>
      </c>
      <c r="BB36">
        <f>(1-AL36*AA36/AQ36/F36)*100</f>
        <v>13.738603399046745</v>
      </c>
      <c r="BC36">
        <f>(S36-E36/(N36/1.35))</f>
        <v>404.94508719025777</v>
      </c>
      <c r="BD36">
        <f>E36*BB36/100/BC36</f>
        <v>-4.8075549127709286E-3</v>
      </c>
    </row>
    <row r="37" spans="1:56" x14ac:dyDescent="0.35">
      <c r="A37" s="1" t="s">
        <v>9</v>
      </c>
      <c r="B37" s="1" t="s">
        <v>2458</v>
      </c>
      <c r="K37" s="1">
        <v>2.72</v>
      </c>
    </row>
    <row r="38" spans="1:56" x14ac:dyDescent="0.35">
      <c r="A38" s="1" t="s">
        <v>9</v>
      </c>
      <c r="B38" s="1" t="s">
        <v>2457</v>
      </c>
      <c r="K38" s="1">
        <v>2.72</v>
      </c>
    </row>
    <row r="39" spans="1:56" x14ac:dyDescent="0.35">
      <c r="A39" s="1">
        <v>8</v>
      </c>
      <c r="B39" s="1" t="s">
        <v>2456</v>
      </c>
      <c r="C39" s="1">
        <v>1780.0000023022294</v>
      </c>
      <c r="D39" s="1">
        <v>0</v>
      </c>
      <c r="E39">
        <f>(R39-S39*(1000-T39)/(1000-U39))*AK39</f>
        <v>-13.723235343160859</v>
      </c>
      <c r="F39">
        <f>IF(AV39&lt;&gt;0,1/(1/AV39-1/N39),0)</f>
        <v>0.23345057363706456</v>
      </c>
      <c r="G39">
        <f>((AY39-AL39/2)*S39-E39)/(AY39+AL39/2)</f>
        <v>400.47430687348543</v>
      </c>
      <c r="H39">
        <f>AL39*1000</f>
        <v>34.151871298415145</v>
      </c>
      <c r="I39">
        <f>(AQ39-AW39)</f>
        <v>12.256511912298176</v>
      </c>
      <c r="J39">
        <f>(P39+AP39*D39)</f>
        <v>53.851009368896484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32.065761566162109</v>
      </c>
      <c r="P39" s="1">
        <v>53.851009368896484</v>
      </c>
      <c r="Q39" s="1">
        <v>32.159744262695313</v>
      </c>
      <c r="R39" s="1">
        <v>400.04010009765625</v>
      </c>
      <c r="S39" s="1">
        <v>400.09375</v>
      </c>
      <c r="T39" s="1">
        <v>1.3639342784881592</v>
      </c>
      <c r="U39" s="1">
        <v>31.302177429199219</v>
      </c>
      <c r="V39" s="1">
        <v>2.5006482601165771</v>
      </c>
      <c r="W39" s="1">
        <v>57.389671325683594</v>
      </c>
      <c r="X39" s="1">
        <v>300.56985473632813</v>
      </c>
      <c r="Y39" s="1">
        <v>750.6163330078125</v>
      </c>
      <c r="Z39" s="1">
        <v>0.13883186876773834</v>
      </c>
      <c r="AA39" s="1">
        <v>87.873161315917969</v>
      </c>
      <c r="AB39" s="1">
        <v>3.3619871139526367</v>
      </c>
      <c r="AC39" s="1">
        <v>0.22189103066921234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1.1050362306482648</v>
      </c>
      <c r="AL39">
        <f>(U39-T39)/(1000-U39)*AK39</f>
        <v>3.4151871298415147E-2</v>
      </c>
      <c r="AM39">
        <f>(P39+273.15)</f>
        <v>327.00100936889646</v>
      </c>
      <c r="AN39">
        <f>(O39+273.15)</f>
        <v>305.21576156616209</v>
      </c>
      <c r="AO39">
        <f>(Y39*AG39+Z39*AH39)*AI39</f>
        <v>120.09861059683681</v>
      </c>
      <c r="AP39">
        <f>((AO39+0.00000010773*(AN39^4-AM39^4))-AL39*44100)/(L39*51.4+0.00000043092*AM39^3)</f>
        <v>-13.455232019017901</v>
      </c>
      <c r="AQ39">
        <f>0.61365*EXP(17.502*J39/(240.97+J39))</f>
        <v>15.007133199073685</v>
      </c>
      <c r="AR39">
        <f>AQ39*1000/AA39</f>
        <v>170.78176060060773</v>
      </c>
      <c r="AS39">
        <f>(AR39-U39)</f>
        <v>139.47958317140851</v>
      </c>
      <c r="AT39">
        <f>IF(D39,P39,(O39+P39)/2)</f>
        <v>42.958385467529297</v>
      </c>
      <c r="AU39">
        <f>0.61365*EXP(17.502*AT39/(240.97+AT39))</f>
        <v>8.6687389718801295</v>
      </c>
      <c r="AV39">
        <f>IF(AS39&lt;&gt;0,(1000-(AR39+U39)/2)/AS39*AL39,0)</f>
        <v>0.22011177750044381</v>
      </c>
      <c r="AW39">
        <f>U39*AA39/1000</f>
        <v>2.7506212867755093</v>
      </c>
      <c r="AX39">
        <f>(AU39-AW39)</f>
        <v>5.9181176851046207</v>
      </c>
      <c r="AY39">
        <f>1/(1.6/F39+1.37/N39)</f>
        <v>0.13870915191891528</v>
      </c>
      <c r="AZ39">
        <f>G39*AA39*0.001</f>
        <v>35.190943370774221</v>
      </c>
      <c r="BA39">
        <f>G39/S39</f>
        <v>1.0009511692534199</v>
      </c>
      <c r="BB39">
        <f>(1-AL39*AA39/AQ39/F39)*100</f>
        <v>14.33999935679946</v>
      </c>
      <c r="BC39">
        <f>(S39-E39/(N39/1.35))</f>
        <v>404.90290404484648</v>
      </c>
      <c r="BD39">
        <f>E39*BB39/100/BC39</f>
        <v>-4.8602068305328341E-3</v>
      </c>
    </row>
    <row r="40" spans="1:56" x14ac:dyDescent="0.35">
      <c r="A40" s="1" t="s">
        <v>9</v>
      </c>
      <c r="B40" s="1" t="s">
        <v>2455</v>
      </c>
      <c r="K40" s="1">
        <v>2.72</v>
      </c>
    </row>
    <row r="41" spans="1:56" x14ac:dyDescent="0.35">
      <c r="A41" s="1" t="s">
        <v>9</v>
      </c>
      <c r="B41" s="1" t="s">
        <v>2454</v>
      </c>
      <c r="K41" s="1">
        <v>2.72</v>
      </c>
    </row>
    <row r="42" spans="1:56" x14ac:dyDescent="0.35">
      <c r="A42" s="1">
        <v>9</v>
      </c>
      <c r="B42" s="1" t="s">
        <v>2453</v>
      </c>
      <c r="C42" s="1">
        <v>1983.0000023022294</v>
      </c>
      <c r="D42" s="1">
        <v>0</v>
      </c>
      <c r="E42">
        <f>(R42-S42*(1000-T42)/(1000-U42))*AK42</f>
        <v>-13.349880273545883</v>
      </c>
      <c r="F42">
        <f>IF(AV42&lt;&gt;0,1/(1/AV42-1/N42),0)</f>
        <v>0.23890161616601502</v>
      </c>
      <c r="G42">
        <f>((AY42-AL42/2)*S42-E42)/(AY42+AL42/2)</f>
        <v>401.011130355327</v>
      </c>
      <c r="H42">
        <f>AL42*1000</f>
        <v>33.045628908646734</v>
      </c>
      <c r="I42">
        <f>(AQ42-AW42)</f>
        <v>11.654753542854827</v>
      </c>
      <c r="J42">
        <f>(P42+AP42*D42)</f>
        <v>52.931064605712891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32.157936096191406</v>
      </c>
      <c r="P42" s="1">
        <v>52.931064605712891</v>
      </c>
      <c r="Q42" s="1">
        <v>32.231895446777344</v>
      </c>
      <c r="R42" s="1">
        <v>400.11471557617188</v>
      </c>
      <c r="S42" s="1">
        <v>400.22705078125</v>
      </c>
      <c r="T42" s="1">
        <v>1.6872020959854126</v>
      </c>
      <c r="U42" s="1">
        <v>30.676456451416016</v>
      </c>
      <c r="V42" s="1">
        <v>3.0767834186553955</v>
      </c>
      <c r="W42" s="1">
        <v>55.941612243652344</v>
      </c>
      <c r="X42" s="1">
        <v>300.54855346679688</v>
      </c>
      <c r="Y42" s="1">
        <v>1000.5496215820313</v>
      </c>
      <c r="Z42" s="1">
        <v>1.9645538181066513E-2</v>
      </c>
      <c r="AA42" s="1">
        <v>87.859916687011719</v>
      </c>
      <c r="AB42" s="1">
        <v>3.4089186191558838</v>
      </c>
      <c r="AC42" s="1">
        <v>0.22738982737064362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1.1049579171573412</v>
      </c>
      <c r="AL42">
        <f>(U42-T42)/(1000-U42)*AK42</f>
        <v>3.3045628908646735E-2</v>
      </c>
      <c r="AM42">
        <f>(P42+273.15)</f>
        <v>326.08106460571287</v>
      </c>
      <c r="AN42">
        <f>(O42+273.15)</f>
        <v>305.30793609619138</v>
      </c>
      <c r="AO42">
        <f>(Y42*AG42+Z42*AH42)*AI42</f>
        <v>160.08793587488071</v>
      </c>
      <c r="AP42">
        <f>((AO42+0.00000010773*(AN42^4-AM42^4))-AL42*44100)/(L42*51.4+0.00000043092*AM42^3)</f>
        <v>-12.638868127210145</v>
      </c>
      <c r="AQ42">
        <f>0.61365*EXP(17.502*J42/(240.97+J42))</f>
        <v>14.34998445092898</v>
      </c>
      <c r="AR42">
        <f>AQ42*1000/AA42</f>
        <v>163.32799975270555</v>
      </c>
      <c r="AS42">
        <f>(AR42-U42)</f>
        <v>132.65154330128954</v>
      </c>
      <c r="AT42">
        <f>IF(D42,P42,(O42+P42)/2)</f>
        <v>42.544500350952148</v>
      </c>
      <c r="AU42">
        <f>0.61365*EXP(17.502*AT42/(240.97+AT42))</f>
        <v>8.482786431412574</v>
      </c>
      <c r="AV42">
        <f>IF(AS42&lt;&gt;0,(1000-(AR42+U42)/2)/AS42*AL42,0)</f>
        <v>0.22495124091921551</v>
      </c>
      <c r="AW42">
        <f>U42*AA42/1000</f>
        <v>2.6952309080741541</v>
      </c>
      <c r="AX42">
        <f>(AU42-AW42)</f>
        <v>5.7875555233384199</v>
      </c>
      <c r="AY42">
        <f>1/(1.6/F42+1.37/N42)</f>
        <v>0.14178468178764453</v>
      </c>
      <c r="AZ42">
        <f>G42*AA42*0.001</f>
        <v>35.232804503583431</v>
      </c>
      <c r="BA42">
        <f>G42/S42</f>
        <v>1.001959086904662</v>
      </c>
      <c r="BB42">
        <f>(1-AL42*AA42/AQ42/F42)*100</f>
        <v>15.309579259476468</v>
      </c>
      <c r="BC42">
        <f>(S42-E42/(N42/1.35))</f>
        <v>404.90536672572841</v>
      </c>
      <c r="BD42">
        <f>E42*BB42/100/BC42</f>
        <v>-5.047625123003472E-3</v>
      </c>
    </row>
    <row r="43" spans="1:56" x14ac:dyDescent="0.35">
      <c r="A43" s="1" t="s">
        <v>9</v>
      </c>
      <c r="B43" s="1" t="s">
        <v>2452</v>
      </c>
      <c r="K43" s="1">
        <v>2.72</v>
      </c>
    </row>
    <row r="44" spans="1:56" x14ac:dyDescent="0.35">
      <c r="A44" s="1" t="s">
        <v>9</v>
      </c>
      <c r="B44" s="1" t="s">
        <v>2451</v>
      </c>
      <c r="K44" s="1">
        <v>2.72</v>
      </c>
    </row>
    <row r="45" spans="1:56" x14ac:dyDescent="0.35">
      <c r="A45" s="1">
        <v>10</v>
      </c>
      <c r="B45" s="1" t="s">
        <v>2450</v>
      </c>
      <c r="C45" s="1">
        <v>2186.0000023022294</v>
      </c>
      <c r="D45" s="1">
        <v>0</v>
      </c>
      <c r="E45">
        <f>(R45-S45*(1000-T45)/(1000-U45))*AK45</f>
        <v>-12.781555195804582</v>
      </c>
      <c r="F45">
        <f>IF(AV45&lt;&gt;0,1/(1/AV45-1/N45),0)</f>
        <v>1.7590570207691938</v>
      </c>
      <c r="G45">
        <f>((AY45-AL45/2)*S45-E45)/(AY45+AL45/2)</f>
        <v>399.70406054744456</v>
      </c>
      <c r="H45">
        <f>AL45*1000</f>
        <v>32.410716374294111</v>
      </c>
      <c r="I45">
        <f>(AQ45-AW45)</f>
        <v>2.2554716885675457</v>
      </c>
      <c r="J45">
        <f>(P45+AP45*D45)</f>
        <v>32.58172607421875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32.255321502685547</v>
      </c>
      <c r="P45" s="1">
        <v>32.58172607421875</v>
      </c>
      <c r="Q45" s="1">
        <v>32.308029174804688</v>
      </c>
      <c r="R45" s="1">
        <v>400.09097290039063</v>
      </c>
      <c r="S45" s="1">
        <v>399.92770385742188</v>
      </c>
      <c r="T45" s="1">
        <v>2.057563304901123</v>
      </c>
      <c r="U45" s="1">
        <v>30.497798919677734</v>
      </c>
      <c r="V45" s="1">
        <v>3.7309861183166504</v>
      </c>
      <c r="W45" s="1">
        <v>55.301753997802734</v>
      </c>
      <c r="X45" s="1">
        <v>300.51983642578125</v>
      </c>
      <c r="Y45" s="1">
        <v>1249.763916015625</v>
      </c>
      <c r="Z45" s="1">
        <v>0.43482613563537598</v>
      </c>
      <c r="AA45" s="1">
        <v>87.845932006835938</v>
      </c>
      <c r="AB45" s="1">
        <v>3.4154753684997559</v>
      </c>
      <c r="AC45" s="1">
        <v>0.23817616701126099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1.1048523398006662</v>
      </c>
      <c r="AL45">
        <f>(U45-T45)/(1000-U45)*AK45</f>
        <v>3.2410716374294109E-2</v>
      </c>
      <c r="AM45">
        <f>(P45+273.15)</f>
        <v>305.73172607421873</v>
      </c>
      <c r="AN45">
        <f>(O45+273.15)</f>
        <v>305.40532150268552</v>
      </c>
      <c r="AO45">
        <f>(Y45*AG45+Z45*AH45)*AI45</f>
        <v>199.96222209299594</v>
      </c>
      <c r="AP45">
        <f>((AO45+0.00000010773*(AN45^4-AM45^4))-AL45*44100)/(L45*51.4+0.00000043092*AM45^3)</f>
        <v>-10.083131665700684</v>
      </c>
      <c r="AQ45">
        <f>0.61365*EXP(17.502*J45/(240.97+J45))</f>
        <v>4.9345792588237103</v>
      </c>
      <c r="AR45">
        <f>AQ45*1000/AA45</f>
        <v>56.173110650584412</v>
      </c>
      <c r="AS45">
        <f>(AR45-U45)</f>
        <v>25.675311730906678</v>
      </c>
      <c r="AT45">
        <f>IF(D45,P45,(O45+P45)/2)</f>
        <v>32.418523788452148</v>
      </c>
      <c r="AU45">
        <f>0.61365*EXP(17.502*AT45/(240.97+AT45))</f>
        <v>4.8893717804802481</v>
      </c>
      <c r="AV45">
        <f>IF(AS45&lt;&gt;0,(1000-(AR45+U45)/2)/AS45*AL45,0)</f>
        <v>1.2076263597212125</v>
      </c>
      <c r="AW45">
        <f>U45*AA45/1000</f>
        <v>2.6791075702561646</v>
      </c>
      <c r="AX45">
        <f>(AU45-AW45)</f>
        <v>2.2102642102240835</v>
      </c>
      <c r="AY45">
        <f>1/(1.6/F45+1.37/N45)</f>
        <v>0.79038341998518713</v>
      </c>
      <c r="AZ45">
        <f>G45*AA45*0.001</f>
        <v>35.112375725707047</v>
      </c>
      <c r="BA45">
        <f>G45/S45</f>
        <v>0.99944079065336011</v>
      </c>
      <c r="BB45">
        <f>(1-AL45*AA45/AQ45/F45)*100</f>
        <v>67.199517017669947</v>
      </c>
      <c r="BC45">
        <f>(S45-E45/(N45/1.35))</f>
        <v>404.40685664699822</v>
      </c>
      <c r="BD45">
        <f>E45*BB45/100/BC45</f>
        <v>-2.1238866794053731E-2</v>
      </c>
    </row>
    <row r="46" spans="1:56" x14ac:dyDescent="0.35">
      <c r="A46" s="1" t="s">
        <v>9</v>
      </c>
      <c r="B46" s="1" t="s">
        <v>2449</v>
      </c>
      <c r="K46" s="1">
        <v>2.72</v>
      </c>
    </row>
    <row r="47" spans="1:56" x14ac:dyDescent="0.35">
      <c r="A47" s="1" t="s">
        <v>9</v>
      </c>
      <c r="B47" s="1" t="s">
        <v>2448</v>
      </c>
      <c r="K47" s="1">
        <v>2.72</v>
      </c>
    </row>
    <row r="48" spans="1:56" x14ac:dyDescent="0.35">
      <c r="A48" s="1">
        <v>11</v>
      </c>
      <c r="B48" s="1" t="s">
        <v>2447</v>
      </c>
      <c r="C48" s="1">
        <v>2388.5000022910535</v>
      </c>
      <c r="D48" s="1">
        <v>0</v>
      </c>
      <c r="E48">
        <f>(R48-S48*(1000-T48)/(1000-U48))*AK48</f>
        <v>-12.537151488335692</v>
      </c>
      <c r="F48">
        <f>IF(AV48&lt;&gt;0,1/(1/AV48-1/N48),0)</f>
        <v>0.2534406049662869</v>
      </c>
      <c r="G48">
        <f>((AY48-AL48/2)*S48-E48)/(AY48+AL48/2)</f>
        <v>397.26769905569444</v>
      </c>
      <c r="H48">
        <f>AL48*1000</f>
        <v>32.365590934897668</v>
      </c>
      <c r="I48">
        <f>(AQ48-AW48)</f>
        <v>10.849628476449009</v>
      </c>
      <c r="J48">
        <f>(P48+AP48*D48)</f>
        <v>51.77410888671875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32.349441528320313</v>
      </c>
      <c r="P48" s="1">
        <v>51.77410888671875</v>
      </c>
      <c r="Q48" s="1">
        <v>32.378185272216797</v>
      </c>
      <c r="R48" s="1">
        <v>400.02511596679688</v>
      </c>
      <c r="S48" s="1">
        <v>399.66473388671875</v>
      </c>
      <c r="T48" s="1">
        <v>2.453296422958374</v>
      </c>
      <c r="U48" s="1">
        <v>30.839309692382813</v>
      </c>
      <c r="V48" s="1">
        <v>4.4251055717468262</v>
      </c>
      <c r="W48" s="1">
        <v>55.626056671142578</v>
      </c>
      <c r="X48" s="1">
        <v>300.56875610351563</v>
      </c>
      <c r="Y48" s="1">
        <v>1601.521240234375</v>
      </c>
      <c r="Z48" s="1">
        <v>0.18205057084560394</v>
      </c>
      <c r="AA48" s="1">
        <v>87.848289489746094</v>
      </c>
      <c r="AB48" s="1">
        <v>3.6336913108825684</v>
      </c>
      <c r="AC48" s="1">
        <v>0.24031659960746765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1.1050321915570425</v>
      </c>
      <c r="AL48">
        <f>(U48-T48)/(1000-U48)*AK48</f>
        <v>3.2365590934897666E-2</v>
      </c>
      <c r="AM48">
        <f>(P48+273.15)</f>
        <v>324.92410888671873</v>
      </c>
      <c r="AN48">
        <f>(O48+273.15)</f>
        <v>305.49944152832029</v>
      </c>
      <c r="AO48">
        <f>(Y48*AG48+Z48*AH48)*AI48</f>
        <v>256.24339271001372</v>
      </c>
      <c r="AP48">
        <f>((AO48+0.00000010773*(AN48^4-AM48^4))-AL48*44100)/(L48*51.4+0.00000043092*AM48^3)</f>
        <v>-11.487412204498641</v>
      </c>
      <c r="AQ48">
        <f>0.61365*EXP(17.502*J48/(240.97+J48))</f>
        <v>13.558809081969388</v>
      </c>
      <c r="AR48">
        <f>AQ48*1000/AA48</f>
        <v>154.34346144613335</v>
      </c>
      <c r="AS48">
        <f>(AR48-U48)</f>
        <v>123.50415175375053</v>
      </c>
      <c r="AT48">
        <f>IF(D48,P48,(O48+P48)/2)</f>
        <v>42.061775207519531</v>
      </c>
      <c r="AU48">
        <f>0.61365*EXP(17.502*AT48/(240.97+AT48))</f>
        <v>8.2702756282320014</v>
      </c>
      <c r="AV48">
        <f>IF(AS48&lt;&gt;0,(1000-(AR48+U48)/2)/AS48*AL48,0)</f>
        <v>0.23779618424508395</v>
      </c>
      <c r="AW48">
        <f>U48*AA48/1000</f>
        <v>2.7091806055203778</v>
      </c>
      <c r="AX48">
        <f>(AU48-AW48)</f>
        <v>5.5610950227116236</v>
      </c>
      <c r="AY48">
        <f>1/(1.6/F48+1.37/N48)</f>
        <v>0.14995321331820516</v>
      </c>
      <c r="AZ48">
        <f>G48*AA48*0.001</f>
        <v>34.899287831569978</v>
      </c>
      <c r="BA48">
        <f>G48/S48</f>
        <v>0.99400238593054413</v>
      </c>
      <c r="BB48">
        <f>(1-AL48*AA48/AQ48/F48)*100</f>
        <v>17.259315704772384</v>
      </c>
      <c r="BC48">
        <f>(S48-E48/(N48/1.35))</f>
        <v>404.05823813577547</v>
      </c>
      <c r="BD48">
        <f>E48*BB48/100/BC48</f>
        <v>-5.355234348743354E-3</v>
      </c>
    </row>
    <row r="49" spans="1:56" x14ac:dyDescent="0.35">
      <c r="A49" s="1" t="s">
        <v>9</v>
      </c>
      <c r="B49" s="1" t="s">
        <v>2446</v>
      </c>
      <c r="K49" s="1">
        <v>2.72</v>
      </c>
    </row>
    <row r="50" spans="1:56" x14ac:dyDescent="0.35">
      <c r="A50" s="1" t="s">
        <v>9</v>
      </c>
      <c r="B50" s="1" t="s">
        <v>2441</v>
      </c>
      <c r="K50" s="1">
        <v>2.72</v>
      </c>
    </row>
    <row r="51" spans="1:56" x14ac:dyDescent="0.35">
      <c r="A51" s="1">
        <v>12</v>
      </c>
      <c r="B51" s="1" t="s">
        <v>2445</v>
      </c>
      <c r="C51" s="1">
        <v>2591.5000022910535</v>
      </c>
      <c r="D51" s="1">
        <v>0</v>
      </c>
      <c r="E51">
        <f>(R51-S51*(1000-T51)/(1000-U51))*AK51</f>
        <v>-11.849944888124373</v>
      </c>
      <c r="F51">
        <f>IF(AV51&lt;&gt;0,1/(1/AV51-1/N51),0)</f>
        <v>0.27213415413239972</v>
      </c>
      <c r="G51">
        <f>((AY51-AL51/2)*S51-E51)/(AY51+AL51/2)</f>
        <v>393.04114215726139</v>
      </c>
      <c r="H51">
        <f>AL51*1000</f>
        <v>32.318064770496456</v>
      </c>
      <c r="I51">
        <f>(AQ51-AW51)</f>
        <v>10.173856696846375</v>
      </c>
      <c r="J51">
        <f>(P51+AP51*D51)</f>
        <v>50.788078308105469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32.452709197998047</v>
      </c>
      <c r="P51" s="1">
        <v>50.788078308105469</v>
      </c>
      <c r="Q51" s="1">
        <v>32.460285186767578</v>
      </c>
      <c r="R51" s="1">
        <v>399.89544677734375</v>
      </c>
      <c r="S51" s="1">
        <v>398.9512939453125</v>
      </c>
      <c r="T51" s="1">
        <v>2.8665971755981445</v>
      </c>
      <c r="U51" s="1">
        <v>31.198532104492188</v>
      </c>
      <c r="V51" s="1">
        <v>5.1402926445007324</v>
      </c>
      <c r="W51" s="1">
        <v>55.944232940673828</v>
      </c>
      <c r="X51" s="1">
        <v>300.58880615234375</v>
      </c>
      <c r="Y51" s="1">
        <v>2001.3770751953125</v>
      </c>
      <c r="Z51" s="1">
        <v>6.2866352498531342E-2</v>
      </c>
      <c r="AA51" s="1">
        <v>87.843955993652344</v>
      </c>
      <c r="AB51" s="1">
        <v>3.7246260643005371</v>
      </c>
      <c r="AC51" s="1">
        <v>0.24688494205474854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1.1051059049718517</v>
      </c>
      <c r="AL51">
        <f>(U51-T51)/(1000-U51)*AK51</f>
        <v>3.2318064770496459E-2</v>
      </c>
      <c r="AM51">
        <f>(P51+273.15)</f>
        <v>323.93807830810545</v>
      </c>
      <c r="AN51">
        <f>(O51+273.15)</f>
        <v>305.60270919799802</v>
      </c>
      <c r="AO51">
        <f>(Y51*AG51+Z51*AH51)*AI51</f>
        <v>320.22032487376782</v>
      </c>
      <c r="AP51">
        <f>((AO51+0.00000010773*(AN51^4-AM51^4))-AL51*44100)/(L51*51.4+0.00000043092*AM51^3)</f>
        <v>-10.843139225317673</v>
      </c>
      <c r="AQ51">
        <f>0.61365*EXP(17.502*J51/(240.97+J51))</f>
        <v>12.914459178099936</v>
      </c>
      <c r="AR51">
        <f>AQ51*1000/AA51</f>
        <v>147.01591056569836</v>
      </c>
      <c r="AS51">
        <f>(AR51-U51)</f>
        <v>115.81737846120618</v>
      </c>
      <c r="AT51">
        <f>IF(D51,P51,(O51+P51)/2)</f>
        <v>41.620393753051758</v>
      </c>
      <c r="AU51">
        <f>0.61365*EXP(17.502*AT51/(240.97+AT51))</f>
        <v>8.0800153898197795</v>
      </c>
      <c r="AV51">
        <f>IF(AS51&lt;&gt;0,(1000-(AR51+U51)/2)/AS51*AL51,0)</f>
        <v>0.25417853702957405</v>
      </c>
      <c r="AW51">
        <f>U51*AA51/1000</f>
        <v>2.7406024812535614</v>
      </c>
      <c r="AX51">
        <f>(AU51-AW51)</f>
        <v>5.3394129085662181</v>
      </c>
      <c r="AY51">
        <f>1/(1.6/F51+1.37/N51)</f>
        <v>0.16038277352625055</v>
      </c>
      <c r="AZ51">
        <f>G51*AA51*0.001</f>
        <v>34.526288795357324</v>
      </c>
      <c r="BA51">
        <f>G51/S51</f>
        <v>0.98518578112730404</v>
      </c>
      <c r="BB51">
        <f>(1-AL51*AA51/AQ51/F51)*100</f>
        <v>19.221095768907414</v>
      </c>
      <c r="BC51">
        <f>(S51-E51/(N51/1.35))</f>
        <v>403.10397434209165</v>
      </c>
      <c r="BD51">
        <f>E51*BB51/100/BC51</f>
        <v>-5.6503765789622006E-3</v>
      </c>
    </row>
    <row r="52" spans="1:56" x14ac:dyDescent="0.35">
      <c r="A52" s="1" t="s">
        <v>9</v>
      </c>
      <c r="B52" s="1" t="s">
        <v>2444</v>
      </c>
      <c r="K52" s="1">
        <v>1.9828800000000002</v>
      </c>
    </row>
    <row r="53" spans="1:56" x14ac:dyDescent="0.35">
      <c r="A53" s="1" t="s">
        <v>9</v>
      </c>
      <c r="B53" s="1" t="s">
        <v>2443</v>
      </c>
      <c r="K53" s="1">
        <v>1.9828800000000002</v>
      </c>
    </row>
    <row r="54" spans="1:56" x14ac:dyDescent="0.35">
      <c r="A54" s="1" t="s">
        <v>9</v>
      </c>
      <c r="B54" s="1" t="s">
        <v>2442</v>
      </c>
      <c r="K54" s="1">
        <v>1.9828800000000002</v>
      </c>
    </row>
    <row r="55" spans="1:56" x14ac:dyDescent="0.35">
      <c r="A55" s="1" t="s">
        <v>9</v>
      </c>
      <c r="B55" s="1" t="s">
        <v>2441</v>
      </c>
      <c r="K55" s="1">
        <v>1.9828800000000002</v>
      </c>
    </row>
    <row r="56" spans="1:56" x14ac:dyDescent="0.35">
      <c r="K56" s="1">
        <v>1.9828800000000002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D55"/>
  <sheetViews>
    <sheetView topLeftCell="A6"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2394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2393</v>
      </c>
    </row>
    <row r="12" spans="1:56" x14ac:dyDescent="0.35">
      <c r="A12" s="1" t="s">
        <v>9</v>
      </c>
      <c r="B12" s="1" t="s">
        <v>2392</v>
      </c>
    </row>
    <row r="13" spans="1:56" x14ac:dyDescent="0.35">
      <c r="A13" s="1" t="s">
        <v>9</v>
      </c>
      <c r="B13" s="1" t="s">
        <v>2391</v>
      </c>
    </row>
    <row r="14" spans="1:56" x14ac:dyDescent="0.35">
      <c r="A14" s="1" t="s">
        <v>9</v>
      </c>
      <c r="B14" s="1" t="s">
        <v>2390</v>
      </c>
    </row>
    <row r="15" spans="1:56" x14ac:dyDescent="0.35">
      <c r="A15" s="1" t="s">
        <v>9</v>
      </c>
      <c r="B15" s="1" t="s">
        <v>2389</v>
      </c>
    </row>
    <row r="16" spans="1:56" x14ac:dyDescent="0.35">
      <c r="A16" s="1" t="s">
        <v>9</v>
      </c>
      <c r="B16" s="1" t="s">
        <v>2388</v>
      </c>
    </row>
    <row r="17" spans="1:56" x14ac:dyDescent="0.35">
      <c r="A17" s="1" t="s">
        <v>9</v>
      </c>
      <c r="B17" s="1" t="s">
        <v>2387</v>
      </c>
    </row>
    <row r="18" spans="1:56" x14ac:dyDescent="0.35">
      <c r="A18" s="1">
        <v>1</v>
      </c>
      <c r="B18" s="1" t="s">
        <v>2386</v>
      </c>
      <c r="C18" s="1">
        <v>426.50000224635005</v>
      </c>
      <c r="D18" s="1">
        <v>0</v>
      </c>
      <c r="E18">
        <f>(R18-S18*(1000-T18)/(1000-U18))*AK18</f>
        <v>-12.126206775378622</v>
      </c>
      <c r="F18">
        <f>IF(AV18&lt;&gt;0,1/(1/AV18-1/N18),0)</f>
        <v>0.10825885396517286</v>
      </c>
      <c r="G18">
        <f>((AY18-AL18/2)*S18-E18)/(AY18+AL18/2)</f>
        <v>359.57037488221977</v>
      </c>
      <c r="H18">
        <f>AL18*1000</f>
        <v>38.604951991835982</v>
      </c>
      <c r="I18">
        <f>(AQ18-AW18)</f>
        <v>26.188102497411258</v>
      </c>
      <c r="J18">
        <f>(P18+AP18*D18)</f>
        <v>68.466590881347656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32.501876831054688</v>
      </c>
      <c r="P18" s="1">
        <v>68.466590881347656</v>
      </c>
      <c r="Q18" s="1">
        <v>32.564102172851563</v>
      </c>
      <c r="R18" s="1">
        <v>399.99331665039063</v>
      </c>
      <c r="S18" s="1">
        <v>397.09466552734375</v>
      </c>
      <c r="T18" s="1">
        <v>4.0279364585876465</v>
      </c>
      <c r="U18" s="1">
        <v>37.643081665039063</v>
      </c>
      <c r="V18" s="1">
        <v>7.2017488479614258</v>
      </c>
      <c r="W18" s="1">
        <v>67.303947448730469</v>
      </c>
      <c r="X18" s="1">
        <v>300.61669921875</v>
      </c>
      <c r="Y18" s="1">
        <v>0.15710215270519257</v>
      </c>
      <c r="Z18" s="1">
        <v>4.1910670697689056E-2</v>
      </c>
      <c r="AA18" s="1">
        <v>87.831527709960938</v>
      </c>
      <c r="AB18" s="1">
        <v>5.0639586448669434</v>
      </c>
      <c r="AC18" s="1">
        <v>0.17310182750225067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1.1052084530101101</v>
      </c>
      <c r="AL18">
        <f>(U18-T18)/(1000-U18)*AK18</f>
        <v>3.860495199183598E-2</v>
      </c>
      <c r="AM18">
        <f>(P18+273.15)</f>
        <v>341.61659088134763</v>
      </c>
      <c r="AN18">
        <f>(O18+273.15)</f>
        <v>305.65187683105466</v>
      </c>
      <c r="AO18">
        <f>(Y18*AG18+Z18*AH18)*AI18</f>
        <v>2.513634387098973E-2</v>
      </c>
      <c r="AP18">
        <f>((AO18+0.00000010773*(AN18^4-AM18^4))-AL18*44100)/(L18*51.4+0.00000043092*AM18^3)</f>
        <v>-17.528939359977066</v>
      </c>
      <c r="AQ18">
        <f>0.61365*EXP(17.502*J18/(240.97+J18))</f>
        <v>29.494351867762457</v>
      </c>
      <c r="AR18">
        <f>AQ18*1000/AA18</f>
        <v>335.80597578991575</v>
      </c>
      <c r="AS18">
        <f>(AR18-U18)</f>
        <v>298.16289412487669</v>
      </c>
      <c r="AT18">
        <f>IF(D18,P18,(O18+P18)/2)</f>
        <v>50.484233856201172</v>
      </c>
      <c r="AU18">
        <f>0.61365*EXP(17.502*AT18/(240.97+AT18))</f>
        <v>12.721299413191092</v>
      </c>
      <c r="AV18">
        <f>IF(AS18&lt;&gt;0,(1000-(AR18+U18)/2)/AS18*AL18,0)</f>
        <v>0.10529969068338879</v>
      </c>
      <c r="AW18">
        <f>U18*AA18/1000</f>
        <v>3.306249370351201</v>
      </c>
      <c r="AX18">
        <f>(AU18-AW18)</f>
        <v>9.4150500428398907</v>
      </c>
      <c r="AY18">
        <f>1/(1.6/F18+1.37/N18)</f>
        <v>6.6071921985804694E-2</v>
      </c>
      <c r="AZ18">
        <f>G18*AA18*0.001</f>
        <v>31.581615345148727</v>
      </c>
      <c r="BA18">
        <f>G18/S18</f>
        <v>0.90550290924887766</v>
      </c>
      <c r="BB18">
        <f>(1-AL18*AA18/AQ18/F18)*100</f>
        <v>-6.1918461515015677</v>
      </c>
      <c r="BC18">
        <f>(S18-E18/(N18/1.35))</f>
        <v>401.34415880674885</v>
      </c>
      <c r="BD18">
        <f>E18*BB18/100/BC18</f>
        <v>1.87080352627217E-3</v>
      </c>
    </row>
    <row r="19" spans="1:56" x14ac:dyDescent="0.35">
      <c r="A19" s="1" t="s">
        <v>9</v>
      </c>
      <c r="B19" s="1" t="s">
        <v>2385</v>
      </c>
      <c r="K19" s="1">
        <v>2.72</v>
      </c>
    </row>
    <row r="20" spans="1:56" x14ac:dyDescent="0.35">
      <c r="A20" s="1" t="s">
        <v>9</v>
      </c>
      <c r="B20" s="1" t="s">
        <v>2384</v>
      </c>
      <c r="K20" s="1">
        <v>2.72</v>
      </c>
    </row>
    <row r="21" spans="1:56" x14ac:dyDescent="0.35">
      <c r="A21" s="1">
        <v>2</v>
      </c>
      <c r="B21" s="1" t="s">
        <v>2383</v>
      </c>
      <c r="C21" s="1">
        <v>630.00000225752592</v>
      </c>
      <c r="D21" s="1">
        <v>0</v>
      </c>
      <c r="E21">
        <f>(R21-S21*(1000-T21)/(1000-U21))*AK21</f>
        <v>-11.996041056755221</v>
      </c>
      <c r="F21">
        <f>IF(AV21&lt;&gt;0,1/(1/AV21-1/N21),0)</f>
        <v>0.23731481715551428</v>
      </c>
      <c r="G21">
        <f>((AY21-AL21/2)*S21-E21)/(AY21+AL21/2)</f>
        <v>379.54076821506089</v>
      </c>
      <c r="H21">
        <f>AL21*1000</f>
        <v>37.32219192244451</v>
      </c>
      <c r="I21">
        <f>(AQ21-AW21)</f>
        <v>13.032361281814673</v>
      </c>
      <c r="J21">
        <f>(P21+AP21*D21)</f>
        <v>55.540920257568359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32.475677490234375</v>
      </c>
      <c r="P21" s="1">
        <v>55.540920257568359</v>
      </c>
      <c r="Q21" s="1">
        <v>32.569446563720703</v>
      </c>
      <c r="R21" s="1">
        <v>399.85049438476563</v>
      </c>
      <c r="S21" s="1">
        <v>397.2882080078125</v>
      </c>
      <c r="T21" s="1">
        <v>4.4782443046569824</v>
      </c>
      <c r="U21" s="1">
        <v>37.000816345214844</v>
      </c>
      <c r="V21" s="1">
        <v>8.0180244445800781</v>
      </c>
      <c r="W21" s="1">
        <v>66.247711181640625</v>
      </c>
      <c r="X21" s="1">
        <v>300.59176635742188</v>
      </c>
      <c r="Y21" s="1">
        <v>25.515237808227539</v>
      </c>
      <c r="Z21" s="1">
        <v>0.31301891803741455</v>
      </c>
      <c r="AA21" s="1">
        <v>87.823951721191406</v>
      </c>
      <c r="AB21" s="1">
        <v>5.1100583076477051</v>
      </c>
      <c r="AC21" s="1">
        <v>0.18258078396320343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1.1051167880787567</v>
      </c>
      <c r="AL21">
        <f>(U21-T21)/(1000-U21)*AK21</f>
        <v>3.7322191922444507E-2</v>
      </c>
      <c r="AM21">
        <f>(P21+273.15)</f>
        <v>328.69092025756834</v>
      </c>
      <c r="AN21">
        <f>(O21+273.15)</f>
        <v>305.62567749023435</v>
      </c>
      <c r="AO21">
        <f>(Y21*AG21+Z21*AH21)*AI21</f>
        <v>4.0824379580668051</v>
      </c>
      <c r="AP21">
        <f>((AO21+0.00000010773*(AN21^4-AM21^4))-AL21*44100)/(L21*51.4+0.00000043092*AM21^3)</f>
        <v>-15.636239454274069</v>
      </c>
      <c r="AQ21">
        <f>0.61365*EXP(17.502*J21/(240.97+J21))</f>
        <v>16.281919190161492</v>
      </c>
      <c r="AR21">
        <f>AQ21*1000/AA21</f>
        <v>185.39269608193638</v>
      </c>
      <c r="AS21">
        <f>(AR21-U21)</f>
        <v>148.39187973672153</v>
      </c>
      <c r="AT21">
        <f>IF(D21,P21,(O21+P21)/2)</f>
        <v>44.008298873901367</v>
      </c>
      <c r="AU21">
        <f>0.61365*EXP(17.502*AT21/(240.97+AT21))</f>
        <v>9.1563538795540378</v>
      </c>
      <c r="AV21">
        <f>IF(AS21&lt;&gt;0,(1000-(AR21+U21)/2)/AS21*AL21,0)</f>
        <v>0.22354380377647642</v>
      </c>
      <c r="AW21">
        <f>U21*AA21/1000</f>
        <v>3.2495579083468185</v>
      </c>
      <c r="AX21">
        <f>(AU21-AW21)</f>
        <v>5.9067959712072193</v>
      </c>
      <c r="AY21">
        <f>1/(1.6/F21+1.37/N21)</f>
        <v>0.14089012517845531</v>
      </c>
      <c r="AZ21">
        <f>G21*AA21*0.001</f>
        <v>33.332770103943403</v>
      </c>
      <c r="BA21">
        <f>G21/S21</f>
        <v>0.95532855132613803</v>
      </c>
      <c r="BB21">
        <f>(1-AL21*AA21/AQ21/F21)*100</f>
        <v>15.169961012514266</v>
      </c>
      <c r="BC21">
        <f>(S21-E21/(N21/1.35))</f>
        <v>401.49208616974971</v>
      </c>
      <c r="BD21">
        <f>E21*BB21/100/BC21</f>
        <v>-4.5325793808687108E-3</v>
      </c>
    </row>
    <row r="22" spans="1:56" x14ac:dyDescent="0.35">
      <c r="A22" s="1" t="s">
        <v>9</v>
      </c>
      <c r="B22" s="1" t="s">
        <v>2382</v>
      </c>
      <c r="K22" s="1">
        <v>2.72</v>
      </c>
    </row>
    <row r="23" spans="1:56" x14ac:dyDescent="0.35">
      <c r="A23" s="1" t="s">
        <v>9</v>
      </c>
      <c r="B23" s="1" t="s">
        <v>2381</v>
      </c>
      <c r="K23" s="1">
        <v>2.72</v>
      </c>
    </row>
    <row r="24" spans="1:56" x14ac:dyDescent="0.35">
      <c r="A24" s="1">
        <v>3</v>
      </c>
      <c r="B24" s="1" t="s">
        <v>2380</v>
      </c>
      <c r="C24" s="1">
        <v>833.00000225752592</v>
      </c>
      <c r="D24" s="1">
        <v>0</v>
      </c>
      <c r="E24">
        <f>(R24-S24*(1000-T24)/(1000-U24))*AK24</f>
        <v>-11.617865493187942</v>
      </c>
      <c r="F24">
        <f>IF(AV24&lt;&gt;0,1/(1/AV24-1/N24),0)</f>
        <v>0.22433046125137374</v>
      </c>
      <c r="G24">
        <f>((AY24-AL24/2)*S24-E24)/(AY24+AL24/2)</f>
        <v>379.10006327981779</v>
      </c>
      <c r="H24">
        <f>AL24*1000</f>
        <v>36.228309521426873</v>
      </c>
      <c r="I24">
        <f>(AQ24-AW24)</f>
        <v>13.322115422633608</v>
      </c>
      <c r="J24">
        <f>(P24+AP24*D24)</f>
        <v>55.857944488525391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32.427860260009766</v>
      </c>
      <c r="P24" s="1">
        <v>55.857944488525391</v>
      </c>
      <c r="Q24" s="1">
        <v>32.539833068847656</v>
      </c>
      <c r="R24" s="1">
        <v>399.94964599609375</v>
      </c>
      <c r="S24" s="1">
        <v>397.4334716796875</v>
      </c>
      <c r="T24" s="1">
        <v>4.9532098770141602</v>
      </c>
      <c r="U24" s="1">
        <v>36.539833068847656</v>
      </c>
      <c r="V24" s="1">
        <v>8.8922786712646484</v>
      </c>
      <c r="W24" s="1">
        <v>65.598342895507813</v>
      </c>
      <c r="X24" s="1">
        <v>300.57131958007813</v>
      </c>
      <c r="Y24" s="1">
        <v>49.414581298828125</v>
      </c>
      <c r="Z24" s="1">
        <v>0.22134104371070862</v>
      </c>
      <c r="AA24" s="1">
        <v>87.822982788085938</v>
      </c>
      <c r="AB24" s="1">
        <v>5.0741252899169922</v>
      </c>
      <c r="AC24" s="1">
        <v>0.19188426434993744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1.1050416161032282</v>
      </c>
      <c r="AL24">
        <f>(U24-T24)/(1000-U24)*AK24</f>
        <v>3.6228309521426874E-2</v>
      </c>
      <c r="AM24">
        <f>(P24+273.15)</f>
        <v>329.00794448852537</v>
      </c>
      <c r="AN24">
        <f>(O24+273.15)</f>
        <v>305.57786026000974</v>
      </c>
      <c r="AO24">
        <f>(Y24*AG24+Z24*AH24)*AI24</f>
        <v>7.9063328310921861</v>
      </c>
      <c r="AP24">
        <f>((AO24+0.00000010773*(AN24^4-AM24^4))-AL24*44100)/(L24*51.4+0.00000043092*AM24^3)</f>
        <v>-15.258815205457779</v>
      </c>
      <c r="AQ24">
        <f>0.61365*EXP(17.502*J24/(240.97+J24))</f>
        <v>16.531152553318549</v>
      </c>
      <c r="AR24">
        <f>AQ24*1000/AA24</f>
        <v>188.23264740629105</v>
      </c>
      <c r="AS24">
        <f>(AR24-U24)</f>
        <v>151.69281433744339</v>
      </c>
      <c r="AT24">
        <f>IF(D24,P24,(O24+P24)/2)</f>
        <v>44.142902374267578</v>
      </c>
      <c r="AU24">
        <f>0.61365*EXP(17.502*AT24/(240.97+AT24))</f>
        <v>9.2205515053837157</v>
      </c>
      <c r="AV24">
        <f>IF(AS24&lt;&gt;0,(1000-(AR24+U24)/2)/AS24*AL24,0)</f>
        <v>0.21198595440794915</v>
      </c>
      <c r="AW24">
        <f>U24*AA24/1000</f>
        <v>3.209037130684941</v>
      </c>
      <c r="AX24">
        <f>(AU24-AW24)</f>
        <v>6.0115143746987751</v>
      </c>
      <c r="AY24">
        <f>1/(1.6/F24+1.37/N24)</f>
        <v>0.1335476242360806</v>
      </c>
      <c r="AZ24">
        <f>G24*AA24*0.001</f>
        <v>33.293698332385731</v>
      </c>
      <c r="BA24">
        <f>G24/S24</f>
        <v>0.95387049731270357</v>
      </c>
      <c r="BB24">
        <f>(1-AL24*AA24/AQ24/F24)*100</f>
        <v>14.20442883628551</v>
      </c>
      <c r="BC24">
        <f>(S24-E24/(N24/1.35))</f>
        <v>401.50482245316903</v>
      </c>
      <c r="BD24">
        <f>E24*BB24/100/BC24</f>
        <v>-4.1101659157972755E-3</v>
      </c>
    </row>
    <row r="25" spans="1:56" x14ac:dyDescent="0.35">
      <c r="A25" s="1" t="s">
        <v>9</v>
      </c>
      <c r="B25" s="1" t="s">
        <v>2379</v>
      </c>
      <c r="K25" s="1">
        <v>2.72</v>
      </c>
    </row>
    <row r="26" spans="1:56" x14ac:dyDescent="0.35">
      <c r="A26" s="1" t="s">
        <v>9</v>
      </c>
      <c r="B26" s="1" t="s">
        <v>2378</v>
      </c>
      <c r="K26" s="1">
        <v>2.72</v>
      </c>
    </row>
    <row r="27" spans="1:56" x14ac:dyDescent="0.35">
      <c r="A27" s="1">
        <v>4</v>
      </c>
      <c r="B27" s="1" t="s">
        <v>2377</v>
      </c>
      <c r="C27" s="1">
        <v>1036.0000022575259</v>
      </c>
      <c r="D27" s="1">
        <v>0</v>
      </c>
      <c r="E27">
        <f>(R27-S27*(1000-T27)/(1000-U27))*AK27</f>
        <v>-11.351647395983274</v>
      </c>
      <c r="F27">
        <f>IF(AV27&lt;&gt;0,1/(1/AV27-1/N27),0)</f>
        <v>0.22983585260631009</v>
      </c>
      <c r="G27">
        <f>((AY27-AL27/2)*S27-E27)/(AY27+AL27/2)</f>
        <v>379.9100546751564</v>
      </c>
      <c r="H27">
        <f>AL27*1000</f>
        <v>35.4002155670278</v>
      </c>
      <c r="I27">
        <f>(AQ27-AW27)</f>
        <v>12.771482369426604</v>
      </c>
      <c r="J27">
        <f>(P27+AP27*D27)</f>
        <v>55.125217437744141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32.402759552001953</v>
      </c>
      <c r="P27" s="1">
        <v>55.125217437744141</v>
      </c>
      <c r="Q27" s="1">
        <v>32.516674041748047</v>
      </c>
      <c r="R27" s="1">
        <v>400.0018310546875</v>
      </c>
      <c r="S27" s="1">
        <v>397.53909301757813</v>
      </c>
      <c r="T27" s="1">
        <v>5.4322834014892578</v>
      </c>
      <c r="U27" s="1">
        <v>36.305614471435547</v>
      </c>
      <c r="V27" s="1">
        <v>9.7663354873657227</v>
      </c>
      <c r="W27" s="1">
        <v>65.271408081054688</v>
      </c>
      <c r="X27" s="1">
        <v>300.55963134765625</v>
      </c>
      <c r="Y27" s="1">
        <v>99.985725402832031</v>
      </c>
      <c r="Z27" s="1">
        <v>0.29206889867782593</v>
      </c>
      <c r="AA27" s="1">
        <v>87.824546813964844</v>
      </c>
      <c r="AB27" s="1">
        <v>5.1216897964477539</v>
      </c>
      <c r="AC27" s="1">
        <v>0.19611647725105286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1.1049986446605007</v>
      </c>
      <c r="AL27">
        <f>(U27-T27)/(1000-U27)*AK27</f>
        <v>3.5400215567027798E-2</v>
      </c>
      <c r="AM27">
        <f>(P27+273.15)</f>
        <v>328.27521743774412</v>
      </c>
      <c r="AN27">
        <f>(O27+273.15)</f>
        <v>305.55275955200193</v>
      </c>
      <c r="AO27">
        <f>(Y27*AG27+Z27*AH27)*AI27</f>
        <v>15.997715706876306</v>
      </c>
      <c r="AP27">
        <f>((AO27+0.00000010773*(AN27^4-AM27^4))-AL27*44100)/(L27*51.4+0.00000043092*AM27^3)</f>
        <v>-14.828089693331874</v>
      </c>
      <c r="AQ27">
        <f>0.61365*EXP(17.502*J27/(240.97+J27))</f>
        <v>15.960006507182953</v>
      </c>
      <c r="AR27">
        <f>AQ27*1000/AA27</f>
        <v>181.72603316690476</v>
      </c>
      <c r="AS27">
        <f>(AR27-U27)</f>
        <v>145.42041869546921</v>
      </c>
      <c r="AT27">
        <f>IF(D27,P27,(O27+P27)/2)</f>
        <v>43.763988494873047</v>
      </c>
      <c r="AU27">
        <f>0.61365*EXP(17.502*AT27/(240.97+AT27))</f>
        <v>9.0408199391840949</v>
      </c>
      <c r="AV27">
        <f>IF(AS27&lt;&gt;0,(1000-(AR27+U27)/2)/AS27*AL27,0)</f>
        <v>0.21689548267402123</v>
      </c>
      <c r="AW27">
        <f>U27*AA27/1000</f>
        <v>3.1885241377563505</v>
      </c>
      <c r="AX27">
        <f>(AU27-AW27)</f>
        <v>5.8522958014277444</v>
      </c>
      <c r="AY27">
        <f>1/(1.6/F27+1.37/N27)</f>
        <v>0.13666578219309605</v>
      </c>
      <c r="AZ27">
        <f>G27*AA27*0.001</f>
        <v>33.365428381914214</v>
      </c>
      <c r="BA27">
        <f>G27/S27</f>
        <v>0.95565457925507158</v>
      </c>
      <c r="BB27">
        <f>(1-AL27*AA27/AQ27/F27)*100</f>
        <v>15.243896271684577</v>
      </c>
      <c r="BC27">
        <f>(S27-E27/(N27/1.35))</f>
        <v>401.51715064210691</v>
      </c>
      <c r="BD27">
        <f>E27*BB27/100/BC27</f>
        <v>-4.3097370844651633E-3</v>
      </c>
    </row>
    <row r="28" spans="1:56" x14ac:dyDescent="0.35">
      <c r="A28" s="1" t="s">
        <v>9</v>
      </c>
      <c r="B28" s="1" t="s">
        <v>2376</v>
      </c>
      <c r="K28" s="1">
        <v>2.72</v>
      </c>
    </row>
    <row r="29" spans="1:56" x14ac:dyDescent="0.35">
      <c r="A29" s="1" t="s">
        <v>9</v>
      </c>
      <c r="B29" s="1" t="s">
        <v>2375</v>
      </c>
      <c r="K29" s="1">
        <v>2.72</v>
      </c>
    </row>
    <row r="30" spans="1:56" x14ac:dyDescent="0.35">
      <c r="A30" s="1">
        <v>5</v>
      </c>
      <c r="B30" s="1" t="s">
        <v>2374</v>
      </c>
      <c r="C30" s="1">
        <v>1239.0000022575259</v>
      </c>
      <c r="D30" s="1">
        <v>0</v>
      </c>
      <c r="E30">
        <f>(R30-S30*(1000-T30)/(1000-U30))*AK30</f>
        <v>-10.96300982133301</v>
      </c>
      <c r="F30">
        <f>IF(AV30&lt;&gt;0,1/(1/AV30-1/N30),0)</f>
        <v>0.2228964158178029</v>
      </c>
      <c r="G30">
        <f>((AY30-AL30/2)*S30-E30)/(AY30+AL30/2)</f>
        <v>379.32672770529666</v>
      </c>
      <c r="H30">
        <f>AL30*1000</f>
        <v>34.456070586315604</v>
      </c>
      <c r="I30">
        <f>(AQ30-AW30)</f>
        <v>12.796045373721721</v>
      </c>
      <c r="J30">
        <f>(P30+AP30*D30)</f>
        <v>55.117099761962891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32.387641906738281</v>
      </c>
      <c r="P30" s="1">
        <v>55.117099761962891</v>
      </c>
      <c r="Q30" s="1">
        <v>32.498695373535156</v>
      </c>
      <c r="R30" s="1">
        <v>400.04489135742188</v>
      </c>
      <c r="S30" s="1">
        <v>397.56903076171875</v>
      </c>
      <c r="T30" s="1">
        <v>5.9002089500427246</v>
      </c>
      <c r="U30" s="1">
        <v>35.962646484375</v>
      </c>
      <c r="V30" s="1">
        <v>10.614377975463867</v>
      </c>
      <c r="W30" s="1">
        <v>64.696205139160156</v>
      </c>
      <c r="X30" s="1">
        <v>300.54141235351563</v>
      </c>
      <c r="Y30" s="1">
        <v>150.63124084472656</v>
      </c>
      <c r="Z30" s="1">
        <v>0.1021592989563942</v>
      </c>
      <c r="AA30" s="1">
        <v>87.805824279785156</v>
      </c>
      <c r="AB30" s="1">
        <v>5.1432900428771973</v>
      </c>
      <c r="AC30" s="1">
        <v>0.20139335095882416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1.1049316630643955</v>
      </c>
      <c r="AL30">
        <f>(U30-T30)/(1000-U30)*AK30</f>
        <v>3.4456070586315606E-2</v>
      </c>
      <c r="AM30">
        <f>(P30+273.15)</f>
        <v>328.26709976196287</v>
      </c>
      <c r="AN30">
        <f>(O30+273.15)</f>
        <v>305.53764190673826</v>
      </c>
      <c r="AO30">
        <f>(Y30*AG30+Z30*AH30)*AI30</f>
        <v>24.100997996456954</v>
      </c>
      <c r="AP30">
        <f>((AO30+0.00000010773*(AN30^4-AM30^4))-AL30*44100)/(L30*51.4+0.00000043092*AM30^3)</f>
        <v>-14.431587293976847</v>
      </c>
      <c r="AQ30">
        <f>0.61365*EXP(17.502*J30/(240.97+J30))</f>
        <v>15.953775191564786</v>
      </c>
      <c r="AR30">
        <f>AQ30*1000/AA30</f>
        <v>181.69381498805311</v>
      </c>
      <c r="AS30">
        <f>(AR30-U30)</f>
        <v>145.73116850367811</v>
      </c>
      <c r="AT30">
        <f>IF(D30,P30,(O30+P30)/2)</f>
        <v>43.752370834350586</v>
      </c>
      <c r="AU30">
        <f>0.61365*EXP(17.502*AT30/(240.97+AT30))</f>
        <v>9.0353575200153138</v>
      </c>
      <c r="AV30">
        <f>IF(AS30&lt;&gt;0,(1000-(AR30+U30)/2)/AS30*AL30,0)</f>
        <v>0.21070494185675712</v>
      </c>
      <c r="AW30">
        <f>U30*AA30/1000</f>
        <v>3.1577298178430646</v>
      </c>
      <c r="AX30">
        <f>(AU30-AW30)</f>
        <v>5.8776277021722496</v>
      </c>
      <c r="AY30">
        <f>1/(1.6/F30+1.37/N30)</f>
        <v>0.13273421218539058</v>
      </c>
      <c r="AZ30">
        <f>G30*AA30*0.001</f>
        <v>33.307095997517195</v>
      </c>
      <c r="BA30">
        <f>G30/S30</f>
        <v>0.95411538212251867</v>
      </c>
      <c r="BB30">
        <f>(1-AL30*AA30/AQ30/F30)*100</f>
        <v>14.920972002518019</v>
      </c>
      <c r="BC30">
        <f>(S30-E30/(N30/1.35))</f>
        <v>401.41089470324403</v>
      </c>
      <c r="BD30">
        <f>E30*BB30/100/BC30</f>
        <v>-4.0750952394645592E-3</v>
      </c>
    </row>
    <row r="31" spans="1:56" x14ac:dyDescent="0.35">
      <c r="A31" s="1" t="s">
        <v>9</v>
      </c>
      <c r="B31" s="1" t="s">
        <v>2373</v>
      </c>
      <c r="K31" s="1">
        <v>2.72</v>
      </c>
    </row>
    <row r="32" spans="1:56" x14ac:dyDescent="0.35">
      <c r="A32" s="1" t="s">
        <v>9</v>
      </c>
      <c r="B32" s="1" t="s">
        <v>2372</v>
      </c>
      <c r="K32" s="1">
        <v>2.72</v>
      </c>
    </row>
    <row r="33" spans="1:56" x14ac:dyDescent="0.35">
      <c r="A33" s="1">
        <v>6</v>
      </c>
      <c r="B33" s="1" t="s">
        <v>2371</v>
      </c>
      <c r="C33" s="1">
        <v>1442.0000022575259</v>
      </c>
      <c r="D33" s="1">
        <v>0</v>
      </c>
      <c r="E33">
        <f>(R33-S33*(1000-T33)/(1000-U33))*AK33</f>
        <v>-10.34136471532328</v>
      </c>
      <c r="F33">
        <f>IF(AV33&lt;&gt;0,1/(1/AV33-1/N33),0)</f>
        <v>0.21172185713216005</v>
      </c>
      <c r="G33">
        <f>((AY33-AL33/2)*S33-E33)/(AY33+AL33/2)</f>
        <v>376.5886686462764</v>
      </c>
      <c r="H33">
        <f>AL33*1000</f>
        <v>33.513936457197467</v>
      </c>
      <c r="I33">
        <f>(AQ33-AW33)</f>
        <v>13.051608988065663</v>
      </c>
      <c r="J33">
        <f>(P33+AP33*D33)</f>
        <v>55.409217834472656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32.380828857421875</v>
      </c>
      <c r="P33" s="1">
        <v>55.409217834472656</v>
      </c>
      <c r="Q33" s="1">
        <v>32.484363555908203</v>
      </c>
      <c r="R33" s="1">
        <v>400.07888793945313</v>
      </c>
      <c r="S33" s="1">
        <v>397.38381958007813</v>
      </c>
      <c r="T33" s="1">
        <v>6.354982852935791</v>
      </c>
      <c r="U33" s="1">
        <v>35.618965148925781</v>
      </c>
      <c r="V33" s="1">
        <v>11.437530517578125</v>
      </c>
      <c r="W33" s="1">
        <v>64.1060791015625</v>
      </c>
      <c r="X33" s="1">
        <v>300.40667724609375</v>
      </c>
      <c r="Y33" s="1">
        <v>301.22454833984375</v>
      </c>
      <c r="Z33" s="1">
        <v>0.14930717647075653</v>
      </c>
      <c r="AA33" s="1">
        <v>87.810630798339844</v>
      </c>
      <c r="AB33" s="1">
        <v>5.1250190734863281</v>
      </c>
      <c r="AC33" s="1">
        <v>0.21879389882087708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1.1044363134047563</v>
      </c>
      <c r="AL33">
        <f>(U33-T33)/(1000-U33)*AK33</f>
        <v>3.3513936457197468E-2</v>
      </c>
      <c r="AM33">
        <f>(P33+273.15)</f>
        <v>328.55921783447263</v>
      </c>
      <c r="AN33">
        <f>(O33+273.15)</f>
        <v>305.53082885742185</v>
      </c>
      <c r="AO33">
        <f>(Y33*AG33+Z33*AH33)*AI33</f>
        <v>48.195926657112068</v>
      </c>
      <c r="AP33">
        <f>((AO33+0.00000010773*(AN33^4-AM33^4))-AL33*44100)/(L33*51.4+0.00000043092*AM33^3)</f>
        <v>-13.939218940070049</v>
      </c>
      <c r="AQ33">
        <f>0.61365*EXP(17.502*J33/(240.97+J33))</f>
        <v>16.179332786176918</v>
      </c>
      <c r="AR33">
        <f>AQ33*1000/AA33</f>
        <v>184.25255164529355</v>
      </c>
      <c r="AS33">
        <f>(AR33-U33)</f>
        <v>148.63358649636777</v>
      </c>
      <c r="AT33">
        <f>IF(D33,P33,(O33+P33)/2)</f>
        <v>43.895023345947266</v>
      </c>
      <c r="AU33">
        <f>0.61365*EXP(17.502*AT33/(240.97+AT33))</f>
        <v>9.1026282949752702</v>
      </c>
      <c r="AV33">
        <f>IF(AS33&lt;&gt;0,(1000-(AR33+U33)/2)/AS33*AL33,0)</f>
        <v>0.2006918970271358</v>
      </c>
      <c r="AW33">
        <f>U33*AA33/1000</f>
        <v>3.1277237981112558</v>
      </c>
      <c r="AX33">
        <f>(AU33-AW33)</f>
        <v>5.9749044968640144</v>
      </c>
      <c r="AY33">
        <f>1/(1.6/F33+1.37/N33)</f>
        <v>0.12637887015397581</v>
      </c>
      <c r="AZ33">
        <f>G33*AA33*0.001</f>
        <v>33.068488545336521</v>
      </c>
      <c r="BA33">
        <f>G33/S33</f>
        <v>0.94766985994604336</v>
      </c>
      <c r="BB33">
        <f>(1-AL33*AA33/AQ33/F33)*100</f>
        <v>14.089502072724713</v>
      </c>
      <c r="BC33">
        <f>(S33-E33/(N33/1.35))</f>
        <v>401.00783496029345</v>
      </c>
      <c r="BD33">
        <f>E33*BB33/100/BC33</f>
        <v>-3.6334621642935428E-3</v>
      </c>
    </row>
    <row r="34" spans="1:56" x14ac:dyDescent="0.35">
      <c r="A34" s="1" t="s">
        <v>9</v>
      </c>
      <c r="B34" s="1" t="s">
        <v>2370</v>
      </c>
      <c r="K34" s="1">
        <v>2.72</v>
      </c>
    </row>
    <row r="35" spans="1:56" x14ac:dyDescent="0.35">
      <c r="A35" s="1" t="s">
        <v>9</v>
      </c>
      <c r="B35" s="1" t="s">
        <v>2369</v>
      </c>
      <c r="K35" s="1">
        <v>2.72</v>
      </c>
    </row>
    <row r="36" spans="1:56" x14ac:dyDescent="0.35">
      <c r="A36" s="1">
        <v>7</v>
      </c>
      <c r="B36" s="1" t="s">
        <v>2368</v>
      </c>
      <c r="C36" s="1">
        <v>1645.0000022575259</v>
      </c>
      <c r="D36" s="1">
        <v>0</v>
      </c>
      <c r="E36">
        <f>(R36-S36*(1000-T36)/(1000-U36))*AK36</f>
        <v>-9.8787742292720058</v>
      </c>
      <c r="F36">
        <f>IF(AV36&lt;&gt;0,1/(1/AV36-1/N36),0)</f>
        <v>0.21790134887413123</v>
      </c>
      <c r="G36">
        <f>((AY36-AL36/2)*S36-E36)/(AY36+AL36/2)</f>
        <v>375.28252831507092</v>
      </c>
      <c r="H36">
        <f>AL36*1000</f>
        <v>32.946540293427304</v>
      </c>
      <c r="I36">
        <f>(AQ36-AW36)</f>
        <v>12.527558423711397</v>
      </c>
      <c r="J36">
        <f>(P36+AP36*D36)</f>
        <v>54.717781066894531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32.393627166748047</v>
      </c>
      <c r="P36" s="1">
        <v>54.717781066894531</v>
      </c>
      <c r="Q36" s="1">
        <v>32.483821868896484</v>
      </c>
      <c r="R36" s="1">
        <v>400.09881591796875</v>
      </c>
      <c r="S36" s="1">
        <v>397.19580078125</v>
      </c>
      <c r="T36" s="1">
        <v>6.8000087738037109</v>
      </c>
      <c r="U36" s="1">
        <v>35.559051513671875</v>
      </c>
      <c r="V36" s="1">
        <v>12.228850364685059</v>
      </c>
      <c r="W36" s="1">
        <v>63.947902679443359</v>
      </c>
      <c r="X36" s="1">
        <v>300.5245361328125</v>
      </c>
      <c r="Y36" s="1">
        <v>500.19003295898438</v>
      </c>
      <c r="Z36" s="1">
        <v>0.18205270171165466</v>
      </c>
      <c r="AA36" s="1">
        <v>87.804954528808594</v>
      </c>
      <c r="AB36" s="1">
        <v>5.2214040756225586</v>
      </c>
      <c r="AC36" s="1">
        <v>0.21511271595954895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1.1048696181353399</v>
      </c>
      <c r="AL36">
        <f>(U36-T36)/(1000-U36)*AK36</f>
        <v>3.2946540293427307E-2</v>
      </c>
      <c r="AM36">
        <f>(P36+273.15)</f>
        <v>327.86778106689451</v>
      </c>
      <c r="AN36">
        <f>(O36+273.15)</f>
        <v>305.54362716674802</v>
      </c>
      <c r="AO36">
        <f>(Y36*AG36+Z36*AH36)*AI36</f>
        <v>80.030403484618546</v>
      </c>
      <c r="AP36">
        <f>((AO36+0.00000010773*(AN36^4-AM36^4))-AL36*44100)/(L36*51.4+0.00000043092*AM36^3)</f>
        <v>-13.410383211755358</v>
      </c>
      <c r="AQ36">
        <f>0.61365*EXP(17.502*J36/(240.97+J36))</f>
        <v>15.649819324956919</v>
      </c>
      <c r="AR36">
        <f>AQ36*1000/AA36</f>
        <v>178.23389817737734</v>
      </c>
      <c r="AS36">
        <f>(AR36-U36)</f>
        <v>142.67484666370547</v>
      </c>
      <c r="AT36">
        <f>IF(D36,P36,(O36+P36)/2)</f>
        <v>43.555704116821289</v>
      </c>
      <c r="AU36">
        <f>0.61365*EXP(17.502*AT36/(240.97+AT36))</f>
        <v>8.9433205326889063</v>
      </c>
      <c r="AV36">
        <f>IF(AS36&lt;&gt;0,(1000-(AR36+U36)/2)/AS36*AL36,0)</f>
        <v>0.20623587104361771</v>
      </c>
      <c r="AW36">
        <f>U36*AA36/1000</f>
        <v>3.1222609012455216</v>
      </c>
      <c r="AX36">
        <f>(AU36-AW36)</f>
        <v>5.8210596314433847</v>
      </c>
      <c r="AY36">
        <f>1/(1.6/F36+1.37/N36)</f>
        <v>0.12989707369389475</v>
      </c>
      <c r="AZ36">
        <f>G36*AA36*0.001</f>
        <v>32.951665334161127</v>
      </c>
      <c r="BA36">
        <f>G36/S36</f>
        <v>0.94483005000788645</v>
      </c>
      <c r="BB36">
        <f>(1-AL36*AA36/AQ36/F36)*100</f>
        <v>15.168022315740881</v>
      </c>
      <c r="BC36">
        <f>(S36-E36/(N36/1.35))</f>
        <v>400.65770650937009</v>
      </c>
      <c r="BD36">
        <f>E36*BB36/100/BC36</f>
        <v>-3.7398873284435223E-3</v>
      </c>
    </row>
    <row r="37" spans="1:56" x14ac:dyDescent="0.35">
      <c r="A37" s="1" t="s">
        <v>9</v>
      </c>
      <c r="B37" s="1" t="s">
        <v>2367</v>
      </c>
      <c r="K37" s="1">
        <v>2.72</v>
      </c>
    </row>
    <row r="38" spans="1:56" x14ac:dyDescent="0.35">
      <c r="A38" s="1" t="s">
        <v>9</v>
      </c>
      <c r="B38" s="1" t="s">
        <v>2366</v>
      </c>
      <c r="K38" s="1">
        <v>2.72</v>
      </c>
    </row>
    <row r="39" spans="1:56" x14ac:dyDescent="0.35">
      <c r="A39" s="1">
        <v>8</v>
      </c>
      <c r="B39" s="1" t="s">
        <v>2365</v>
      </c>
      <c r="C39" s="1">
        <v>1848.0000022575259</v>
      </c>
      <c r="D39" s="1">
        <v>0</v>
      </c>
      <c r="E39">
        <f>(R39-S39*(1000-T39)/(1000-U39))*AK39</f>
        <v>-9.3968099080697058</v>
      </c>
      <c r="F39">
        <f>IF(AV39&lt;&gt;0,1/(1/AV39-1/N39),0)</f>
        <v>0.22987600086803844</v>
      </c>
      <c r="G39">
        <f>((AY39-AL39/2)*S39-E39)/(AY39+AL39/2)</f>
        <v>373.02093139718454</v>
      </c>
      <c r="H39">
        <f>AL39*1000</f>
        <v>32.837485624234674</v>
      </c>
      <c r="I39">
        <f>(AQ39-AW39)</f>
        <v>11.911084086413151</v>
      </c>
      <c r="J39">
        <f>(P39+AP39*D39)</f>
        <v>53.927848815917969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32.426498413085938</v>
      </c>
      <c r="P39" s="1">
        <v>53.927848815917969</v>
      </c>
      <c r="Q39" s="1">
        <v>32.500736236572266</v>
      </c>
      <c r="R39" s="1">
        <v>400.02227783203125</v>
      </c>
      <c r="S39" s="1">
        <v>396.7364501953125</v>
      </c>
      <c r="T39" s="1">
        <v>7.2541236877441406</v>
      </c>
      <c r="U39" s="1">
        <v>35.902965545654297</v>
      </c>
      <c r="V39" s="1">
        <v>13.019817352294922</v>
      </c>
      <c r="W39" s="1">
        <v>64.439208984375</v>
      </c>
      <c r="X39" s="1">
        <v>300.57473754882813</v>
      </c>
      <c r="Y39" s="1">
        <v>749.72564697265625</v>
      </c>
      <c r="Z39" s="1">
        <v>4.453001543879509E-2</v>
      </c>
      <c r="AA39" s="1">
        <v>87.794723510742188</v>
      </c>
      <c r="AB39" s="1">
        <v>5.1882452964782715</v>
      </c>
      <c r="AC39" s="1">
        <v>0.21852248907089233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1.105054182164809</v>
      </c>
      <c r="AL39">
        <f>(U39-T39)/(1000-U39)*AK39</f>
        <v>3.283748562423467E-2</v>
      </c>
      <c r="AM39">
        <f>(P39+273.15)</f>
        <v>327.07784881591795</v>
      </c>
      <c r="AN39">
        <f>(O39+273.15)</f>
        <v>305.57649841308591</v>
      </c>
      <c r="AO39">
        <f>(Y39*AG39+Z39*AH39)*AI39</f>
        <v>119.95610083439715</v>
      </c>
      <c r="AP39">
        <f>((AO39+0.00000010773*(AN39^4-AM39^4))-AL39*44100)/(L39*51.4+0.00000043092*AM39^3)</f>
        <v>-12.965682880952446</v>
      </c>
      <c r="AQ39">
        <f>0.61365*EXP(17.502*J39/(240.97+J39))</f>
        <v>15.063175019709574</v>
      </c>
      <c r="AR39">
        <f>AQ39*1000/AA39</f>
        <v>171.57266880470905</v>
      </c>
      <c r="AS39">
        <f>(AR39-U39)</f>
        <v>135.66970325905476</v>
      </c>
      <c r="AT39">
        <f>IF(D39,P39,(O39+P39)/2)</f>
        <v>43.177173614501953</v>
      </c>
      <c r="AU39">
        <f>0.61365*EXP(17.502*AT39/(240.97+AT39))</f>
        <v>8.7684548132421938</v>
      </c>
      <c r="AV39">
        <f>IF(AS39&lt;&gt;0,(1000-(AR39+U39)/2)/AS39*AL39,0)</f>
        <v>0.21693123694579097</v>
      </c>
      <c r="AW39">
        <f>U39*AA39/1000</f>
        <v>3.1520909332964222</v>
      </c>
      <c r="AX39">
        <f>(AU39-AW39)</f>
        <v>5.6163638799457711</v>
      </c>
      <c r="AY39">
        <f>1/(1.6/F39+1.37/N39)</f>
        <v>0.13668849480460249</v>
      </c>
      <c r="AZ39">
        <f>G39*AA39*0.001</f>
        <v>32.749269535735351</v>
      </c>
      <c r="BA39">
        <f>G39/S39</f>
        <v>0.94022349399342342</v>
      </c>
      <c r="BB39">
        <f>(1-AL39*AA39/AQ39/F39)*100</f>
        <v>16.741581768470681</v>
      </c>
      <c r="BC39">
        <f>(S39-E39/(N39/1.35))</f>
        <v>400.02945692790985</v>
      </c>
      <c r="BD39">
        <f>E39*BB39/100/BC39</f>
        <v>-3.9326469267255727E-3</v>
      </c>
    </row>
    <row r="40" spans="1:56" x14ac:dyDescent="0.35">
      <c r="A40" s="1" t="s">
        <v>9</v>
      </c>
      <c r="B40" s="1" t="s">
        <v>2364</v>
      </c>
      <c r="K40" s="1">
        <v>2.72</v>
      </c>
    </row>
    <row r="41" spans="1:56" x14ac:dyDescent="0.35">
      <c r="A41" s="1" t="s">
        <v>9</v>
      </c>
      <c r="B41" s="1" t="s">
        <v>2363</v>
      </c>
      <c r="K41" s="1">
        <v>2.72</v>
      </c>
    </row>
    <row r="42" spans="1:56" x14ac:dyDescent="0.35">
      <c r="A42" s="1">
        <v>9</v>
      </c>
      <c r="B42" s="1" t="s">
        <v>2362</v>
      </c>
      <c r="C42" s="1">
        <v>2051.0000022575259</v>
      </c>
      <c r="D42" s="1">
        <v>0</v>
      </c>
      <c r="E42">
        <f>(R42-S42*(1000-T42)/(1000-U42))*AK42</f>
        <v>-9.2583763777325672</v>
      </c>
      <c r="F42">
        <f>IF(AV42&lt;&gt;0,1/(1/AV42-1/N42),0)</f>
        <v>0.23337821505651932</v>
      </c>
      <c r="G42">
        <f>((AY42-AL42/2)*S42-E42)/(AY42+AL42/2)</f>
        <v>372.21359393575449</v>
      </c>
      <c r="H42">
        <f>AL42*1000</f>
        <v>32.856974606324371</v>
      </c>
      <c r="I42">
        <f>(AQ42-AW42)</f>
        <v>11.754247164141349</v>
      </c>
      <c r="J42">
        <f>(P42+AP42*D42)</f>
        <v>53.771648406982422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32.456287384033203</v>
      </c>
      <c r="P42" s="1">
        <v>53.771648406982422</v>
      </c>
      <c r="Q42" s="1">
        <v>32.519279479980469</v>
      </c>
      <c r="R42" s="1">
        <v>399.93362426757813</v>
      </c>
      <c r="S42" s="1">
        <v>396.5218505859375</v>
      </c>
      <c r="T42" s="1">
        <v>7.7433319091796875</v>
      </c>
      <c r="U42" s="1">
        <v>36.395023345947266</v>
      </c>
      <c r="V42" s="1">
        <v>13.87409496307373</v>
      </c>
      <c r="W42" s="1">
        <v>65.210685729980469</v>
      </c>
      <c r="X42" s="1">
        <v>300.56973266601563</v>
      </c>
      <c r="Y42" s="1">
        <v>1001.45947265625</v>
      </c>
      <c r="Z42" s="1">
        <v>0.18729358911514282</v>
      </c>
      <c r="AA42" s="1">
        <v>87.792045593261719</v>
      </c>
      <c r="AB42" s="1">
        <v>5.3077535629272461</v>
      </c>
      <c r="AC42" s="1">
        <v>0.22031177580356598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1.1050357818603513</v>
      </c>
      <c r="AL42">
        <f>(U42-T42)/(1000-U42)*AK42</f>
        <v>3.285697460632437E-2</v>
      </c>
      <c r="AM42">
        <f>(P42+273.15)</f>
        <v>326.9216484069824</v>
      </c>
      <c r="AN42">
        <f>(O42+273.15)</f>
        <v>305.60628738403318</v>
      </c>
      <c r="AO42">
        <f>(Y42*AG42+Z42*AH42)*AI42</f>
        <v>160.23351204350183</v>
      </c>
      <c r="AP42">
        <f>((AO42+0.00000010773*(AN42^4-AM42^4))-AL42*44100)/(L42*51.4+0.00000043092*AM42^3)</f>
        <v>-12.630984857662114</v>
      </c>
      <c r="AQ42">
        <f>0.61365*EXP(17.502*J42/(240.97+J42))</f>
        <v>14.949440713096577</v>
      </c>
      <c r="AR42">
        <f>AQ42*1000/AA42</f>
        <v>170.28240556504346</v>
      </c>
      <c r="AS42">
        <f>(AR42-U42)</f>
        <v>133.8873822190962</v>
      </c>
      <c r="AT42">
        <f>IF(D42,P42,(O42+P42)/2)</f>
        <v>43.113967895507813</v>
      </c>
      <c r="AU42">
        <f>0.61365*EXP(17.502*AT42/(240.97+AT42))</f>
        <v>8.7395464737117834</v>
      </c>
      <c r="AV42">
        <f>IF(AS42&lt;&gt;0,(1000-(AR42+U42)/2)/AS42*AL42,0)</f>
        <v>0.22004745033701825</v>
      </c>
      <c r="AW42">
        <f>U42*AA42/1000</f>
        <v>3.1951935489552272</v>
      </c>
      <c r="AX42">
        <f>(AU42-AW42)</f>
        <v>5.5443529247565557</v>
      </c>
      <c r="AY42">
        <f>1/(1.6/F42+1.37/N42)</f>
        <v>0.13866827887294875</v>
      </c>
      <c r="AZ42">
        <f>G42*AA42*0.001</f>
        <v>32.677392809239564</v>
      </c>
      <c r="BA42">
        <f>G42/S42</f>
        <v>0.93869629980223568</v>
      </c>
      <c r="BB42">
        <f>(1-AL42*AA42/AQ42/F42)*100</f>
        <v>17.320568568629781</v>
      </c>
      <c r="BC42">
        <f>(S42-E42/(N42/1.35))</f>
        <v>399.7663448391001</v>
      </c>
      <c r="BD42">
        <f>E42*BB42/100/BC42</f>
        <v>-4.0113517547166648E-3</v>
      </c>
    </row>
    <row r="43" spans="1:56" x14ac:dyDescent="0.35">
      <c r="A43" s="1" t="s">
        <v>9</v>
      </c>
      <c r="B43" s="1" t="s">
        <v>2361</v>
      </c>
      <c r="K43" s="1">
        <v>2.72</v>
      </c>
    </row>
    <row r="44" spans="1:56" x14ac:dyDescent="0.35">
      <c r="A44" s="1" t="s">
        <v>9</v>
      </c>
      <c r="B44" s="1" t="s">
        <v>2360</v>
      </c>
      <c r="K44" s="1">
        <v>2.72</v>
      </c>
    </row>
    <row r="45" spans="1:56" x14ac:dyDescent="0.35">
      <c r="A45" s="1">
        <v>10</v>
      </c>
      <c r="B45" s="1" t="s">
        <v>2359</v>
      </c>
      <c r="C45" s="1">
        <v>2254.0000022575259</v>
      </c>
      <c r="D45" s="1">
        <v>0</v>
      </c>
      <c r="E45">
        <f>(R45-S45*(1000-T45)/(1000-U45))*AK45</f>
        <v>-9.1868288761704218</v>
      </c>
      <c r="F45">
        <f>IF(AV45&lt;&gt;0,1/(1/AV45-1/N45),0)</f>
        <v>0.24898451285389209</v>
      </c>
      <c r="G45">
        <f>((AY45-AL45/2)*S45-E45)/(AY45+AL45/2)</f>
        <v>372.70686447789114</v>
      </c>
      <c r="H45">
        <f>AL45*1000</f>
        <v>32.992512428458575</v>
      </c>
      <c r="I45">
        <f>(AQ45-AW45)</f>
        <v>11.139747243220709</v>
      </c>
      <c r="J45">
        <f>(P45+AP45*D45)</f>
        <v>52.988609313964844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32.478965759277344</v>
      </c>
      <c r="P45" s="1">
        <v>52.988609313964844</v>
      </c>
      <c r="Q45" s="1">
        <v>32.531486511230469</v>
      </c>
      <c r="R45" s="1">
        <v>399.9759521484375</v>
      </c>
      <c r="S45" s="1">
        <v>396.45257568359375</v>
      </c>
      <c r="T45" s="1">
        <v>8.2758045196533203</v>
      </c>
      <c r="U45" s="1">
        <v>37.02911376953125</v>
      </c>
      <c r="V45" s="1">
        <v>14.808024406433105</v>
      </c>
      <c r="W45" s="1">
        <v>66.256767272949219</v>
      </c>
      <c r="X45" s="1">
        <v>300.54507446289063</v>
      </c>
      <c r="Y45" s="1">
        <v>1250.365234375</v>
      </c>
      <c r="Z45" s="1">
        <v>8.2512177526950836E-2</v>
      </c>
      <c r="AA45" s="1">
        <v>87.785102844238281</v>
      </c>
      <c r="AB45" s="1">
        <v>5.4886603355407715</v>
      </c>
      <c r="AC45" s="1">
        <v>0.206502765417099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1.1049451267018036</v>
      </c>
      <c r="AL45">
        <f>(U45-T45)/(1000-U45)*AK45</f>
        <v>3.2992512428458576E-2</v>
      </c>
      <c r="AM45">
        <f>(P45+273.15)</f>
        <v>326.13860931396482</v>
      </c>
      <c r="AN45">
        <f>(O45+273.15)</f>
        <v>305.62896575927732</v>
      </c>
      <c r="AO45">
        <f>(Y45*AG45+Z45*AH45)*AI45</f>
        <v>200.05843302834546</v>
      </c>
      <c r="AP45">
        <f>((AO45+0.00000010773*(AN45^4-AM45^4))-AL45*44100)/(L45*51.4+0.00000043092*AM45^3)</f>
        <v>-12.274764582118097</v>
      </c>
      <c r="AQ45">
        <f>0.61365*EXP(17.502*J45/(240.97+J45))</f>
        <v>14.39035180371001</v>
      </c>
      <c r="AR45">
        <f>AQ45*1000/AA45</f>
        <v>163.92703701952217</v>
      </c>
      <c r="AS45">
        <f>(AR45-U45)</f>
        <v>126.89792324999092</v>
      </c>
      <c r="AT45">
        <f>IF(D45,P45,(O45+P45)/2)</f>
        <v>42.733787536621094</v>
      </c>
      <c r="AU45">
        <f>0.61365*EXP(17.502*AT45/(240.97+AT45))</f>
        <v>8.5673974587731951</v>
      </c>
      <c r="AV45">
        <f>IF(AS45&lt;&gt;0,(1000-(AR45+U45)/2)/AS45*AL45,0)</f>
        <v>0.2338689831728131</v>
      </c>
      <c r="AW45">
        <f>U45*AA45/1000</f>
        <v>3.2506045604893008</v>
      </c>
      <c r="AX45">
        <f>(AU45-AW45)</f>
        <v>5.3167928982838948</v>
      </c>
      <c r="AY45">
        <f>1/(1.6/F45+1.37/N45)</f>
        <v>0.147454935672161</v>
      </c>
      <c r="AZ45">
        <f>G45*AA45*0.001</f>
        <v>32.718110428945252</v>
      </c>
      <c r="BA45">
        <f>G45/S45</f>
        <v>0.94010453541698291</v>
      </c>
      <c r="BB45">
        <f>(1-AL45*AA45/AQ45/F45)*100</f>
        <v>19.166298622558699</v>
      </c>
      <c r="BC45">
        <f>(S45-E45/(N45/1.35))</f>
        <v>399.67199691658783</v>
      </c>
      <c r="BD45">
        <f>E45*BB45/100/BC45</f>
        <v>-4.4055502260213469E-3</v>
      </c>
    </row>
    <row r="46" spans="1:56" x14ac:dyDescent="0.35">
      <c r="A46" s="1" t="s">
        <v>9</v>
      </c>
      <c r="B46" s="1" t="s">
        <v>2358</v>
      </c>
      <c r="K46" s="1">
        <v>2.72</v>
      </c>
    </row>
    <row r="47" spans="1:56" x14ac:dyDescent="0.35">
      <c r="A47" s="1" t="s">
        <v>9</v>
      </c>
      <c r="B47" s="1" t="s">
        <v>2357</v>
      </c>
      <c r="K47" s="1">
        <v>2.72</v>
      </c>
    </row>
    <row r="48" spans="1:56" x14ac:dyDescent="0.35">
      <c r="A48" s="1">
        <v>11</v>
      </c>
      <c r="B48" s="1" t="s">
        <v>2356</v>
      </c>
      <c r="C48" s="1">
        <v>2457.0000022575259</v>
      </c>
      <c r="D48" s="1">
        <v>0</v>
      </c>
      <c r="E48">
        <f>(R48-S48*(1000-T48)/(1000-U48))*AK48</f>
        <v>-9.3697510367912038</v>
      </c>
      <c r="F48">
        <f>IF(AV48&lt;&gt;0,1/(1/AV48-1/N48),0)</f>
        <v>0.27155686249366917</v>
      </c>
      <c r="G48">
        <f>((AY48-AL48/2)*S48-E48)/(AY48+AL48/2)</f>
        <v>373.88405416807751</v>
      </c>
      <c r="H48">
        <f>AL48*1000</f>
        <v>33.661139648826314</v>
      </c>
      <c r="I48">
        <f>(AQ48-AW48)</f>
        <v>10.50625869361923</v>
      </c>
      <c r="J48">
        <f>(P48+AP48*D48)</f>
        <v>52.215591430664063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32.550331115722656</v>
      </c>
      <c r="P48" s="1">
        <v>52.215591430664063</v>
      </c>
      <c r="Q48" s="1">
        <v>32.5791015625</v>
      </c>
      <c r="R48" s="1">
        <v>399.928466796875</v>
      </c>
      <c r="S48" s="1">
        <v>396.33453369140625</v>
      </c>
      <c r="T48" s="1">
        <v>8.8628253936767578</v>
      </c>
      <c r="U48" s="1">
        <v>38.162677764892578</v>
      </c>
      <c r="V48" s="1">
        <v>15.793712615966797</v>
      </c>
      <c r="W48" s="1">
        <v>68.006568908691406</v>
      </c>
      <c r="X48" s="1">
        <v>300.5618896484375</v>
      </c>
      <c r="Y48" s="1">
        <v>1601.21142578125</v>
      </c>
      <c r="Z48" s="1">
        <v>8.5130743682384491E-2</v>
      </c>
      <c r="AA48" s="1">
        <v>87.77960205078125</v>
      </c>
      <c r="AB48" s="1">
        <v>5.7445898056030273</v>
      </c>
      <c r="AC48" s="1">
        <v>0.21005310118198395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1.1050069472369022</v>
      </c>
      <c r="AL48">
        <f>(U48-T48)/(1000-U48)*AK48</f>
        <v>3.3661139648826312E-2</v>
      </c>
      <c r="AM48">
        <f>(P48+273.15)</f>
        <v>325.36559143066404</v>
      </c>
      <c r="AN48">
        <f>(O48+273.15)</f>
        <v>305.70033111572263</v>
      </c>
      <c r="AO48">
        <f>(Y48*AG48+Z48*AH48)*AI48</f>
        <v>256.19382239862171</v>
      </c>
      <c r="AP48">
        <f>((AO48+0.00000010773*(AN48^4-AM48^4))-AL48*44100)/(L48*51.4+0.00000043092*AM48^3)</f>
        <v>-11.972475071046805</v>
      </c>
      <c r="AQ48">
        <f>0.61365*EXP(17.502*J48/(240.97+J48))</f>
        <v>13.856163361013699</v>
      </c>
      <c r="AR48">
        <f>AQ48*1000/AA48</f>
        <v>157.85174502155741</v>
      </c>
      <c r="AS48">
        <f>(AR48-U48)</f>
        <v>119.68906725666483</v>
      </c>
      <c r="AT48">
        <f>IF(D48,P48,(O48+P48)/2)</f>
        <v>42.382961273193359</v>
      </c>
      <c r="AU48">
        <f>0.61365*EXP(17.502*AT48/(240.97+AT48))</f>
        <v>8.4111517182757893</v>
      </c>
      <c r="AV48">
        <f>IF(AS48&lt;&gt;0,(1000-(AR48+U48)/2)/AS48*AL48,0)</f>
        <v>0.25367484195041401</v>
      </c>
      <c r="AW48">
        <f>U48*AA48/1000</f>
        <v>3.3499046673944686</v>
      </c>
      <c r="AX48">
        <f>(AU48-AW48)</f>
        <v>5.0612470508813203</v>
      </c>
      <c r="AY48">
        <f>1/(1.6/F48+1.37/N48)</f>
        <v>0.16006191237495407</v>
      </c>
      <c r="AZ48">
        <f>G48*AA48*0.001</f>
        <v>32.81939348800659</v>
      </c>
      <c r="BA48">
        <f>G48/S48</f>
        <v>0.94335472280392019</v>
      </c>
      <c r="BB48">
        <f>(1-AL48*AA48/AQ48/F48)*100</f>
        <v>21.473065136717839</v>
      </c>
      <c r="BC48">
        <f>(S48-E48/(N48/1.35))</f>
        <v>399.61805794578299</v>
      </c>
      <c r="BD48">
        <f>E48*BB48/100/BC48</f>
        <v>-5.0347393048775562E-3</v>
      </c>
    </row>
    <row r="49" spans="1:56" x14ac:dyDescent="0.35">
      <c r="A49" s="1" t="s">
        <v>9</v>
      </c>
      <c r="B49" s="1" t="s">
        <v>2355</v>
      </c>
      <c r="K49" s="1">
        <v>2.72</v>
      </c>
    </row>
    <row r="50" spans="1:56" x14ac:dyDescent="0.35">
      <c r="A50" s="1" t="s">
        <v>9</v>
      </c>
      <c r="B50" s="1" t="s">
        <v>2354</v>
      </c>
      <c r="K50" s="1">
        <v>2.72</v>
      </c>
    </row>
    <row r="51" spans="1:56" x14ac:dyDescent="0.35">
      <c r="A51" s="1">
        <v>12</v>
      </c>
      <c r="B51" s="1" t="s">
        <v>2353</v>
      </c>
      <c r="C51" s="1">
        <v>2660.50000224635</v>
      </c>
      <c r="D51" s="1">
        <v>0</v>
      </c>
      <c r="E51">
        <f>(R51-S51*(1000-T51)/(1000-U51))*AK51</f>
        <v>-9.7305615350774524</v>
      </c>
      <c r="F51">
        <f>IF(AV51&lt;&gt;0,1/(1/AV51-1/N51),0)</f>
        <v>0.3024037412565857</v>
      </c>
      <c r="G51">
        <f>((AY51-AL51/2)*S51-E51)/(AY51+AL51/2)</f>
        <v>375.74685389807166</v>
      </c>
      <c r="H51">
        <f>AL51*1000</f>
        <v>34.606505868255141</v>
      </c>
      <c r="I51">
        <f>(AQ51-AW51)</f>
        <v>9.7998960887053883</v>
      </c>
      <c r="J51">
        <f>(P51+AP51*D51)</f>
        <v>51.345008850097656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32.667034149169922</v>
      </c>
      <c r="P51" s="1">
        <v>51.345008850097656</v>
      </c>
      <c r="Q51" s="1">
        <v>32.665767669677734</v>
      </c>
      <c r="R51" s="1">
        <v>399.83071899414063</v>
      </c>
      <c r="S51" s="1">
        <v>396.22756958007813</v>
      </c>
      <c r="T51" s="1">
        <v>9.5128898620605469</v>
      </c>
      <c r="U51" s="1">
        <v>39.59100341796875</v>
      </c>
      <c r="V51" s="1">
        <v>16.840536117553711</v>
      </c>
      <c r="W51" s="1">
        <v>70.08740234375</v>
      </c>
      <c r="X51" s="1">
        <v>300.56076049804688</v>
      </c>
      <c r="Y51" s="1">
        <v>2000.4654541015625</v>
      </c>
      <c r="Z51" s="1">
        <v>0.1558573991060257</v>
      </c>
      <c r="AA51" s="1">
        <v>87.777053833007813</v>
      </c>
      <c r="AB51" s="1">
        <v>6.1042790412902832</v>
      </c>
      <c r="AC51" s="1">
        <v>0.21329388022422791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1.1050027959487014</v>
      </c>
      <c r="AL51">
        <f>(U51-T51)/(1000-U51)*AK51</f>
        <v>3.4606505868255144E-2</v>
      </c>
      <c r="AM51">
        <f>(P51+273.15)</f>
        <v>324.49500885009763</v>
      </c>
      <c r="AN51">
        <f>(O51+273.15)</f>
        <v>305.8170341491699</v>
      </c>
      <c r="AO51">
        <f>(Y51*AG51+Z51*AH51)*AI51</f>
        <v>320.07446550202803</v>
      </c>
      <c r="AP51">
        <f>((AO51+0.00000010773*(AN51^4-AM51^4))-AL51*44100)/(L51*51.4+0.00000043092*AM51^3)</f>
        <v>-11.691265932908005</v>
      </c>
      <c r="AQ51">
        <f>0.61365*EXP(17.502*J51/(240.97+J51))</f>
        <v>13.275077727027227</v>
      </c>
      <c r="AR51">
        <f>AQ51*1000/AA51</f>
        <v>151.23631003021026</v>
      </c>
      <c r="AS51">
        <f>(AR51-U51)</f>
        <v>111.64530661224151</v>
      </c>
      <c r="AT51">
        <f>IF(D51,P51,(O51+P51)/2)</f>
        <v>42.006021499633789</v>
      </c>
      <c r="AU51">
        <f>0.61365*EXP(17.502*AT51/(240.97+AT51))</f>
        <v>8.2460306275617121</v>
      </c>
      <c r="AV51">
        <f>IF(AS51&lt;&gt;0,(1000-(AR51+U51)/2)/AS51*AL51,0)</f>
        <v>0.28039309082329861</v>
      </c>
      <c r="AW51">
        <f>U51*AA51/1000</f>
        <v>3.4751816383218395</v>
      </c>
      <c r="AX51">
        <f>(AU51-AW51)</f>
        <v>4.7708489892398731</v>
      </c>
      <c r="AY51">
        <f>1/(1.6/F51+1.37/N51)</f>
        <v>0.17709865364855956</v>
      </c>
      <c r="AZ51">
        <f>G51*AA51*0.001</f>
        <v>32.981951822194361</v>
      </c>
      <c r="BA51">
        <f>G51/S51</f>
        <v>0.94831072531446536</v>
      </c>
      <c r="BB51">
        <f>(1-AL51*AA51/AQ51/F51)*100</f>
        <v>24.331605488514263</v>
      </c>
      <c r="BC51">
        <f>(S51-E51/(N51/1.35))</f>
        <v>399.63753583037391</v>
      </c>
      <c r="BD51">
        <f>E51*BB51/100/BC51</f>
        <v>-5.9243730437200251E-3</v>
      </c>
    </row>
    <row r="52" spans="1:56" x14ac:dyDescent="0.35">
      <c r="A52" s="1" t="s">
        <v>9</v>
      </c>
      <c r="B52" s="1" t="s">
        <v>2352</v>
      </c>
      <c r="K52" s="1">
        <v>2.27664</v>
      </c>
    </row>
    <row r="53" spans="1:56" x14ac:dyDescent="0.35">
      <c r="A53" s="1" t="s">
        <v>9</v>
      </c>
      <c r="B53" s="1" t="s">
        <v>2351</v>
      </c>
    </row>
    <row r="54" spans="1:56" x14ac:dyDescent="0.35">
      <c r="A54" s="1" t="s">
        <v>9</v>
      </c>
      <c r="B54" s="1" t="s">
        <v>2350</v>
      </c>
    </row>
    <row r="55" spans="1:56" x14ac:dyDescent="0.35">
      <c r="A55" s="1" t="s">
        <v>9</v>
      </c>
      <c r="B55" s="1" t="s">
        <v>2349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BD55"/>
  <sheetViews>
    <sheetView topLeftCell="A9" zoomScale="5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2348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2347</v>
      </c>
    </row>
    <row r="12" spans="1:56" x14ac:dyDescent="0.35">
      <c r="A12" s="1" t="s">
        <v>9</v>
      </c>
      <c r="B12" s="1" t="s">
        <v>2346</v>
      </c>
    </row>
    <row r="13" spans="1:56" x14ac:dyDescent="0.35">
      <c r="A13" s="1" t="s">
        <v>9</v>
      </c>
      <c r="B13" s="1" t="s">
        <v>2345</v>
      </c>
    </row>
    <row r="14" spans="1:56" x14ac:dyDescent="0.35">
      <c r="A14" s="1" t="s">
        <v>9</v>
      </c>
      <c r="B14" s="1" t="s">
        <v>2344</v>
      </c>
    </row>
    <row r="15" spans="1:56" x14ac:dyDescent="0.35">
      <c r="A15" s="1" t="s">
        <v>9</v>
      </c>
      <c r="B15" s="1" t="s">
        <v>2343</v>
      </c>
    </row>
    <row r="16" spans="1:56" x14ac:dyDescent="0.35">
      <c r="A16" s="1" t="s">
        <v>9</v>
      </c>
      <c r="B16" s="1" t="s">
        <v>2342</v>
      </c>
    </row>
    <row r="17" spans="1:56" x14ac:dyDescent="0.35">
      <c r="A17" s="1" t="s">
        <v>9</v>
      </c>
      <c r="B17" s="1" t="s">
        <v>2341</v>
      </c>
    </row>
    <row r="18" spans="1:56" x14ac:dyDescent="0.35">
      <c r="A18" s="1">
        <v>1</v>
      </c>
      <c r="B18" s="1" t="s">
        <v>2340</v>
      </c>
      <c r="C18" s="1">
        <v>484.00000232458115</v>
      </c>
      <c r="D18" s="1">
        <v>0</v>
      </c>
      <c r="E18">
        <f>(R18-S18*(1000-T18)/(1000-U18))*AK18</f>
        <v>-8.2719414295466684</v>
      </c>
      <c r="F18">
        <f>IF(AV18&lt;&gt;0,1/(1/AV18-1/N18),0)</f>
        <v>2.4196544854885529</v>
      </c>
      <c r="G18">
        <f>((AY18-AL18/2)*S18-E18)/(AY18+AL18/2)</f>
        <v>394.24167324976094</v>
      </c>
      <c r="H18">
        <f>AL18*1000</f>
        <v>28.532842023404072</v>
      </c>
      <c r="I18">
        <f>(AQ18-AW18)</f>
        <v>1.6076007400656871</v>
      </c>
      <c r="J18">
        <f>(P18+AP18*D18)</f>
        <v>32.221286773681641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32.756786346435547</v>
      </c>
      <c r="P18" s="1">
        <v>32.221286773681641</v>
      </c>
      <c r="Q18" s="1">
        <v>32.814727783203125</v>
      </c>
      <c r="R18" s="1">
        <v>400.08700561523438</v>
      </c>
      <c r="S18" s="1">
        <v>397.31338500976563</v>
      </c>
      <c r="T18" s="1">
        <v>11.900789260864258</v>
      </c>
      <c r="U18" s="1">
        <v>36.775302886962891</v>
      </c>
      <c r="V18" s="1">
        <v>20.95893669128418</v>
      </c>
      <c r="W18" s="1">
        <v>64.766395568847656</v>
      </c>
      <c r="X18" s="1">
        <v>300.52938842773438</v>
      </c>
      <c r="Y18" s="1">
        <v>0.10146216303110123</v>
      </c>
      <c r="Z18" s="1">
        <v>0.18205010890960693</v>
      </c>
      <c r="AA18" s="1">
        <v>87.765892028808594</v>
      </c>
      <c r="AB18" s="1">
        <v>5.7796101570129395</v>
      </c>
      <c r="AC18" s="1">
        <v>0.27690377831459045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1.1048874574549057</v>
      </c>
      <c r="AL18">
        <f>(U18-T18)/(1000-U18)*AK18</f>
        <v>2.8532842023404073E-2</v>
      </c>
      <c r="AM18">
        <f>(P18+273.15)</f>
        <v>305.37128677368162</v>
      </c>
      <c r="AN18">
        <f>(O18+273.15)</f>
        <v>305.90678634643552</v>
      </c>
      <c r="AO18">
        <f>(Y18*AG18+Z18*AH18)*AI18</f>
        <v>1.6233945722119225E-2</v>
      </c>
      <c r="AP18">
        <f>((AO18+0.00000010773*(AN18^4-AM18^4))-AL18*44100)/(L18*51.4+0.00000043092*AM18^3)</f>
        <v>-10.236627438327597</v>
      </c>
      <c r="AQ18">
        <f>0.61365*EXP(17.502*J18/(240.97+J18))</f>
        <v>4.8352180025696052</v>
      </c>
      <c r="AR18">
        <f>AQ18*1000/AA18</f>
        <v>55.092221941782071</v>
      </c>
      <c r="AS18">
        <f>(AR18-U18)</f>
        <v>18.316919054819181</v>
      </c>
      <c r="AT18">
        <f>IF(D18,P18,(O18+P18)/2)</f>
        <v>32.489036560058594</v>
      </c>
      <c r="AU18">
        <f>0.61365*EXP(17.502*AT18/(240.97+AT18))</f>
        <v>4.9088595890790208</v>
      </c>
      <c r="AV18">
        <f>IF(AS18&lt;&gt;0,(1000-(AR18+U18)/2)/AS18*AL18,0)</f>
        <v>1.4861790432890536</v>
      </c>
      <c r="AW18">
        <f>U18*AA18/1000</f>
        <v>3.2276172625039181</v>
      </c>
      <c r="AX18">
        <f>(AU18-AW18)</f>
        <v>1.6812423265751026</v>
      </c>
      <c r="AY18">
        <f>1/(1.6/F18+1.37/N18)</f>
        <v>0.9833983529501118</v>
      </c>
      <c r="AZ18">
        <f>G18*AA18*0.001</f>
        <v>34.600972127695357</v>
      </c>
      <c r="BA18">
        <f>G18/S18</f>
        <v>0.99226879366289367</v>
      </c>
      <c r="BB18">
        <f>(1-AL18*AA18/AQ18/F18)*100</f>
        <v>78.595682318035912</v>
      </c>
      <c r="BC18">
        <f>(S18-E18/(N18/1.35))</f>
        <v>400.2121941892251</v>
      </c>
      <c r="BD18">
        <f>E18*BB18/100/BC18</f>
        <v>-1.6244854359501508E-2</v>
      </c>
    </row>
    <row r="19" spans="1:56" x14ac:dyDescent="0.35">
      <c r="A19" s="1" t="s">
        <v>9</v>
      </c>
      <c r="B19" s="1" t="s">
        <v>2339</v>
      </c>
      <c r="K19" s="1">
        <v>2.72</v>
      </c>
    </row>
    <row r="20" spans="1:56" x14ac:dyDescent="0.35">
      <c r="A20" s="1" t="s">
        <v>9</v>
      </c>
      <c r="B20" s="1" t="s">
        <v>2338</v>
      </c>
      <c r="K20" s="1">
        <v>2.72</v>
      </c>
    </row>
    <row r="21" spans="1:56" x14ac:dyDescent="0.35">
      <c r="A21" s="1">
        <v>2</v>
      </c>
      <c r="B21" s="1" t="s">
        <v>2337</v>
      </c>
      <c r="C21" s="1">
        <v>687.00000232458115</v>
      </c>
      <c r="D21" s="1">
        <v>0</v>
      </c>
      <c r="E21">
        <f>(R21-S21*(1000-T21)/(1000-U21))*AK21</f>
        <v>-7.6195076857511923</v>
      </c>
      <c r="F21">
        <f>IF(AV21&lt;&gt;0,1/(1/AV21-1/N21),0)</f>
        <v>1.8649742104769309</v>
      </c>
      <c r="G21">
        <f>((AY21-AL21/2)*S21-E21)/(AY21+AL21/2)</f>
        <v>393.94304299763326</v>
      </c>
      <c r="H21">
        <f>AL21*1000</f>
        <v>26.252979236796062</v>
      </c>
      <c r="I21">
        <f>(AQ21-AW21)</f>
        <v>1.749679188611732</v>
      </c>
      <c r="J21">
        <f>(P21+AP21*D21)</f>
        <v>32.384956359863281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32.723789215087891</v>
      </c>
      <c r="P21" s="1">
        <v>32.384956359863281</v>
      </c>
      <c r="Q21" s="1">
        <v>32.819374084472656</v>
      </c>
      <c r="R21" s="1">
        <v>399.84454345703125</v>
      </c>
      <c r="S21" s="1">
        <v>397.30062866210938</v>
      </c>
      <c r="T21" s="1">
        <v>12.7598876953125</v>
      </c>
      <c r="U21" s="1">
        <v>35.672420501708984</v>
      </c>
      <c r="V21" s="1">
        <v>22.510957717895508</v>
      </c>
      <c r="W21" s="1">
        <v>62.933181762695313</v>
      </c>
      <c r="X21" s="1">
        <v>300.5377197265625</v>
      </c>
      <c r="Y21" s="1">
        <v>25.73444938659668</v>
      </c>
      <c r="Z21" s="1">
        <v>0.23182258009910583</v>
      </c>
      <c r="AA21" s="1">
        <v>87.755165100097656</v>
      </c>
      <c r="AB21" s="1">
        <v>5.5517230033874512</v>
      </c>
      <c r="AC21" s="1">
        <v>0.2908453643321991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1.1049180872300091</v>
      </c>
      <c r="AL21">
        <f>(U21-T21)/(1000-U21)*AK21</f>
        <v>2.6252979236796061E-2</v>
      </c>
      <c r="AM21">
        <f>(P21+273.15)</f>
        <v>305.53495635986326</v>
      </c>
      <c r="AN21">
        <f>(O21+273.15)</f>
        <v>305.87378921508787</v>
      </c>
      <c r="AO21">
        <f>(Y21*AG21+Z21*AH21)*AI21</f>
        <v>4.1175118098219059</v>
      </c>
      <c r="AP21">
        <f>((AO21+0.00000010773*(AN21^4-AM21^4))-AL21*44100)/(L21*51.4+0.00000043092*AM21^3)</f>
        <v>-9.3990811911315291</v>
      </c>
      <c r="AQ21">
        <f>0.61365*EXP(17.502*J21/(240.97+J21))</f>
        <v>4.8801183392593126</v>
      </c>
      <c r="AR21">
        <f>AQ21*1000/AA21</f>
        <v>55.610610881910155</v>
      </c>
      <c r="AS21">
        <f>(AR21-U21)</f>
        <v>19.938190380201171</v>
      </c>
      <c r="AT21">
        <f>IF(D21,P21,(O21+P21)/2)</f>
        <v>32.554372787475586</v>
      </c>
      <c r="AU21">
        <f>0.61365*EXP(17.502*AT21/(240.97+AT21))</f>
        <v>4.9269770453258737</v>
      </c>
      <c r="AV21">
        <f>IF(AS21&lt;&gt;0,(1000-(AR21+U21)/2)/AS21*AL21,0)</f>
        <v>1.2566212376968129</v>
      </c>
      <c r="AW21">
        <f>U21*AA21/1000</f>
        <v>3.1304391506475806</v>
      </c>
      <c r="AX21">
        <f>(AU21-AW21)</f>
        <v>1.7965378946782931</v>
      </c>
      <c r="AY21">
        <f>1/(1.6/F21+1.37/N21)</f>
        <v>0.82402786775813663</v>
      </c>
      <c r="AZ21">
        <f>G21*AA21*0.001</f>
        <v>34.570536778292173</v>
      </c>
      <c r="BA21">
        <f>G21/S21</f>
        <v>0.99154900490396247</v>
      </c>
      <c r="BB21">
        <f>(1-AL21*AA21/AQ21/F21)*100</f>
        <v>74.686738908299574</v>
      </c>
      <c r="BC21">
        <f>(S21-E21/(N21/1.35))</f>
        <v>399.97079974716115</v>
      </c>
      <c r="BD21">
        <f>E21*BB21/100/BC21</f>
        <v>-1.4227943177232409E-2</v>
      </c>
    </row>
    <row r="22" spans="1:56" x14ac:dyDescent="0.35">
      <c r="A22" s="1" t="s">
        <v>9</v>
      </c>
      <c r="B22" s="1" t="s">
        <v>2336</v>
      </c>
      <c r="K22" s="1">
        <v>2.72</v>
      </c>
    </row>
    <row r="23" spans="1:56" x14ac:dyDescent="0.35">
      <c r="A23" s="1" t="s">
        <v>9</v>
      </c>
      <c r="B23" s="1" t="s">
        <v>2335</v>
      </c>
      <c r="K23" s="1">
        <v>2.72</v>
      </c>
    </row>
    <row r="24" spans="1:56" x14ac:dyDescent="0.35">
      <c r="A24" s="1">
        <v>3</v>
      </c>
      <c r="B24" s="1" t="s">
        <v>2334</v>
      </c>
      <c r="C24" s="1">
        <v>890.00000232458115</v>
      </c>
      <c r="D24" s="1">
        <v>0</v>
      </c>
      <c r="E24">
        <f>(R24-S24*(1000-T24)/(1000-U24))*AK24</f>
        <v>-7.2621725715402938</v>
      </c>
      <c r="F24">
        <f>IF(AV24&lt;&gt;0,1/(1/AV24-1/N24),0)</f>
        <v>1.5036749088615282</v>
      </c>
      <c r="G24">
        <f>((AY24-AL24/2)*S24-E24)/(AY24+AL24/2)</f>
        <v>394.2324532871578</v>
      </c>
      <c r="H24">
        <f>AL24*1000</f>
        <v>24.515071770952346</v>
      </c>
      <c r="I24">
        <f>(AQ24-AW24)</f>
        <v>1.8979987793769912</v>
      </c>
      <c r="J24">
        <f>(P24+AP24*D24)</f>
        <v>32.698326110839844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32.667560577392578</v>
      </c>
      <c r="P24" s="1">
        <v>32.698326110839844</v>
      </c>
      <c r="Q24" s="1">
        <v>32.779411315917969</v>
      </c>
      <c r="R24" s="1">
        <v>399.95413208007813</v>
      </c>
      <c r="S24" s="1">
        <v>397.70361328125</v>
      </c>
      <c r="T24" s="1">
        <v>13.571613311767578</v>
      </c>
      <c r="U24" s="1">
        <v>34.974918365478516</v>
      </c>
      <c r="V24" s="1">
        <v>24.017929077148438</v>
      </c>
      <c r="W24" s="1">
        <v>61.895744323730469</v>
      </c>
      <c r="X24" s="1">
        <v>300.6490478515625</v>
      </c>
      <c r="Y24" s="1">
        <v>49.822925567626953</v>
      </c>
      <c r="Z24" s="1">
        <v>8.5130952298641205E-2</v>
      </c>
      <c r="AA24" s="1">
        <v>87.751495361328125</v>
      </c>
      <c r="AB24" s="1">
        <v>5.4473085403442383</v>
      </c>
      <c r="AC24" s="1">
        <v>0.30239549279212952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1.1053273818072149</v>
      </c>
      <c r="AL24">
        <f>(U24-T24)/(1000-U24)*AK24</f>
        <v>2.4515071770952346E-2</v>
      </c>
      <c r="AM24">
        <f>(P24+273.15)</f>
        <v>305.84832611083982</v>
      </c>
      <c r="AN24">
        <f>(O24+273.15)</f>
        <v>305.81756057739256</v>
      </c>
      <c r="AO24">
        <f>(Y24*AG24+Z24*AH24)*AI24</f>
        <v>7.9716679126396457</v>
      </c>
      <c r="AP24">
        <f>((AO24+0.00000010773*(AN24^4-AM24^4))-AL24*44100)/(L24*51.4+0.00000043092*AM24^3)</f>
        <v>-8.7753685353553355</v>
      </c>
      <c r="AQ24">
        <f>0.61365*EXP(17.502*J24/(240.97+J24))</f>
        <v>4.9671001660881089</v>
      </c>
      <c r="AR24">
        <f>AQ24*1000/AA24</f>
        <v>56.604165497527219</v>
      </c>
      <c r="AS24">
        <f>(AR24-U24)</f>
        <v>21.629247132048704</v>
      </c>
      <c r="AT24">
        <f>IF(D24,P24,(O24+P24)/2)</f>
        <v>32.682943344116211</v>
      </c>
      <c r="AU24">
        <f>0.61365*EXP(17.502*AT24/(240.97+AT24))</f>
        <v>4.9627991083551164</v>
      </c>
      <c r="AV24">
        <f>IF(AS24&lt;&gt;0,(1000-(AR24+U24)/2)/AS24*AL24,0)</f>
        <v>1.0815234446825057</v>
      </c>
      <c r="AW24">
        <f>U24*AA24/1000</f>
        <v>3.0691013867111177</v>
      </c>
      <c r="AX24">
        <f>(AU24-AW24)</f>
        <v>1.8936977216439987</v>
      </c>
      <c r="AY24">
        <f>1/(1.6/F24+1.37/N24)</f>
        <v>0.70437899364653433</v>
      </c>
      <c r="AZ24">
        <f>G24*AA24*0.001</f>
        <v>34.594487295913041</v>
      </c>
      <c r="BA24">
        <f>G24/S24</f>
        <v>0.9912719928153193</v>
      </c>
      <c r="BB24">
        <f>(1-AL24*AA24/AQ24/F24)*100</f>
        <v>71.19745763763791</v>
      </c>
      <c r="BC24">
        <f>(S24-E24/(N24/1.35))</f>
        <v>400.24856027978711</v>
      </c>
      <c r="BD24">
        <f>E24*BB24/100/BC24</f>
        <v>-1.2918178235495015E-2</v>
      </c>
    </row>
    <row r="25" spans="1:56" x14ac:dyDescent="0.35">
      <c r="A25" s="1" t="s">
        <v>9</v>
      </c>
      <c r="B25" s="1" t="s">
        <v>2333</v>
      </c>
      <c r="K25" s="1">
        <v>2.72</v>
      </c>
    </row>
    <row r="26" spans="1:56" x14ac:dyDescent="0.35">
      <c r="A26" s="1" t="s">
        <v>9</v>
      </c>
      <c r="B26" s="1" t="s">
        <v>2332</v>
      </c>
      <c r="K26" s="1">
        <v>2.72</v>
      </c>
    </row>
    <row r="27" spans="1:56" x14ac:dyDescent="0.35">
      <c r="A27" s="1">
        <v>4</v>
      </c>
      <c r="B27" s="1" t="s">
        <v>2331</v>
      </c>
      <c r="C27" s="1">
        <v>1093.0000023245811</v>
      </c>
      <c r="D27" s="1">
        <v>0</v>
      </c>
      <c r="E27">
        <f>(R27-S27*(1000-T27)/(1000-U27))*AK27</f>
        <v>-7.1201958546401674</v>
      </c>
      <c r="F27">
        <f>IF(AV27&lt;&gt;0,1/(1/AV27-1/N27),0)</f>
        <v>1.4915484506503158</v>
      </c>
      <c r="G27">
        <f>((AY27-AL27/2)*S27-E27)/(AY27+AL27/2)</f>
        <v>394.73323768045731</v>
      </c>
      <c r="H27">
        <f>AL27*1000</f>
        <v>23.504768007210465</v>
      </c>
      <c r="I27">
        <f>(AQ27-AW27)</f>
        <v>1.8313084337573566</v>
      </c>
      <c r="J27">
        <f>(P27+AP27*D27)</f>
        <v>32.422798156738281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32.623271942138672</v>
      </c>
      <c r="P27" s="1">
        <v>32.422798156738281</v>
      </c>
      <c r="Q27" s="1">
        <v>32.739158630371094</v>
      </c>
      <c r="R27" s="1">
        <v>399.88772583007813</v>
      </c>
      <c r="S27" s="1">
        <v>397.86810302734375</v>
      </c>
      <c r="T27" s="1">
        <v>14.333161354064941</v>
      </c>
      <c r="U27" s="1">
        <v>34.863601684570313</v>
      </c>
      <c r="V27" s="1">
        <v>25.428268432617188</v>
      </c>
      <c r="W27" s="1">
        <v>61.851043701171875</v>
      </c>
      <c r="X27" s="1">
        <v>300.54901123046875</v>
      </c>
      <c r="Y27" s="1">
        <v>100.68732452392578</v>
      </c>
      <c r="Z27" s="1">
        <v>0.26194313168525696</v>
      </c>
      <c r="AA27" s="1">
        <v>87.7489013671875</v>
      </c>
      <c r="AB27" s="1">
        <v>5.5176577568054199</v>
      </c>
      <c r="AC27" s="1">
        <v>0.29924702644348145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1.1049596001120172</v>
      </c>
      <c r="AL27">
        <f>(U27-T27)/(1000-U27)*AK27</f>
        <v>2.3504768007210464E-2</v>
      </c>
      <c r="AM27">
        <f>(P27+273.15)</f>
        <v>305.57279815673826</v>
      </c>
      <c r="AN27">
        <f>(O27+273.15)</f>
        <v>305.77327194213865</v>
      </c>
      <c r="AO27">
        <f>(Y27*AG27+Z27*AH27)*AI27</f>
        <v>16.109971563742192</v>
      </c>
      <c r="AP27">
        <f>((AO27+0.00000010773*(AN27^4-AM27^4))-AL27*44100)/(L27*51.4+0.00000043092*AM27^3)</f>
        <v>-8.3236350597914317</v>
      </c>
      <c r="AQ27">
        <f>0.61365*EXP(17.502*J27/(240.97+J27))</f>
        <v>4.890551179281629</v>
      </c>
      <c r="AR27">
        <f>AQ27*1000/AA27</f>
        <v>55.7334747567607</v>
      </c>
      <c r="AS27">
        <f>(AR27-U27)</f>
        <v>20.869873072190387</v>
      </c>
      <c r="AT27">
        <f>IF(D27,P27,(O27+P27)/2)</f>
        <v>32.523035049438477</v>
      </c>
      <c r="AU27">
        <f>0.61365*EXP(17.502*AT27/(240.97+AT27))</f>
        <v>4.918279975616632</v>
      </c>
      <c r="AV27">
        <f>IF(AS27&lt;&gt;0,(1000-(AR27+U27)/2)/AS27*AL27,0)</f>
        <v>1.0752358817730356</v>
      </c>
      <c r="AW27">
        <f>U27*AA27/1000</f>
        <v>3.0592427455242723</v>
      </c>
      <c r="AX27">
        <f>(AU27-AW27)</f>
        <v>1.8590372300923597</v>
      </c>
      <c r="AY27">
        <f>1/(1.6/F27+1.37/N27)</f>
        <v>0.70011283429131721</v>
      </c>
      <c r="AZ27">
        <f>G27*AA27*0.001</f>
        <v>34.637407939573031</v>
      </c>
      <c r="BA27">
        <f>G27/S27</f>
        <v>0.99212084275408474</v>
      </c>
      <c r="BB27">
        <f>(1-AL27*AA27/AQ27/F27)*100</f>
        <v>71.725008481333276</v>
      </c>
      <c r="BC27">
        <f>(S27-E27/(N27/1.35))</f>
        <v>400.36329587641973</v>
      </c>
      <c r="BD27">
        <f>E27*BB27/100/BC27</f>
        <v>-1.2755817361950601E-2</v>
      </c>
    </row>
    <row r="28" spans="1:56" x14ac:dyDescent="0.35">
      <c r="A28" s="1" t="s">
        <v>9</v>
      </c>
      <c r="B28" s="1" t="s">
        <v>2330</v>
      </c>
      <c r="K28" s="1">
        <v>2.72</v>
      </c>
    </row>
    <row r="29" spans="1:56" x14ac:dyDescent="0.35">
      <c r="A29" s="1" t="s">
        <v>9</v>
      </c>
      <c r="B29" s="1" t="s">
        <v>2329</v>
      </c>
      <c r="K29" s="1">
        <v>2.72</v>
      </c>
    </row>
    <row r="30" spans="1:56" x14ac:dyDescent="0.35">
      <c r="A30" s="1">
        <v>5</v>
      </c>
      <c r="B30" s="1" t="s">
        <v>2328</v>
      </c>
      <c r="C30" s="1">
        <v>1296.0000023245811</v>
      </c>
      <c r="D30" s="1">
        <v>0</v>
      </c>
      <c r="E30">
        <f>(R30-S30*(1000-T30)/(1000-U30))*AK30</f>
        <v>-7.0632861725990725</v>
      </c>
      <c r="F30">
        <f>IF(AV30&lt;&gt;0,1/(1/AV30-1/N30),0)</f>
        <v>1.4430947279722577</v>
      </c>
      <c r="G30">
        <f>((AY30-AL30/2)*S30-E30)/(AY30+AL30/2)</f>
        <v>395.15887368868499</v>
      </c>
      <c r="H30">
        <f>AL30*1000</f>
        <v>22.855814353677282</v>
      </c>
      <c r="I30">
        <f>(AQ30-AW30)</f>
        <v>1.8236953417062356</v>
      </c>
      <c r="J30">
        <f>(P30+AP30*D30)</f>
        <v>32.435798645019531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32.601974487304688</v>
      </c>
      <c r="P30" s="1">
        <v>32.435798645019531</v>
      </c>
      <c r="Q30" s="1">
        <v>32.714225769042969</v>
      </c>
      <c r="R30" s="1">
        <v>399.93283081054688</v>
      </c>
      <c r="S30" s="1">
        <v>398.09036254882813</v>
      </c>
      <c r="T30" s="1">
        <v>15.025653839111328</v>
      </c>
      <c r="U30" s="1">
        <v>34.991130828857422</v>
      </c>
      <c r="V30" s="1">
        <v>26.68891716003418</v>
      </c>
      <c r="W30" s="1">
        <v>62.152061462402344</v>
      </c>
      <c r="X30" s="1">
        <v>300.48114013671875</v>
      </c>
      <c r="Y30" s="1">
        <v>149.66481018066406</v>
      </c>
      <c r="Z30" s="1">
        <v>0.16502340137958527</v>
      </c>
      <c r="AA30" s="1">
        <v>87.749221801757813</v>
      </c>
      <c r="AB30" s="1">
        <v>5.5157947540283203</v>
      </c>
      <c r="AC30" s="1">
        <v>0.30201593041419983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1.1047100740320541</v>
      </c>
      <c r="AL30">
        <f>(U30-T30)/(1000-U30)*AK30</f>
        <v>2.2855814353677281E-2</v>
      </c>
      <c r="AM30">
        <f>(P30+273.15)</f>
        <v>305.58579864501951</v>
      </c>
      <c r="AN30">
        <f>(O30+273.15)</f>
        <v>305.75197448730466</v>
      </c>
      <c r="AO30">
        <f>(Y30*AG30+Z30*AH30)*AI30</f>
        <v>23.946369093663179</v>
      </c>
      <c r="AP30">
        <f>((AO30+0.00000010773*(AN30^4-AM30^4))-AL30*44100)/(L30*51.4+0.00000043092*AM30^3)</f>
        <v>-8.0289043555783408</v>
      </c>
      <c r="AQ30">
        <f>0.61365*EXP(17.502*J30/(240.97+J30))</f>
        <v>4.8941398419019713</v>
      </c>
      <c r="AR30">
        <f>AQ30*1000/AA30</f>
        <v>55.77416803716806</v>
      </c>
      <c r="AS30">
        <f>(AR30-U30)</f>
        <v>20.783037208310638</v>
      </c>
      <c r="AT30">
        <f>IF(D30,P30,(O30+P30)/2)</f>
        <v>32.518886566162109</v>
      </c>
      <c r="AU30">
        <f>0.61365*EXP(17.502*AT30/(240.97+AT30))</f>
        <v>4.9171296613610851</v>
      </c>
      <c r="AV30">
        <f>IF(AS30&lt;&gt;0,(1000-(AR30+U30)/2)/AS30*AL30,0)</f>
        <v>1.0498252360648042</v>
      </c>
      <c r="AW30">
        <f>U30*AA30/1000</f>
        <v>3.0704445001957357</v>
      </c>
      <c r="AX30">
        <f>(AU30-AW30)</f>
        <v>1.8466851611653494</v>
      </c>
      <c r="AY30">
        <f>1/(1.6/F30+1.37/N30)</f>
        <v>0.6828927424692961</v>
      </c>
      <c r="AZ30">
        <f>G30*AA30*0.001</f>
        <v>34.674883654241221</v>
      </c>
      <c r="BA30">
        <f>G30/S30</f>
        <v>0.9926361220066372</v>
      </c>
      <c r="BB30">
        <f>(1-AL30*AA30/AQ30/F30)*100</f>
        <v>71.603242092411179</v>
      </c>
      <c r="BC30">
        <f>(S30-E30/(N30/1.35))</f>
        <v>400.56561203755683</v>
      </c>
      <c r="BD30">
        <f>E30*BB30/100/BC30</f>
        <v>-1.2626001198953955E-2</v>
      </c>
    </row>
    <row r="31" spans="1:56" x14ac:dyDescent="0.35">
      <c r="A31" s="1" t="s">
        <v>9</v>
      </c>
      <c r="B31" s="1" t="s">
        <v>2327</v>
      </c>
      <c r="K31" s="1">
        <v>2.72</v>
      </c>
    </row>
    <row r="32" spans="1:56" x14ac:dyDescent="0.35">
      <c r="A32" s="1" t="s">
        <v>9</v>
      </c>
      <c r="B32" s="1" t="s">
        <v>2326</v>
      </c>
      <c r="K32" s="1">
        <v>2.72</v>
      </c>
    </row>
    <row r="33" spans="1:56" x14ac:dyDescent="0.35">
      <c r="A33" s="1">
        <v>6</v>
      </c>
      <c r="B33" s="1" t="s">
        <v>2325</v>
      </c>
      <c r="C33" s="1">
        <v>1499.0000023245811</v>
      </c>
      <c r="D33" s="1">
        <v>0</v>
      </c>
      <c r="E33">
        <f>(R33-S33*(1000-T33)/(1000-U33))*AK33</f>
        <v>-7.0584517166245586</v>
      </c>
      <c r="F33">
        <f>IF(AV33&lt;&gt;0,1/(1/AV33-1/N33),0)</f>
        <v>1.4686454729161735</v>
      </c>
      <c r="G33">
        <f>((AY33-AL33/2)*S33-E33)/(AY33+AL33/2)</f>
        <v>395.5898324872191</v>
      </c>
      <c r="H33">
        <f>AL33*1000</f>
        <v>22.53109375030127</v>
      </c>
      <c r="I33">
        <f>(AQ33-AW33)</f>
        <v>1.7748708115569407</v>
      </c>
      <c r="J33">
        <f>(P33+AP33*D33)</f>
        <v>32.373634338378906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32.594173431396484</v>
      </c>
      <c r="P33" s="1">
        <v>32.373634338378906</v>
      </c>
      <c r="Q33" s="1">
        <v>32.700050354003906</v>
      </c>
      <c r="R33" s="1">
        <v>400.04931640625</v>
      </c>
      <c r="S33" s="1">
        <v>398.31423950195313</v>
      </c>
      <c r="T33" s="1">
        <v>15.670168876647949</v>
      </c>
      <c r="U33" s="1">
        <v>35.35235595703125</v>
      </c>
      <c r="V33" s="1">
        <v>27.845849990844727</v>
      </c>
      <c r="W33" s="1">
        <v>62.821048736572266</v>
      </c>
      <c r="X33" s="1">
        <v>300.36306762695313</v>
      </c>
      <c r="Y33" s="1">
        <v>301.36541748046875</v>
      </c>
      <c r="Z33" s="1">
        <v>0.30516570806503296</v>
      </c>
      <c r="AA33" s="1">
        <v>87.748886108398438</v>
      </c>
      <c r="AB33" s="1">
        <v>5.4824037551879883</v>
      </c>
      <c r="AC33" s="1">
        <v>0.29972997307777405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1.1042759839226215</v>
      </c>
      <c r="AL33">
        <f>(U33-T33)/(1000-U33)*AK33</f>
        <v>2.2531093750301271E-2</v>
      </c>
      <c r="AM33">
        <f>(P33+273.15)</f>
        <v>305.52363433837888</v>
      </c>
      <c r="AN33">
        <f>(O33+273.15)</f>
        <v>305.74417343139646</v>
      </c>
      <c r="AO33">
        <f>(Y33*AG33+Z33*AH33)*AI33</f>
        <v>48.218465719108281</v>
      </c>
      <c r="AP33">
        <f>((AO33+0.00000010773*(AN33^4-AM33^4))-AL33*44100)/(L33*51.4+0.00000043092*AM33^3)</f>
        <v>-7.708365047187768</v>
      </c>
      <c r="AQ33">
        <f>0.61365*EXP(17.502*J33/(240.97+J33))</f>
        <v>4.8770006680940368</v>
      </c>
      <c r="AR33">
        <f>AQ33*1000/AA33</f>
        <v>55.579060708182134</v>
      </c>
      <c r="AS33">
        <f>(AR33-U33)</f>
        <v>20.226704751150884</v>
      </c>
      <c r="AT33">
        <f>IF(D33,P33,(O33+P33)/2)</f>
        <v>32.483903884887695</v>
      </c>
      <c r="AU33">
        <f>0.61365*EXP(17.502*AT33/(240.97+AT33))</f>
        <v>4.9074387798095591</v>
      </c>
      <c r="AV33">
        <f>IF(AS33&lt;&gt;0,(1000-(AR33+U33)/2)/AS33*AL33,0)</f>
        <v>1.0632825207087546</v>
      </c>
      <c r="AW33">
        <f>U33*AA33/1000</f>
        <v>3.1021298565370961</v>
      </c>
      <c r="AX33">
        <f>(AU33-AW33)</f>
        <v>1.8053089232724631</v>
      </c>
      <c r="AY33">
        <f>1/(1.6/F33+1.37/N33)</f>
        <v>0.69200813628300639</v>
      </c>
      <c r="AZ33">
        <f>G33*AA33*0.001</f>
        <v>34.712567156561406</v>
      </c>
      <c r="BA33">
        <f>G33/S33</f>
        <v>0.99316015661870238</v>
      </c>
      <c r="BB33">
        <f>(1-AL33*AA33/AQ33/F33)*100</f>
        <v>72.397138847565756</v>
      </c>
      <c r="BC33">
        <f>(S33-E33/(N33/1.35))</f>
        <v>400.78779480975999</v>
      </c>
      <c r="BD33">
        <f>E33*BB33/100/BC33</f>
        <v>-1.2750181407591678E-2</v>
      </c>
    </row>
    <row r="34" spans="1:56" x14ac:dyDescent="0.35">
      <c r="A34" s="1" t="s">
        <v>9</v>
      </c>
      <c r="B34" s="1" t="s">
        <v>2324</v>
      </c>
      <c r="K34" s="1">
        <v>2.72</v>
      </c>
    </row>
    <row r="35" spans="1:56" x14ac:dyDescent="0.35">
      <c r="A35" s="1" t="s">
        <v>9</v>
      </c>
      <c r="B35" s="1" t="s">
        <v>2323</v>
      </c>
      <c r="K35" s="1">
        <v>2.72</v>
      </c>
    </row>
    <row r="36" spans="1:56" x14ac:dyDescent="0.35">
      <c r="A36" s="1">
        <v>7</v>
      </c>
      <c r="B36" s="1" t="s">
        <v>2322</v>
      </c>
      <c r="C36" s="1">
        <v>1702.0000023245811</v>
      </c>
      <c r="D36" s="1">
        <v>0</v>
      </c>
      <c r="E36">
        <f>(R36-S36*(1000-T36)/(1000-U36))*AK36</f>
        <v>-7.0201429235059303</v>
      </c>
      <c r="F36">
        <f>IF(AV36&lt;&gt;0,1/(1/AV36-1/N36),0)</f>
        <v>1.5297522020301402</v>
      </c>
      <c r="G36">
        <f>((AY36-AL36/2)*S36-E36)/(AY36+AL36/2)</f>
        <v>395.52417038024663</v>
      </c>
      <c r="H36">
        <f>AL36*1000</f>
        <v>22.386074402738263</v>
      </c>
      <c r="I36">
        <f>(AQ36-AW36)</f>
        <v>1.7121794614139576</v>
      </c>
      <c r="J36">
        <f>(P36+AP36*D36)</f>
        <v>32.289482116699219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32.560924530029297</v>
      </c>
      <c r="P36" s="1">
        <v>32.289482116699219</v>
      </c>
      <c r="Q36" s="1">
        <v>32.660915374755859</v>
      </c>
      <c r="R36" s="1">
        <v>399.84848022460938</v>
      </c>
      <c r="S36" s="1">
        <v>398.13571166992188</v>
      </c>
      <c r="T36" s="1">
        <v>16.271242141723633</v>
      </c>
      <c r="U36" s="1">
        <v>35.805339813232422</v>
      </c>
      <c r="V36" s="1">
        <v>28.966571807861328</v>
      </c>
      <c r="W36" s="1">
        <v>63.741779327392578</v>
      </c>
      <c r="X36" s="1">
        <v>300.551025390625</v>
      </c>
      <c r="Y36" s="1">
        <v>500.24725341796875</v>
      </c>
      <c r="Z36" s="1">
        <v>0.2462226003408432</v>
      </c>
      <c r="AA36" s="1">
        <v>87.743980407714844</v>
      </c>
      <c r="AB36" s="1">
        <v>5.498265266418457</v>
      </c>
      <c r="AC36" s="1">
        <v>0.29319331049919128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1.1049670051125915</v>
      </c>
      <c r="AL36">
        <f>(U36-T36)/(1000-U36)*AK36</f>
        <v>2.2386074402738262E-2</v>
      </c>
      <c r="AM36">
        <f>(P36+273.15)</f>
        <v>305.4394821166992</v>
      </c>
      <c r="AN36">
        <f>(O36+273.15)</f>
        <v>305.71092453002927</v>
      </c>
      <c r="AO36">
        <f>(Y36*AG36+Z36*AH36)*AI36</f>
        <v>80.03955875785141</v>
      </c>
      <c r="AP36">
        <f>((AO36+0.00000010773*(AN36^4-AM36^4))-AL36*44100)/(L36*51.4+0.00000043092*AM36^3)</f>
        <v>-7.3913779352153659</v>
      </c>
      <c r="AQ36">
        <f>0.61365*EXP(17.502*J36/(240.97+J36))</f>
        <v>4.8538824964777953</v>
      </c>
      <c r="AR36">
        <f>AQ36*1000/AA36</f>
        <v>55.318695070858901</v>
      </c>
      <c r="AS36">
        <f>(AR36-U36)</f>
        <v>19.513355257626479</v>
      </c>
      <c r="AT36">
        <f>IF(D36,P36,(O36+P36)/2)</f>
        <v>32.425203323364258</v>
      </c>
      <c r="AU36">
        <f>0.61365*EXP(17.502*AT36/(240.97+AT36))</f>
        <v>4.8912149302128327</v>
      </c>
      <c r="AV36">
        <f>IF(AS36&lt;&gt;0,(1000-(AR36+U36)/2)/AS36*AL36,0)</f>
        <v>1.0949485318262306</v>
      </c>
      <c r="AW36">
        <f>U36*AA36/1000</f>
        <v>3.1417030350638377</v>
      </c>
      <c r="AX36">
        <f>(AU36-AW36)</f>
        <v>1.749511895148995</v>
      </c>
      <c r="AY36">
        <f>1/(1.6/F36+1.37/N36)</f>
        <v>0.71349500346117312</v>
      </c>
      <c r="AZ36">
        <f>G36*AA36*0.001</f>
        <v>34.704865056622033</v>
      </c>
      <c r="BA36">
        <f>G36/S36</f>
        <v>0.99344057512770834</v>
      </c>
      <c r="BB36">
        <f>(1-AL36*AA36/AQ36/F36)*100</f>
        <v>73.54639107012926</v>
      </c>
      <c r="BC36">
        <f>(S36-E36/(N36/1.35))</f>
        <v>400.59584209046471</v>
      </c>
      <c r="BD36">
        <f>E36*BB36/100/BC36</f>
        <v>-1.2888455709527125E-2</v>
      </c>
    </row>
    <row r="37" spans="1:56" x14ac:dyDescent="0.35">
      <c r="A37" s="1" t="s">
        <v>9</v>
      </c>
      <c r="B37" s="1" t="s">
        <v>2321</v>
      </c>
      <c r="K37" s="1">
        <v>2.72</v>
      </c>
    </row>
    <row r="38" spans="1:56" x14ac:dyDescent="0.35">
      <c r="A38" s="1" t="s">
        <v>9</v>
      </c>
      <c r="B38" s="1" t="s">
        <v>2320</v>
      </c>
      <c r="K38" s="1">
        <v>2.72</v>
      </c>
    </row>
    <row r="39" spans="1:56" x14ac:dyDescent="0.35">
      <c r="A39" s="1">
        <v>8</v>
      </c>
      <c r="B39" s="1" t="s">
        <v>2319</v>
      </c>
      <c r="C39" s="1">
        <v>1905.0000023245811</v>
      </c>
      <c r="D39" s="1">
        <v>0</v>
      </c>
      <c r="E39">
        <f>(R39-S39*(1000-T39)/(1000-U39))*AK39</f>
        <v>-6.8197587992869764</v>
      </c>
      <c r="F39">
        <f>IF(AV39&lt;&gt;0,1/(1/AV39-1/N39),0)</f>
        <v>1.6888894271599577</v>
      </c>
      <c r="G39">
        <f>((AY39-AL39/2)*S39-E39)/(AY39+AL39/2)</f>
        <v>395.25754560830097</v>
      </c>
      <c r="H39">
        <f>AL39*1000</f>
        <v>22.531104869660137</v>
      </c>
      <c r="I39">
        <f>(AQ39-AW39)</f>
        <v>1.6068696646459739</v>
      </c>
      <c r="J39">
        <f>(P39+AP39*D39)</f>
        <v>32.117671966552734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32.531829833984375</v>
      </c>
      <c r="P39" s="1">
        <v>32.117671966552734</v>
      </c>
      <c r="Q39" s="1">
        <v>32.618637084960938</v>
      </c>
      <c r="R39" s="1">
        <v>399.96124267578125</v>
      </c>
      <c r="S39" s="1">
        <v>398.015869140625</v>
      </c>
      <c r="T39" s="1">
        <v>16.810811996459961</v>
      </c>
      <c r="U39" s="1">
        <v>36.472450256347656</v>
      </c>
      <c r="V39" s="1">
        <v>29.975053787231445</v>
      </c>
      <c r="W39" s="1">
        <v>65.033363342285156</v>
      </c>
      <c r="X39" s="1">
        <v>300.3280029296875</v>
      </c>
      <c r="Y39" s="1">
        <v>750.63037109375</v>
      </c>
      <c r="Z39" s="1">
        <v>0.29206582903862</v>
      </c>
      <c r="AA39" s="1">
        <v>87.740455627441406</v>
      </c>
      <c r="AB39" s="1">
        <v>5.5572466850280762</v>
      </c>
      <c r="AC39" s="1">
        <v>0.29016786813735962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1.1041470695944389</v>
      </c>
      <c r="AL39">
        <f>(U39-T39)/(1000-U39)*AK39</f>
        <v>2.2531104869660135E-2</v>
      </c>
      <c r="AM39">
        <f>(P39+273.15)</f>
        <v>305.26767196655271</v>
      </c>
      <c r="AN39">
        <f>(O39+273.15)</f>
        <v>305.68182983398435</v>
      </c>
      <c r="AO39">
        <f>(Y39*AG39+Z39*AH39)*AI39</f>
        <v>120.1008566905366</v>
      </c>
      <c r="AP39">
        <f>((AO39+0.00000010773*(AN39^4-AM39^4))-AL39*44100)/(L39*51.4+0.00000043092*AM39^3)</f>
        <v>-7.1029669073456585</v>
      </c>
      <c r="AQ39">
        <f>0.61365*EXP(17.502*J39/(240.97+J39))</f>
        <v>4.8069790679871094</v>
      </c>
      <c r="AR39">
        <f>AQ39*1000/AA39</f>
        <v>54.786347228446523</v>
      </c>
      <c r="AS39">
        <f>(AR39-U39)</f>
        <v>18.313896972098867</v>
      </c>
      <c r="AT39">
        <f>IF(D39,P39,(O39+P39)/2)</f>
        <v>32.324750900268555</v>
      </c>
      <c r="AU39">
        <f>0.61365*EXP(17.502*AT39/(240.97+AT39))</f>
        <v>4.8635598462914933</v>
      </c>
      <c r="AV39">
        <f>IF(AS39&lt;&gt;0,(1000-(AR39+U39)/2)/AS39*AL39,0)</f>
        <v>1.1741370028571962</v>
      </c>
      <c r="AW39">
        <f>U39*AA39/1000</f>
        <v>3.2001094033411355</v>
      </c>
      <c r="AX39">
        <f>(AU39-AW39)</f>
        <v>1.6634504429503578</v>
      </c>
      <c r="AY39">
        <f>1/(1.6/F39+1.37/N39)</f>
        <v>0.76746053351475807</v>
      </c>
      <c r="AZ39">
        <f>G39*AA39*0.001</f>
        <v>34.680077141856529</v>
      </c>
      <c r="BA39">
        <f>G39/S39</f>
        <v>0.9930698151853099</v>
      </c>
      <c r="BB39">
        <f>(1-AL39*AA39/AQ39/F39)*100</f>
        <v>75.649441510349362</v>
      </c>
      <c r="BC39">
        <f>(S39-E39/(N39/1.35))</f>
        <v>400.40577719031921</v>
      </c>
      <c r="BD39">
        <f>E39*BB39/100/BC39</f>
        <v>-1.2884702813769092E-2</v>
      </c>
    </row>
    <row r="40" spans="1:56" x14ac:dyDescent="0.35">
      <c r="A40" s="1" t="s">
        <v>9</v>
      </c>
      <c r="B40" s="1" t="s">
        <v>2318</v>
      </c>
      <c r="K40" s="1">
        <v>2.72</v>
      </c>
    </row>
    <row r="41" spans="1:56" x14ac:dyDescent="0.35">
      <c r="A41" s="1" t="s">
        <v>9</v>
      </c>
      <c r="B41" s="1" t="s">
        <v>2317</v>
      </c>
      <c r="K41" s="1">
        <v>2.72</v>
      </c>
    </row>
    <row r="42" spans="1:56" x14ac:dyDescent="0.35">
      <c r="A42" s="1">
        <v>9</v>
      </c>
      <c r="B42" s="1" t="s">
        <v>2316</v>
      </c>
      <c r="C42" s="1">
        <v>2108.0000023245811</v>
      </c>
      <c r="D42" s="1">
        <v>0</v>
      </c>
      <c r="E42">
        <f>(R42-S42*(1000-T42)/(1000-U42))*AK42</f>
        <v>-7.0025209732361686</v>
      </c>
      <c r="F42">
        <f>IF(AV42&lt;&gt;0,1/(1/AV42-1/N42),0)</f>
        <v>1.9076279749579672</v>
      </c>
      <c r="G42">
        <f>((AY42-AL42/2)*S42-E42)/(AY42+AL42/2)</f>
        <v>395.50228535767218</v>
      </c>
      <c r="H42">
        <f>AL42*1000</f>
        <v>22.92908570446269</v>
      </c>
      <c r="I42">
        <f>(AQ42-AW42)</f>
        <v>1.5044870987131422</v>
      </c>
      <c r="J42">
        <f>(P42+AP42*D42)</f>
        <v>31.99915885925293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32.531749725341797</v>
      </c>
      <c r="P42" s="1">
        <v>31.99915885925293</v>
      </c>
      <c r="Q42" s="1">
        <v>32.59649658203125</v>
      </c>
      <c r="R42" s="1">
        <v>399.92559814453125</v>
      </c>
      <c r="S42" s="1">
        <v>398.00408935546875</v>
      </c>
      <c r="T42" s="1">
        <v>17.298704147338867</v>
      </c>
      <c r="U42" s="1">
        <v>37.274776458740234</v>
      </c>
      <c r="V42" s="1">
        <v>30.843852996826172</v>
      </c>
      <c r="W42" s="1">
        <v>66.461494445800781</v>
      </c>
      <c r="X42" s="1">
        <v>300.57156372070313</v>
      </c>
      <c r="Y42" s="1">
        <v>1000.2177734375</v>
      </c>
      <c r="Z42" s="1">
        <v>9.6917614340782166E-2</v>
      </c>
      <c r="AA42" s="1">
        <v>87.736778259277344</v>
      </c>
      <c r="AB42" s="1">
        <v>5.781529426574707</v>
      </c>
      <c r="AC42" s="1">
        <v>0.29312959313392639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1.1050425136790554</v>
      </c>
      <c r="AL42">
        <f>(U42-T42)/(1000-U42)*AK42</f>
        <v>2.2929085704462688E-2</v>
      </c>
      <c r="AM42">
        <f>(P42+273.15)</f>
        <v>305.14915885925291</v>
      </c>
      <c r="AN42">
        <f>(O42+273.15)</f>
        <v>305.68174972534177</v>
      </c>
      <c r="AO42">
        <f>(Y42*AG42+Z42*AH42)*AI42</f>
        <v>160.03484017294249</v>
      </c>
      <c r="AP42">
        <f>((AO42+0.00000010773*(AN42^4-AM42^4))-AL42*44100)/(L42*51.4+0.00000043092*AM42^3)</f>
        <v>-6.9088337795640813</v>
      </c>
      <c r="AQ42">
        <f>0.61365*EXP(17.502*J42/(240.97+J42))</f>
        <v>4.7748558955377653</v>
      </c>
      <c r="AR42">
        <f>AQ42*1000/AA42</f>
        <v>54.422512317778995</v>
      </c>
      <c r="AS42">
        <f>(AR42-U42)</f>
        <v>17.147735859038761</v>
      </c>
      <c r="AT42">
        <f>IF(D42,P42,(O42+P42)/2)</f>
        <v>32.265454292297363</v>
      </c>
      <c r="AU42">
        <f>0.61365*EXP(17.502*AT42/(240.97+AT42))</f>
        <v>4.8472991397615468</v>
      </c>
      <c r="AV42">
        <f>IF(AS42&lt;&gt;0,(1000-(AR42+U42)/2)/AS42*AL42,0)</f>
        <v>1.2758429677069472</v>
      </c>
      <c r="AW42">
        <f>U42*AA42/1000</f>
        <v>3.2703687968246231</v>
      </c>
      <c r="AX42">
        <f>(AU42-AW42)</f>
        <v>1.5769303429369237</v>
      </c>
      <c r="AY42">
        <f>1/(1.6/F42+1.37/N42)</f>
        <v>0.83726257733466203</v>
      </c>
      <c r="AZ42">
        <f>G42*AA42*0.001</f>
        <v>34.700096311463518</v>
      </c>
      <c r="BA42">
        <f>G42/S42</f>
        <v>0.99371412489291755</v>
      </c>
      <c r="BB42">
        <f>(1-AL42*AA42/AQ42/F42)*100</f>
        <v>77.914132181245876</v>
      </c>
      <c r="BC42">
        <f>(S42-E42/(N42/1.35))</f>
        <v>400.45804436100934</v>
      </c>
      <c r="BD42">
        <f>E42*BB42/100/BC42</f>
        <v>-1.3624282303561868E-2</v>
      </c>
    </row>
    <row r="43" spans="1:56" x14ac:dyDescent="0.35">
      <c r="A43" s="1" t="s">
        <v>9</v>
      </c>
      <c r="B43" s="1" t="s">
        <v>2315</v>
      </c>
      <c r="K43" s="1">
        <v>2.72</v>
      </c>
    </row>
    <row r="44" spans="1:56" x14ac:dyDescent="0.35">
      <c r="A44" s="1" t="s">
        <v>9</v>
      </c>
      <c r="B44" s="1" t="s">
        <v>2314</v>
      </c>
      <c r="K44" s="1">
        <v>2.72</v>
      </c>
    </row>
    <row r="45" spans="1:56" x14ac:dyDescent="0.35">
      <c r="A45" s="1">
        <v>10</v>
      </c>
      <c r="B45" s="1" t="s">
        <v>2313</v>
      </c>
      <c r="C45" s="1">
        <v>2311.0000023245811</v>
      </c>
      <c r="D45" s="1">
        <v>0</v>
      </c>
      <c r="E45">
        <f>(R45-S45*(1000-T45)/(1000-U45))*AK45</f>
        <v>-7.205335020530736</v>
      </c>
      <c r="F45">
        <f>IF(AV45&lt;&gt;0,1/(1/AV45-1/N45),0)</f>
        <v>2.1430887929516902</v>
      </c>
      <c r="G45">
        <f>((AY45-AL45/2)*S45-E45)/(AY45+AL45/2)</f>
        <v>395.81873101006443</v>
      </c>
      <c r="H45">
        <f>AL45*1000</f>
        <v>23.361935640470506</v>
      </c>
      <c r="I45">
        <f>(AQ45-AW45)</f>
        <v>1.4197313748429918</v>
      </c>
      <c r="J45">
        <f>(P45+AP45*D45)</f>
        <v>31.949398040771484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32.576114654541016</v>
      </c>
      <c r="P45" s="1">
        <v>31.949398040771484</v>
      </c>
      <c r="Q45" s="1">
        <v>32.618869781494141</v>
      </c>
      <c r="R45" s="1">
        <v>399.99481201171875</v>
      </c>
      <c r="S45" s="1">
        <v>398.09854125976563</v>
      </c>
      <c r="T45" s="1">
        <v>17.748102188110352</v>
      </c>
      <c r="U45" s="1">
        <v>38.088371276855469</v>
      </c>
      <c r="V45" s="1">
        <v>31.565540313720703</v>
      </c>
      <c r="W45" s="1">
        <v>67.7413330078125</v>
      </c>
      <c r="X45" s="1">
        <v>300.50811767578125</v>
      </c>
      <c r="Y45" s="1">
        <v>1250.9752197265625</v>
      </c>
      <c r="Z45" s="1">
        <v>0.34576365351676941</v>
      </c>
      <c r="AA45" s="1">
        <v>87.735244750976563</v>
      </c>
      <c r="AB45" s="1">
        <v>5.835911750793457</v>
      </c>
      <c r="AC45" s="1">
        <v>0.28697094321250916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1.1048092561609602</v>
      </c>
      <c r="AL45">
        <f>(U45-T45)/(1000-U45)*AK45</f>
        <v>2.3361935640470507E-2</v>
      </c>
      <c r="AM45">
        <f>(P45+273.15)</f>
        <v>305.09939804077146</v>
      </c>
      <c r="AN45">
        <f>(O45+273.15)</f>
        <v>305.72611465454099</v>
      </c>
      <c r="AO45">
        <f>(Y45*AG45+Z45*AH45)*AI45</f>
        <v>200.15603068241398</v>
      </c>
      <c r="AP45">
        <f>((AO45+0.00000010773*(AN45^4-AM45^4))-AL45*44100)/(L45*51.4+0.00000043092*AM45^3)</f>
        <v>-6.7276666812170456</v>
      </c>
      <c r="AQ45">
        <f>0.61365*EXP(17.502*J45/(240.97+J45))</f>
        <v>4.7614239509839722</v>
      </c>
      <c r="AR45">
        <f>AQ45*1000/AA45</f>
        <v>54.270367222415189</v>
      </c>
      <c r="AS45">
        <f>(AR45-U45)</f>
        <v>16.18199594555972</v>
      </c>
      <c r="AT45">
        <f>IF(D45,P45,(O45+P45)/2)</f>
        <v>32.26275634765625</v>
      </c>
      <c r="AU45">
        <f>0.61365*EXP(17.502*AT45/(240.97+AT45))</f>
        <v>4.8465604184920803</v>
      </c>
      <c r="AV45">
        <f>IF(AS45&lt;&gt;0,(1000-(AR45+U45)/2)/AS45*AL45,0)</f>
        <v>1.3770301428271834</v>
      </c>
      <c r="AW45">
        <f>U45*AA45/1000</f>
        <v>3.3416925761409804</v>
      </c>
      <c r="AX45">
        <f>(AU45-AW45)</f>
        <v>1.5048678423510999</v>
      </c>
      <c r="AY45">
        <f>1/(1.6/F45+1.37/N45)</f>
        <v>0.90726282551502779</v>
      </c>
      <c r="AZ45">
        <f>G45*AA45*0.001</f>
        <v>34.727253242188958</v>
      </c>
      <c r="BA45">
        <f>G45/S45</f>
        <v>0.99427325143546907</v>
      </c>
      <c r="BB45">
        <f>(1-AL45*AA45/AQ45/F45)*100</f>
        <v>79.913424675503492</v>
      </c>
      <c r="BC45">
        <f>(S45-E45/(N45/1.35))</f>
        <v>400.62357017546719</v>
      </c>
      <c r="BD45">
        <f>E45*BB45/100/BC45</f>
        <v>-1.4372669016272736E-2</v>
      </c>
    </row>
    <row r="46" spans="1:56" x14ac:dyDescent="0.35">
      <c r="A46" s="1" t="s">
        <v>9</v>
      </c>
      <c r="B46" s="1" t="s">
        <v>2312</v>
      </c>
      <c r="K46" s="1">
        <v>2.72</v>
      </c>
    </row>
    <row r="47" spans="1:56" x14ac:dyDescent="0.35">
      <c r="A47" s="1" t="s">
        <v>9</v>
      </c>
      <c r="B47" s="1" t="s">
        <v>2311</v>
      </c>
      <c r="K47" s="1">
        <v>2.72</v>
      </c>
    </row>
    <row r="48" spans="1:56" x14ac:dyDescent="0.35">
      <c r="A48" s="1">
        <v>11</v>
      </c>
      <c r="B48" s="1" t="s">
        <v>2310</v>
      </c>
      <c r="C48" s="1">
        <v>2514.0000023245811</v>
      </c>
      <c r="D48" s="1">
        <v>0</v>
      </c>
      <c r="E48">
        <f>(R48-S48*(1000-T48)/(1000-U48))*AK48</f>
        <v>-7.8387202459557281</v>
      </c>
      <c r="F48">
        <f>IF(AV48&lt;&gt;0,1/(1/AV48-1/N48),0)</f>
        <v>2.5543499709661059</v>
      </c>
      <c r="G48">
        <f>((AY48-AL48/2)*S48-E48)/(AY48+AL48/2)</f>
        <v>396.78038077605157</v>
      </c>
      <c r="H48">
        <f>AL48*1000</f>
        <v>23.900070816614946</v>
      </c>
      <c r="I48">
        <f>(AQ48-AW48)</f>
        <v>1.3018976287162314</v>
      </c>
      <c r="J48">
        <f>(P48+AP48*D48)</f>
        <v>31.797563552856445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32.645477294921875</v>
      </c>
      <c r="P48" s="1">
        <v>31.797563552856445</v>
      </c>
      <c r="Q48" s="1">
        <v>32.66510009765625</v>
      </c>
      <c r="R48" s="1">
        <v>399.93841552734375</v>
      </c>
      <c r="S48" s="1">
        <v>398.41433715820313</v>
      </c>
      <c r="T48" s="1">
        <v>18.17170524597168</v>
      </c>
      <c r="U48" s="1">
        <v>38.966514587402344</v>
      </c>
      <c r="V48" s="1">
        <v>32.192935943603516</v>
      </c>
      <c r="W48" s="1">
        <v>69.032958984375</v>
      </c>
      <c r="X48" s="1">
        <v>300.435791015625</v>
      </c>
      <c r="Y48" s="1">
        <v>1601.6097412109375</v>
      </c>
      <c r="Z48" s="1">
        <v>0.17157219350337982</v>
      </c>
      <c r="AA48" s="1">
        <v>87.735450744628906</v>
      </c>
      <c r="AB48" s="1">
        <v>6.1146774291992188</v>
      </c>
      <c r="AC48" s="1">
        <v>0.29276585578918457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1.1045433493221506</v>
      </c>
      <c r="AL48">
        <f>(U48-T48)/(1000-U48)*AK48</f>
        <v>2.3900070816614945E-2</v>
      </c>
      <c r="AM48">
        <f>(P48+273.15)</f>
        <v>304.94756355285642</v>
      </c>
      <c r="AN48">
        <f>(O48+273.15)</f>
        <v>305.79547729492185</v>
      </c>
      <c r="AO48">
        <f>(Y48*AG48+Z48*AH48)*AI48</f>
        <v>256.25755286594722</v>
      </c>
      <c r="AP48">
        <f>((AO48+0.00000010773*(AN48^4-AM48^4))-AL48*44100)/(L48*51.4+0.00000043092*AM48^3)</f>
        <v>-6.4416521418279267</v>
      </c>
      <c r="AQ48">
        <f>0.61365*EXP(17.502*J48/(240.97+J48))</f>
        <v>4.7206423499891335</v>
      </c>
      <c r="AR48">
        <f>AQ48*1000/AA48</f>
        <v>53.805415142044247</v>
      </c>
      <c r="AS48">
        <f>(AR48-U48)</f>
        <v>14.838900554641903</v>
      </c>
      <c r="AT48">
        <f>IF(D48,P48,(O48+P48)/2)</f>
        <v>32.22152042388916</v>
      </c>
      <c r="AU48">
        <f>0.61365*EXP(17.502*AT48/(240.97+AT48))</f>
        <v>4.8352818438657916</v>
      </c>
      <c r="AV48">
        <f>IF(AS48&lt;&gt;0,(1000-(AR48+U48)/2)/AS48*AL48,0)</f>
        <v>1.5359253124936827</v>
      </c>
      <c r="AW48">
        <f>U48*AA48/1000</f>
        <v>3.4187447212729021</v>
      </c>
      <c r="AX48">
        <f>(AU48-AW48)</f>
        <v>1.4165371225928896</v>
      </c>
      <c r="AY48">
        <f>1/(1.6/F48+1.37/N48)</f>
        <v>1.0183165279275779</v>
      </c>
      <c r="AZ48">
        <f>G48*AA48*0.001</f>
        <v>34.811705554012377</v>
      </c>
      <c r="BA48">
        <f>G48/S48</f>
        <v>0.99589885144744994</v>
      </c>
      <c r="BB48">
        <f>(1-AL48*AA48/AQ48/F48)*100</f>
        <v>82.610271499242955</v>
      </c>
      <c r="BC48">
        <f>(S48-E48/(N48/1.35))</f>
        <v>401.16132882850519</v>
      </c>
      <c r="BD48">
        <f>E48*BB48/100/BC48</f>
        <v>-1.6142104464955641E-2</v>
      </c>
    </row>
    <row r="49" spans="1:56" x14ac:dyDescent="0.35">
      <c r="A49" s="1" t="s">
        <v>9</v>
      </c>
      <c r="B49" s="1" t="s">
        <v>2309</v>
      </c>
      <c r="K49" s="1">
        <v>2.72</v>
      </c>
    </row>
    <row r="50" spans="1:56" x14ac:dyDescent="0.35">
      <c r="A50" s="1" t="s">
        <v>9</v>
      </c>
      <c r="B50" s="1" t="s">
        <v>2304</v>
      </c>
      <c r="K50" s="1">
        <v>2.72</v>
      </c>
    </row>
    <row r="51" spans="1:56" x14ac:dyDescent="0.35">
      <c r="A51" s="1">
        <v>12</v>
      </c>
      <c r="B51" s="1" t="s">
        <v>2308</v>
      </c>
      <c r="C51" s="1">
        <v>2717.0000023245811</v>
      </c>
      <c r="D51" s="1">
        <v>0</v>
      </c>
      <c r="E51">
        <f>(R51-S51*(1000-T51)/(1000-U51))*AK51</f>
        <v>-8.1168333700412738</v>
      </c>
      <c r="F51">
        <f>IF(AV51&lt;&gt;0,1/(1/AV51-1/N51),0)</f>
        <v>3.3405253594223936</v>
      </c>
      <c r="G51">
        <f>((AY51-AL51/2)*S51-E51)/(AY51+AL51/2)</f>
        <v>397.20012783507713</v>
      </c>
      <c r="H51">
        <f>AL51*1000</f>
        <v>24.509162914162133</v>
      </c>
      <c r="I51">
        <f>(AQ51-AW51)</f>
        <v>1.1460739782375358</v>
      </c>
      <c r="J51">
        <f>(P51+AP51*D51)</f>
        <v>31.518222808837891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32.748592376708984</v>
      </c>
      <c r="P51" s="1">
        <v>31.518222808837891</v>
      </c>
      <c r="Q51" s="1">
        <v>32.73883056640625</v>
      </c>
      <c r="R51" s="1">
        <v>400.05975341796875</v>
      </c>
      <c r="S51" s="1">
        <v>398.56463623046875</v>
      </c>
      <c r="T51" s="1">
        <v>18.596054077148438</v>
      </c>
      <c r="U51" s="1">
        <v>39.897193908691406</v>
      </c>
      <c r="V51" s="1">
        <v>32.753360748291016</v>
      </c>
      <c r="W51" s="1">
        <v>70.271209716796875</v>
      </c>
      <c r="X51" s="1">
        <v>300.47772216796875</v>
      </c>
      <c r="Y51" s="1">
        <v>2000.4141845703125</v>
      </c>
      <c r="Z51" s="1">
        <v>0.2030036449432373</v>
      </c>
      <c r="AA51" s="1">
        <v>87.73382568359375</v>
      </c>
      <c r="AB51" s="1">
        <v>6.2641191482543945</v>
      </c>
      <c r="AC51" s="1">
        <v>0.30481666326522827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1.1046975079704731</v>
      </c>
      <c r="AL51">
        <f>(U51-T51)/(1000-U51)*AK51</f>
        <v>2.4509162914162132E-2</v>
      </c>
      <c r="AM51">
        <f>(P51+273.15)</f>
        <v>304.66822280883787</v>
      </c>
      <c r="AN51">
        <f>(O51+273.15)</f>
        <v>305.89859237670896</v>
      </c>
      <c r="AO51">
        <f>(Y51*AG51+Z51*AH51)*AI51</f>
        <v>320.06626237721139</v>
      </c>
      <c r="AP51">
        <f>((AO51+0.00000010773*(AN51^4-AM51^4))-AL51*44100)/(L51*51.4+0.00000043092*AM51^3)</f>
        <v>-6.1027433994308069</v>
      </c>
      <c r="AQ51">
        <f>0.61365*EXP(17.502*J51/(240.97+J51))</f>
        <v>4.6464074338872061</v>
      </c>
      <c r="AR51">
        <f>AQ51*1000/AA51</f>
        <v>52.960273847445883</v>
      </c>
      <c r="AS51">
        <f>(AR51-U51)</f>
        <v>13.063079938754477</v>
      </c>
      <c r="AT51">
        <f>IF(D51,P51,(O51+P51)/2)</f>
        <v>32.133407592773438</v>
      </c>
      <c r="AU51">
        <f>0.61365*EXP(17.502*AT51/(240.97+AT51))</f>
        <v>4.8112583503391555</v>
      </c>
      <c r="AV51">
        <f>IF(AS51&lt;&gt;0,(1000-(AR51+U51)/2)/AS51*AL51,0)</f>
        <v>1.7891059092664972</v>
      </c>
      <c r="AW51">
        <f>U51*AA51/1000</f>
        <v>3.5003334556496704</v>
      </c>
      <c r="AX51">
        <f>(AU51-AW51)</f>
        <v>1.3109248946894851</v>
      </c>
      <c r="AY51">
        <f>1/(1.6/F51+1.37/N51)</f>
        <v>1.1981829920552995</v>
      </c>
      <c r="AZ51">
        <f>G51*AA51*0.001</f>
        <v>34.847886776983813</v>
      </c>
      <c r="BA51">
        <f>G51/S51</f>
        <v>0.9965764438905147</v>
      </c>
      <c r="BB51">
        <f>(1-AL51*AA51/AQ51/F51)*100</f>
        <v>86.146373218891142</v>
      </c>
      <c r="BC51">
        <f>(S51-E51/(N51/1.35))</f>
        <v>401.40908952859951</v>
      </c>
      <c r="BD51">
        <f>E51*BB51/100/BC51</f>
        <v>-1.7419529728942687E-2</v>
      </c>
    </row>
    <row r="52" spans="1:56" x14ac:dyDescent="0.35">
      <c r="A52" s="1" t="s">
        <v>9</v>
      </c>
      <c r="B52" s="1" t="s">
        <v>2307</v>
      </c>
      <c r="K52" s="1">
        <v>2.3283200000000002</v>
      </c>
    </row>
    <row r="53" spans="1:56" x14ac:dyDescent="0.35">
      <c r="A53" s="1" t="s">
        <v>9</v>
      </c>
      <c r="B53" s="1" t="s">
        <v>2306</v>
      </c>
      <c r="K53" s="1">
        <v>2.3283200000000002</v>
      </c>
    </row>
    <row r="54" spans="1:56" x14ac:dyDescent="0.35">
      <c r="A54" s="1" t="s">
        <v>9</v>
      </c>
      <c r="B54" s="1" t="s">
        <v>2305</v>
      </c>
      <c r="K54" s="1">
        <v>2.3283200000000002</v>
      </c>
    </row>
    <row r="55" spans="1:56" x14ac:dyDescent="0.35">
      <c r="A55" s="1" t="s">
        <v>9</v>
      </c>
      <c r="B55" s="1" t="s">
        <v>2304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D55"/>
  <sheetViews>
    <sheetView topLeftCell="A12" zoomScale="6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1852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1851</v>
      </c>
    </row>
    <row r="12" spans="1:56" x14ac:dyDescent="0.35">
      <c r="A12" s="1" t="s">
        <v>9</v>
      </c>
      <c r="B12" s="1" t="s">
        <v>1850</v>
      </c>
    </row>
    <row r="13" spans="1:56" x14ac:dyDescent="0.35">
      <c r="A13" s="1" t="s">
        <v>9</v>
      </c>
      <c r="B13" s="1" t="s">
        <v>1849</v>
      </c>
    </row>
    <row r="14" spans="1:56" x14ac:dyDescent="0.35">
      <c r="A14" s="1" t="s">
        <v>9</v>
      </c>
      <c r="B14" s="1" t="s">
        <v>1848</v>
      </c>
    </row>
    <row r="15" spans="1:56" x14ac:dyDescent="0.35">
      <c r="A15" s="1" t="s">
        <v>9</v>
      </c>
      <c r="B15" s="1" t="s">
        <v>1847</v>
      </c>
    </row>
    <row r="16" spans="1:56" x14ac:dyDescent="0.35">
      <c r="A16" s="1" t="s">
        <v>9</v>
      </c>
      <c r="B16" s="1" t="s">
        <v>1846</v>
      </c>
    </row>
    <row r="17" spans="1:56" x14ac:dyDescent="0.35">
      <c r="A17" s="1" t="s">
        <v>9</v>
      </c>
      <c r="B17" s="1" t="s">
        <v>1845</v>
      </c>
    </row>
    <row r="18" spans="1:56" x14ac:dyDescent="0.35">
      <c r="A18" s="1">
        <v>1</v>
      </c>
      <c r="B18" s="1" t="s">
        <v>1844</v>
      </c>
      <c r="C18" s="1">
        <v>487.00001490861177</v>
      </c>
      <c r="D18" s="1">
        <v>0</v>
      </c>
      <c r="E18">
        <f>(R18-S18*(1000-T18)/(1000-U18))*AK18</f>
        <v>-5.849513892352717</v>
      </c>
      <c r="F18">
        <f>IF(AV18&lt;&gt;0,1/(1/AV18-1/N18),0)</f>
        <v>11.495296597428529</v>
      </c>
      <c r="G18">
        <f>((AY18-AL18/2)*S18-E18)/(AY18+AL18/2)</f>
        <v>388.63143471112369</v>
      </c>
      <c r="H18">
        <f>AL18*1000</f>
        <v>35.954581432648006</v>
      </c>
      <c r="I18">
        <f>(AQ18-AW18)</f>
        <v>0.97962443430743429</v>
      </c>
      <c r="J18">
        <f>(P18+AP18*D18)</f>
        <v>27.864709854125977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29.111719131469727</v>
      </c>
      <c r="P18" s="1">
        <v>27.864709854125977</v>
      </c>
      <c r="Q18" s="1">
        <v>29.229213714599609</v>
      </c>
      <c r="R18" s="1">
        <v>399.87850952148438</v>
      </c>
      <c r="S18" s="1">
        <v>392.39328002929688</v>
      </c>
      <c r="T18" s="1">
        <v>2.2505733650177717E-3</v>
      </c>
      <c r="U18" s="1">
        <v>31.560558319091797</v>
      </c>
      <c r="V18" s="1">
        <v>4.9069346860051155E-3</v>
      </c>
      <c r="W18" s="1">
        <v>68.811614990234375</v>
      </c>
      <c r="X18" s="1">
        <v>300.11099243164063</v>
      </c>
      <c r="Y18" s="1">
        <v>-0.13830667734146118</v>
      </c>
      <c r="Z18" s="1">
        <v>7.2315745055675507E-3</v>
      </c>
      <c r="AA18" s="1">
        <v>88.255355834960938</v>
      </c>
      <c r="AB18" s="1">
        <v>6.475743293762207</v>
      </c>
      <c r="AC18" s="1">
        <v>0.62411254644393921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1.1033492368810316</v>
      </c>
      <c r="AL18">
        <f>(U18-T18)/(1000-U18)*AK18</f>
        <v>3.5954581432648007E-2</v>
      </c>
      <c r="AM18">
        <f>(P18+273.15)</f>
        <v>301.01470985412595</v>
      </c>
      <c r="AN18">
        <f>(O18+273.15)</f>
        <v>302.2617191314697</v>
      </c>
      <c r="AO18">
        <f>(Y18*AG18+Z18*AH18)*AI18</f>
        <v>-2.2129067880010567E-2</v>
      </c>
      <c r="AP18">
        <f>((AO18+0.00000010773*(AN18^4-AM18^4))-AL18*44100)/(L18*51.4+0.00000043092*AM18^3)</f>
        <v>-12.901560659410951</v>
      </c>
      <c r="AQ18">
        <f>0.61365*EXP(17.502*J18/(240.97+J18))</f>
        <v>3.7650127391089176</v>
      </c>
      <c r="AR18">
        <f>AQ18*1000/AA18</f>
        <v>42.660444836340105</v>
      </c>
      <c r="AS18">
        <f>(AR18-U18)</f>
        <v>11.099886517248308</v>
      </c>
      <c r="AT18">
        <f>IF(D18,P18,(O18+P18)/2)</f>
        <v>28.488214492797852</v>
      </c>
      <c r="AU18">
        <f>0.61365*EXP(17.502*AT18/(240.97+AT18))</f>
        <v>3.9041958193231445</v>
      </c>
      <c r="AV18">
        <f>IF(AS18&lt;&gt;0,(1000-(AR18+U18)/2)/AS18*AL18,0)</f>
        <v>3.1189768316881916</v>
      </c>
      <c r="AW18">
        <f>U18*AA18/1000</f>
        <v>2.7853883048014834</v>
      </c>
      <c r="AX18">
        <f>(AU18-AW18)</f>
        <v>1.1188075145216612</v>
      </c>
      <c r="AY18">
        <f>1/(1.6/F18+1.37/N18)</f>
        <v>2.1774405294122428</v>
      </c>
      <c r="AZ18">
        <f>G18*AA18*0.001</f>
        <v>34.298805559081607</v>
      </c>
      <c r="BA18">
        <f>G18/S18</f>
        <v>0.99041307405189938</v>
      </c>
      <c r="BB18">
        <f>(1-AL18*AA18/AQ18/F18)*100</f>
        <v>92.668232637564842</v>
      </c>
      <c r="BC18">
        <f>(S18-E18/(N18/1.35))</f>
        <v>394.23818696436825</v>
      </c>
      <c r="BD18">
        <f>E18*BB18/100/BC18</f>
        <v>-1.3749660284486886E-2</v>
      </c>
    </row>
    <row r="19" spans="1:56" x14ac:dyDescent="0.35">
      <c r="A19" s="1" t="s">
        <v>9</v>
      </c>
      <c r="B19" s="1" t="s">
        <v>1843</v>
      </c>
      <c r="K19" s="1">
        <v>2.72</v>
      </c>
    </row>
    <row r="20" spans="1:56" x14ac:dyDescent="0.35">
      <c r="A20" s="1" t="s">
        <v>9</v>
      </c>
      <c r="B20" s="1" t="s">
        <v>1842</v>
      </c>
      <c r="K20" s="1">
        <v>2.72</v>
      </c>
    </row>
    <row r="21" spans="1:56" x14ac:dyDescent="0.35">
      <c r="A21" s="1">
        <v>2</v>
      </c>
      <c r="B21" s="1" t="s">
        <v>1841</v>
      </c>
      <c r="C21" s="1">
        <v>691.00001490861177</v>
      </c>
      <c r="D21" s="1">
        <v>0</v>
      </c>
      <c r="E21">
        <f>(R21-S21*(1000-T21)/(1000-U21))*AK21</f>
        <v>-5.9185767085460697</v>
      </c>
      <c r="F21">
        <f>IF(AV21&lt;&gt;0,1/(1/AV21-1/N21),0)</f>
        <v>11.154617629581356</v>
      </c>
      <c r="G21">
        <f>((AY21-AL21/2)*S21-E21)/(AY21+AL21/2)</f>
        <v>388.54773835097285</v>
      </c>
      <c r="H21">
        <f>AL21*1000</f>
        <v>36.585254423245644</v>
      </c>
      <c r="I21">
        <f>(AQ21-AW21)</f>
        <v>1.0043992342617583</v>
      </c>
      <c r="J21">
        <f>(P21+AP21*D21)</f>
        <v>28.182756423950195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29.385959625244141</v>
      </c>
      <c r="P21" s="1">
        <v>28.182756423950195</v>
      </c>
      <c r="Q21" s="1">
        <v>29.501947402954102</v>
      </c>
      <c r="R21" s="1">
        <v>400.07330322265625</v>
      </c>
      <c r="S21" s="1">
        <v>392.42611694335938</v>
      </c>
      <c r="T21" s="1">
        <v>-1.3744240626692772E-2</v>
      </c>
      <c r="U21" s="1">
        <v>32.077499389648438</v>
      </c>
      <c r="V21" s="1">
        <v>-2.9496204107999802E-2</v>
      </c>
      <c r="W21" s="1">
        <v>68.840789794921875</v>
      </c>
      <c r="X21" s="1">
        <v>300.1435546875</v>
      </c>
      <c r="Y21" s="1">
        <v>25.838174819946289</v>
      </c>
      <c r="Z21" s="1">
        <v>8.9192338287830353E-2</v>
      </c>
      <c r="AA21" s="1">
        <v>88.256858825683594</v>
      </c>
      <c r="AB21" s="1">
        <v>6.8190035820007324</v>
      </c>
      <c r="AC21" s="1">
        <v>0.65056115388870239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1.1034689510569851</v>
      </c>
      <c r="AL21">
        <f>(U21-T21)/(1000-U21)*AK21</f>
        <v>3.6585254423245644E-2</v>
      </c>
      <c r="AM21">
        <f>(P21+273.15)</f>
        <v>301.33275642395017</v>
      </c>
      <c r="AN21">
        <f>(O21+273.15)</f>
        <v>302.53595962524412</v>
      </c>
      <c r="AO21">
        <f>(Y21*AG21+Z21*AH21)*AI21</f>
        <v>4.1341078787868923</v>
      </c>
      <c r="AP21">
        <f>((AO21+0.00000010773*(AN21^4-AM21^4))-AL21*44100)/(L21*51.4+0.00000043092*AM21^3)</f>
        <v>-13.095750142625004</v>
      </c>
      <c r="AQ21">
        <f>0.61365*EXP(17.502*J21/(240.97+J21))</f>
        <v>3.8354585693749121</v>
      </c>
      <c r="AR21">
        <f>AQ21*1000/AA21</f>
        <v>43.457909338812286</v>
      </c>
      <c r="AS21">
        <f>(AR21-U21)</f>
        <v>11.380409949163848</v>
      </c>
      <c r="AT21">
        <f>IF(D21,P21,(O21+P21)/2)</f>
        <v>28.784358024597168</v>
      </c>
      <c r="AU21">
        <f>0.61365*EXP(17.502*AT21/(240.97+AT21))</f>
        <v>3.9718603596261626</v>
      </c>
      <c r="AV21">
        <f>IF(AS21&lt;&gt;0,(1000-(AR21+U21)/2)/AS21*AL21,0)</f>
        <v>3.0933431666655258</v>
      </c>
      <c r="AW21">
        <f>U21*AA21/1000</f>
        <v>2.8310593351131539</v>
      </c>
      <c r="AX21">
        <f>(AU21-AW21)</f>
        <v>1.1408010245130087</v>
      </c>
      <c r="AY21">
        <f>1/(1.6/F21+1.37/N21)</f>
        <v>2.1574703678497928</v>
      </c>
      <c r="AZ21">
        <f>G21*AA21*0.001</f>
        <v>34.292002890680457</v>
      </c>
      <c r="BA21">
        <f>G21/S21</f>
        <v>0.99011692029420584</v>
      </c>
      <c r="BB21">
        <f>(1-AL21*AA21/AQ21/F21)*100</f>
        <v>92.452857287255512</v>
      </c>
      <c r="BC21">
        <f>(S21-E21/(N21/1.35))</f>
        <v>394.29280593945248</v>
      </c>
      <c r="BD21">
        <f>E21*BB21/100/BC21</f>
        <v>-1.3877740591161343E-2</v>
      </c>
    </row>
    <row r="22" spans="1:56" x14ac:dyDescent="0.35">
      <c r="A22" s="1" t="s">
        <v>9</v>
      </c>
      <c r="B22" s="1" t="s">
        <v>1840</v>
      </c>
      <c r="K22" s="1">
        <v>2.72</v>
      </c>
    </row>
    <row r="23" spans="1:56" x14ac:dyDescent="0.35">
      <c r="A23" s="1" t="s">
        <v>9</v>
      </c>
      <c r="B23" s="1" t="s">
        <v>1839</v>
      </c>
      <c r="K23" s="1">
        <v>2.72</v>
      </c>
    </row>
    <row r="24" spans="1:56" x14ac:dyDescent="0.35">
      <c r="A24" s="1">
        <v>3</v>
      </c>
      <c r="B24" s="1" t="s">
        <v>1838</v>
      </c>
      <c r="C24" s="1">
        <v>894.00001490861177</v>
      </c>
      <c r="D24" s="1">
        <v>0</v>
      </c>
      <c r="E24">
        <f>(R24-S24*(1000-T24)/(1000-U24))*AK24</f>
        <v>-6.645210649088038</v>
      </c>
      <c r="F24">
        <f>IF(AV24&lt;&gt;0,1/(1/AV24-1/N24),0)</f>
        <v>10.904930064187621</v>
      </c>
      <c r="G24">
        <f>((AY24-AL24/2)*S24-E24)/(AY24+AL24/2)</f>
        <v>389.1280213430914</v>
      </c>
      <c r="H24">
        <f>AL24*1000</f>
        <v>37.120378875509388</v>
      </c>
      <c r="I24">
        <f>(AQ24-AW24)</f>
        <v>1.0250337568338685</v>
      </c>
      <c r="J24">
        <f>(P24+AP24*D24)</f>
        <v>28.45347785949707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29.648004531860352</v>
      </c>
      <c r="P24" s="1">
        <v>28.45347785949707</v>
      </c>
      <c r="Q24" s="1">
        <v>29.763959884643555</v>
      </c>
      <c r="R24" s="1">
        <v>399.99313354492188</v>
      </c>
      <c r="S24" s="1">
        <v>392.80050659179688</v>
      </c>
      <c r="T24" s="1">
        <v>-1.9272925332188606E-2</v>
      </c>
      <c r="U24" s="1">
        <v>32.530818939208984</v>
      </c>
      <c r="V24" s="1">
        <v>-4.0744278579950333E-2</v>
      </c>
      <c r="W24" s="1">
        <v>68.772369384765625</v>
      </c>
      <c r="X24" s="1">
        <v>300.10015869140625</v>
      </c>
      <c r="Y24" s="1">
        <v>51.474411010742188</v>
      </c>
      <c r="Z24" s="1">
        <v>8.1959083676338196E-2</v>
      </c>
      <c r="AA24" s="1">
        <v>88.26373291015625</v>
      </c>
      <c r="AB24" s="1">
        <v>7.2674031257629395</v>
      </c>
      <c r="AC24" s="1">
        <v>0.64543688297271729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1.1033094069536993</v>
      </c>
      <c r="AL24">
        <f>(U24-T24)/(1000-U24)*AK24</f>
        <v>3.712037887550939E-2</v>
      </c>
      <c r="AM24">
        <f>(P24+273.15)</f>
        <v>301.60347785949705</v>
      </c>
      <c r="AN24">
        <f>(O24+273.15)</f>
        <v>302.79800453186033</v>
      </c>
      <c r="AO24">
        <f>(Y24*AG24+Z24*AH24)*AI24</f>
        <v>8.235905577631911</v>
      </c>
      <c r="AP24">
        <f>((AO24+0.00000010773*(AN24^4-AM24^4))-AL24*44100)/(L24*51.4+0.00000043092*AM24^3)</f>
        <v>-13.252907270805952</v>
      </c>
      <c r="AQ24">
        <f>0.61365*EXP(17.502*J24/(240.97+J24))</f>
        <v>3.8963252710328629</v>
      </c>
      <c r="AR24">
        <f>AQ24*1000/AA24</f>
        <v>44.144125141397957</v>
      </c>
      <c r="AS24">
        <f>(AR24-U24)</f>
        <v>11.613306202188973</v>
      </c>
      <c r="AT24">
        <f>IF(D24,P24,(O24+P24)/2)</f>
        <v>29.050741195678711</v>
      </c>
      <c r="AU24">
        <f>0.61365*EXP(17.502*AT24/(240.97+AT24))</f>
        <v>4.0335964840337635</v>
      </c>
      <c r="AV24">
        <f>IF(AS24&lt;&gt;0,(1000-(AR24+U24)/2)/AS24*AL24,0)</f>
        <v>3.0738255555093823</v>
      </c>
      <c r="AW24">
        <f>U24*AA24/1000</f>
        <v>2.8712915141989943</v>
      </c>
      <c r="AX24">
        <f>(AU24-AW24)</f>
        <v>1.1623049698347692</v>
      </c>
      <c r="AY24">
        <f>1/(1.6/F24+1.37/N24)</f>
        <v>2.1422906896471163</v>
      </c>
      <c r="AZ24">
        <f>G24*AA24*0.001</f>
        <v>34.345891743684206</v>
      </c>
      <c r="BA24">
        <f>G24/S24</f>
        <v>0.99065050786066844</v>
      </c>
      <c r="BB24">
        <f>(1-AL24*AA24/AQ24/F24)*100</f>
        <v>92.288895276062505</v>
      </c>
      <c r="BC24">
        <f>(S24-E24/(N24/1.35))</f>
        <v>394.89637223757995</v>
      </c>
      <c r="BD24">
        <f>E24*BB24/100/BC24</f>
        <v>-1.5530128732408223E-2</v>
      </c>
    </row>
    <row r="25" spans="1:56" x14ac:dyDescent="0.35">
      <c r="A25" s="1" t="s">
        <v>9</v>
      </c>
      <c r="B25" s="1" t="s">
        <v>1837</v>
      </c>
      <c r="K25" s="1">
        <v>2.72</v>
      </c>
    </row>
    <row r="26" spans="1:56" x14ac:dyDescent="0.35">
      <c r="A26" s="1" t="s">
        <v>9</v>
      </c>
      <c r="B26" s="1" t="s">
        <v>1836</v>
      </c>
      <c r="K26" s="1">
        <v>2.72</v>
      </c>
    </row>
    <row r="27" spans="1:56" x14ac:dyDescent="0.35">
      <c r="A27" s="1">
        <v>4</v>
      </c>
      <c r="B27" s="1" t="s">
        <v>1835</v>
      </c>
      <c r="C27" s="1">
        <v>1098.0000149086118</v>
      </c>
      <c r="D27" s="1">
        <v>0</v>
      </c>
      <c r="E27">
        <f>(R27-S27*(1000-T27)/(1000-U27))*AK27</f>
        <v>-7.3539780282333584</v>
      </c>
      <c r="F27">
        <f>IF(AV27&lt;&gt;0,1/(1/AV27-1/N27),0)</f>
        <v>10.877605756998777</v>
      </c>
      <c r="G27">
        <f>((AY27-AL27/2)*S27-E27)/(AY27+AL27/2)</f>
        <v>389.74835824549018</v>
      </c>
      <c r="H27">
        <f>AL27*1000</f>
        <v>37.613180725784808</v>
      </c>
      <c r="I27">
        <f>(AQ27-AW27)</f>
        <v>1.0388017510044985</v>
      </c>
      <c r="J27">
        <f>(P27+AP27*D27)</f>
        <v>28.673297882080078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29.897748947143555</v>
      </c>
      <c r="P27" s="1">
        <v>28.673297882080078</v>
      </c>
      <c r="Q27" s="1">
        <v>30.013303756713867</v>
      </c>
      <c r="R27" s="1">
        <v>399.93026733398438</v>
      </c>
      <c r="S27" s="1">
        <v>393.1915283203125</v>
      </c>
      <c r="T27" s="1">
        <v>-2.3656019940972328E-2</v>
      </c>
      <c r="U27" s="1">
        <v>32.943210601806641</v>
      </c>
      <c r="V27" s="1">
        <v>-4.9294821918010712E-2</v>
      </c>
      <c r="W27" s="1">
        <v>68.647621154785156</v>
      </c>
      <c r="X27" s="1">
        <v>300.1119384765625</v>
      </c>
      <c r="Y27" s="1">
        <v>100.97250366210938</v>
      </c>
      <c r="Z27" s="1">
        <v>0.23744355142116547</v>
      </c>
      <c r="AA27" s="1">
        <v>88.2598876953125</v>
      </c>
      <c r="AB27" s="1">
        <v>7.6640276908874512</v>
      </c>
      <c r="AC27" s="1">
        <v>0.65100574493408203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1.1033527149873619</v>
      </c>
      <c r="AL27">
        <f>(U27-T27)/(1000-U27)*AK27</f>
        <v>3.761318072578481E-2</v>
      </c>
      <c r="AM27">
        <f>(P27+273.15)</f>
        <v>301.82329788208006</v>
      </c>
      <c r="AN27">
        <f>(O27+273.15)</f>
        <v>303.04774894714353</v>
      </c>
      <c r="AO27">
        <f>(Y27*AG27+Z27*AH27)*AI27</f>
        <v>16.155600224831687</v>
      </c>
      <c r="AP27">
        <f>((AO27+0.00000010773*(AN27^4-AM27^4))-AL27*44100)/(L27*51.4+0.00000043092*AM27^3)</f>
        <v>-13.360250985241462</v>
      </c>
      <c r="AQ27">
        <f>0.61365*EXP(17.502*J27/(240.97+J27))</f>
        <v>3.9463658190429807</v>
      </c>
      <c r="AR27">
        <f>AQ27*1000/AA27</f>
        <v>44.713016547975656</v>
      </c>
      <c r="AS27">
        <f>(AR27-U27)</f>
        <v>11.769805946169015</v>
      </c>
      <c r="AT27">
        <f>IF(D27,P27,(O27+P27)/2)</f>
        <v>29.285523414611816</v>
      </c>
      <c r="AU27">
        <f>0.61365*EXP(17.502*AT27/(240.97+AT27))</f>
        <v>4.0887008974312264</v>
      </c>
      <c r="AV27">
        <f>IF(AS27&lt;&gt;0,(1000-(AR27+U27)/2)/AS27*AL27,0)</f>
        <v>3.0716506319646313</v>
      </c>
      <c r="AW27">
        <f>U27*AA27/1000</f>
        <v>2.9075640680384822</v>
      </c>
      <c r="AX27">
        <f>(AU27-AW27)</f>
        <v>1.1811368293927442</v>
      </c>
      <c r="AY27">
        <f>1/(1.6/F27+1.37/N27)</f>
        <v>2.1406005329433513</v>
      </c>
      <c r="AZ27">
        <f>G27*AA27*0.001</f>
        <v>34.399146328179384</v>
      </c>
      <c r="BA27">
        <f>G27/S27</f>
        <v>0.99124302069901837</v>
      </c>
      <c r="BB27">
        <f>(1-AL27*AA27/AQ27/F27)*100</f>
        <v>92.266559011065922</v>
      </c>
      <c r="BC27">
        <f>(S27-E27/(N27/1.35))</f>
        <v>395.51093559317792</v>
      </c>
      <c r="BD27">
        <f>E27*BB27/100/BC27</f>
        <v>-1.7155688671172589E-2</v>
      </c>
    </row>
    <row r="28" spans="1:56" x14ac:dyDescent="0.35">
      <c r="A28" s="1" t="s">
        <v>9</v>
      </c>
      <c r="B28" s="1" t="s">
        <v>1834</v>
      </c>
      <c r="K28" s="1">
        <v>2.72</v>
      </c>
    </row>
    <row r="29" spans="1:56" x14ac:dyDescent="0.35">
      <c r="A29" s="1" t="s">
        <v>9</v>
      </c>
      <c r="B29" s="1" t="s">
        <v>1833</v>
      </c>
      <c r="K29" s="1">
        <v>2.72</v>
      </c>
    </row>
    <row r="30" spans="1:56" x14ac:dyDescent="0.35">
      <c r="A30" s="1">
        <v>5</v>
      </c>
      <c r="B30" s="1" t="s">
        <v>1832</v>
      </c>
      <c r="C30" s="1">
        <v>1302.0000149086118</v>
      </c>
      <c r="D30" s="1">
        <v>0</v>
      </c>
      <c r="E30">
        <f>(R30-S30*(1000-T30)/(1000-U30))*AK30</f>
        <v>-8.2360504641669454</v>
      </c>
      <c r="F30">
        <f>IF(AV30&lt;&gt;0,1/(1/AV30-1/N30),0)</f>
        <v>10.523131567924777</v>
      </c>
      <c r="G30">
        <f>((AY30-AL30/2)*S30-E30)/(AY30+AL30/2)</f>
        <v>390.7968858339915</v>
      </c>
      <c r="H30">
        <f>AL30*1000</f>
        <v>38.046842565056181</v>
      </c>
      <c r="I30">
        <f>(AQ30-AW30)</f>
        <v>1.0602728904336378</v>
      </c>
      <c r="J30">
        <f>(P30+AP30*D30)</f>
        <v>28.905946731567383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30.127372741699219</v>
      </c>
      <c r="P30" s="1">
        <v>28.905946731567383</v>
      </c>
      <c r="Q30" s="1">
        <v>30.242555618286133</v>
      </c>
      <c r="R30" s="1">
        <v>400.07626342773438</v>
      </c>
      <c r="S30" s="1">
        <v>393.95657348632813</v>
      </c>
      <c r="T30" s="1">
        <v>-2.5751767680048943E-2</v>
      </c>
      <c r="U30" s="1">
        <v>33.305854797363281</v>
      </c>
      <c r="V30" s="1">
        <v>-5.2960582077503204E-2</v>
      </c>
      <c r="W30" s="1">
        <v>68.496170043945313</v>
      </c>
      <c r="X30" s="1">
        <v>300.1375732421875</v>
      </c>
      <c r="Y30" s="1">
        <v>148.80348205566406</v>
      </c>
      <c r="Z30" s="1">
        <v>0.169942706823349</v>
      </c>
      <c r="AA30" s="1">
        <v>88.262664794921875</v>
      </c>
      <c r="AB30" s="1">
        <v>7.9289112091064453</v>
      </c>
      <c r="AC30" s="1">
        <v>0.65119379758834839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1.1034469604492185</v>
      </c>
      <c r="AL30">
        <f>(U30-T30)/(1000-U30)*AK30</f>
        <v>3.804684256505618E-2</v>
      </c>
      <c r="AM30">
        <f>(P30+273.15)</f>
        <v>302.05594673156736</v>
      </c>
      <c r="AN30">
        <f>(O30+273.15)</f>
        <v>303.2773727416992</v>
      </c>
      <c r="AO30">
        <f>(Y30*AG30+Z30*AH30)*AI30</f>
        <v>23.808556596743529</v>
      </c>
      <c r="AP30">
        <f>((AO30+0.00000010773*(AN30^4-AM30^4))-AL30*44100)/(L30*51.4+0.00000043092*AM30^3)</f>
        <v>-13.451388125123106</v>
      </c>
      <c r="AQ30">
        <f>0.61365*EXP(17.502*J30/(240.97+J30))</f>
        <v>3.9999363881216539</v>
      </c>
      <c r="AR30">
        <f>AQ30*1000/AA30</f>
        <v>45.318554537362978</v>
      </c>
      <c r="AS30">
        <f>(AR30-U30)</f>
        <v>12.012699739999697</v>
      </c>
      <c r="AT30">
        <f>IF(D30,P30,(O30+P30)/2)</f>
        <v>29.516659736633301</v>
      </c>
      <c r="AU30">
        <f>0.61365*EXP(17.502*AT30/(240.97+AT30))</f>
        <v>4.1435895639272582</v>
      </c>
      <c r="AV30">
        <f>IF(AS30&lt;&gt;0,(1000-(AR30+U30)/2)/AS30*AL30,0)</f>
        <v>3.0427079752509214</v>
      </c>
      <c r="AW30">
        <f>U30*AA30/1000</f>
        <v>2.939663497688016</v>
      </c>
      <c r="AX30">
        <f>(AU30-AW30)</f>
        <v>1.2039260662392421</v>
      </c>
      <c r="AY30">
        <f>1/(1.6/F30+1.37/N30)</f>
        <v>2.118135060108107</v>
      </c>
      <c r="AZ30">
        <f>G30*AA30*0.001</f>
        <v>34.492774537264943</v>
      </c>
      <c r="BA30">
        <f>G30/S30</f>
        <v>0.99197960418739839</v>
      </c>
      <c r="BB30">
        <f>(1-AL30*AA30/AQ30/F30)*100</f>
        <v>92.021934974846317</v>
      </c>
      <c r="BC30">
        <f>(S30-E30/(N30/1.35))</f>
        <v>396.55418191987746</v>
      </c>
      <c r="BD30">
        <f>E30*BB30/100/BC30</f>
        <v>-1.9112074334806897E-2</v>
      </c>
    </row>
    <row r="31" spans="1:56" x14ac:dyDescent="0.35">
      <c r="A31" s="1" t="s">
        <v>9</v>
      </c>
      <c r="B31" s="1" t="s">
        <v>1831</v>
      </c>
      <c r="K31" s="1">
        <v>2.72</v>
      </c>
    </row>
    <row r="32" spans="1:56" x14ac:dyDescent="0.35">
      <c r="A32" s="1" t="s">
        <v>9</v>
      </c>
      <c r="B32" s="1" t="s">
        <v>1830</v>
      </c>
      <c r="K32" s="1">
        <v>2.72</v>
      </c>
    </row>
    <row r="33" spans="1:56" x14ac:dyDescent="0.35">
      <c r="A33" s="1">
        <v>6</v>
      </c>
      <c r="B33" s="1" t="s">
        <v>1829</v>
      </c>
      <c r="C33" s="1">
        <v>1505.0000149086118</v>
      </c>
      <c r="D33" s="1">
        <v>0</v>
      </c>
      <c r="E33">
        <f>(R33-S33*(1000-T33)/(1000-U33))*AK33</f>
        <v>-8.1865941485127305</v>
      </c>
      <c r="F33">
        <f>IF(AV33&lt;&gt;0,1/(1/AV33-1/N33),0)</f>
        <v>10.621196030364354</v>
      </c>
      <c r="G33">
        <f>((AY33-AL33/2)*S33-E33)/(AY33+AL33/2)</f>
        <v>390.47056055607601</v>
      </c>
      <c r="H33">
        <f>AL33*1000</f>
        <v>38.63989656715367</v>
      </c>
      <c r="I33">
        <f>(AQ33-AW33)</f>
        <v>1.0732850462149228</v>
      </c>
      <c r="J33">
        <f>(P33+AP33*D33)</f>
        <v>29.150701522827148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30.342588424682617</v>
      </c>
      <c r="P33" s="1">
        <v>29.150701522827148</v>
      </c>
      <c r="Q33" s="1">
        <v>30.455514907836914</v>
      </c>
      <c r="R33" s="1">
        <v>400.11758422851563</v>
      </c>
      <c r="S33" s="1">
        <v>393.74880981445313</v>
      </c>
      <c r="T33" s="1">
        <v>-2.7958810329437256E-2</v>
      </c>
      <c r="U33" s="1">
        <v>33.804702758789063</v>
      </c>
      <c r="V33" s="1">
        <v>-5.6794330477714539E-2</v>
      </c>
      <c r="W33" s="1">
        <v>68.669425964355469</v>
      </c>
      <c r="X33" s="1">
        <v>300.146728515625</v>
      </c>
      <c r="Y33" s="1">
        <v>300.37777709960938</v>
      </c>
      <c r="Z33" s="1">
        <v>3.2541859894990921E-2</v>
      </c>
      <c r="AA33" s="1">
        <v>88.262657165527344</v>
      </c>
      <c r="AB33" s="1">
        <v>8.1194953918457031</v>
      </c>
      <c r="AC33" s="1">
        <v>0.63835084438323975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1.1034806195427387</v>
      </c>
      <c r="AL33">
        <f>(U33-T33)/(1000-U33)*AK33</f>
        <v>3.8639896567153671E-2</v>
      </c>
      <c r="AM33">
        <f>(P33+273.15)</f>
        <v>302.30070152282713</v>
      </c>
      <c r="AN33">
        <f>(O33+273.15)</f>
        <v>303.49258842468259</v>
      </c>
      <c r="AO33">
        <f>(Y33*AG33+Z33*AH33)*AI33</f>
        <v>48.060443261702858</v>
      </c>
      <c r="AP33">
        <f>((AO33+0.00000010773*(AN33^4-AM33^4))-AL33*44100)/(L33*51.4+0.00000043092*AM33^3)</f>
        <v>-13.466428831083551</v>
      </c>
      <c r="AQ33">
        <f>0.61365*EXP(17.502*J33/(240.97+J33))</f>
        <v>4.0569779363964784</v>
      </c>
      <c r="AR33">
        <f>AQ33*1000/AA33</f>
        <v>45.964828917262736</v>
      </c>
      <c r="AS33">
        <f>(AR33-U33)</f>
        <v>12.160126158473673</v>
      </c>
      <c r="AT33">
        <f>IF(D33,P33,(O33+P33)/2)</f>
        <v>29.746644973754883</v>
      </c>
      <c r="AU33">
        <f>0.61365*EXP(17.502*AT33/(240.97+AT33))</f>
        <v>4.1988413190118417</v>
      </c>
      <c r="AV33">
        <f>IF(AS33&lt;&gt;0,(1000-(AR33+U33)/2)/AS33*AL33,0)</f>
        <v>3.0508526685568369</v>
      </c>
      <c r="AW33">
        <f>U33*AA33/1000</f>
        <v>2.9836928901815556</v>
      </c>
      <c r="AX33">
        <f>(AU33-AW33)</f>
        <v>1.2151484288302861</v>
      </c>
      <c r="AY33">
        <f>1/(1.6/F33+1.37/N33)</f>
        <v>2.1244521026667762</v>
      </c>
      <c r="AZ33">
        <f>G33*AA33*0.001</f>
        <v>34.463969219592222</v>
      </c>
      <c r="BA33">
        <f>G33/S33</f>
        <v>0.99167426243161994</v>
      </c>
      <c r="BB33">
        <f>(1-AL33*AA33/AQ33/F33)*100</f>
        <v>92.085255809922288</v>
      </c>
      <c r="BC33">
        <f>(S33-E33/(N33/1.35))</f>
        <v>396.33081997754573</v>
      </c>
      <c r="BD33">
        <f>E33*BB33/100/BC33</f>
        <v>-1.9021094963558933E-2</v>
      </c>
    </row>
    <row r="34" spans="1:56" x14ac:dyDescent="0.35">
      <c r="A34" s="1" t="s">
        <v>9</v>
      </c>
      <c r="B34" s="1" t="s">
        <v>1828</v>
      </c>
      <c r="K34" s="1">
        <v>2.72</v>
      </c>
    </row>
    <row r="35" spans="1:56" x14ac:dyDescent="0.35">
      <c r="A35" s="1" t="s">
        <v>9</v>
      </c>
      <c r="B35" s="1" t="s">
        <v>1827</v>
      </c>
      <c r="K35" s="1">
        <v>2.72</v>
      </c>
    </row>
    <row r="36" spans="1:56" x14ac:dyDescent="0.35">
      <c r="A36" s="1">
        <v>7</v>
      </c>
      <c r="B36" s="1" t="s">
        <v>1826</v>
      </c>
      <c r="C36" s="1">
        <v>1708.0000149086118</v>
      </c>
      <c r="D36" s="1">
        <v>0</v>
      </c>
      <c r="E36">
        <f>(R36-S36*(1000-T36)/(1000-U36))*AK36</f>
        <v>-7.7042946485828629</v>
      </c>
      <c r="F36">
        <f>IF(AV36&lt;&gt;0,1/(1/AV36-1/N36),0)</f>
        <v>10.501914850171202</v>
      </c>
      <c r="G36">
        <f>((AY36-AL36/2)*S36-E36)/(AY36+AL36/2)</f>
        <v>389.3994581283614</v>
      </c>
      <c r="H36">
        <f>AL36*1000</f>
        <v>39.263854869829729</v>
      </c>
      <c r="I36">
        <f>(AQ36-AW36)</f>
        <v>1.0934498117567504</v>
      </c>
      <c r="J36">
        <f>(P36+AP36*D36)</f>
        <v>29.432413101196289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30.555915832519531</v>
      </c>
      <c r="P36" s="1">
        <v>29.432413101196289</v>
      </c>
      <c r="Q36" s="1">
        <v>30.662212371826172</v>
      </c>
      <c r="R36" s="1">
        <v>400.01846313476563</v>
      </c>
      <c r="S36" s="1">
        <v>393.01632690429688</v>
      </c>
      <c r="T36" s="1">
        <v>-2.8976477682590485E-2</v>
      </c>
      <c r="U36" s="1">
        <v>34.329906463623047</v>
      </c>
      <c r="V36" s="1">
        <v>-5.8147285133600235E-2</v>
      </c>
      <c r="W36" s="1">
        <v>68.890045166015625</v>
      </c>
      <c r="X36" s="1">
        <v>300.15914916992188</v>
      </c>
      <c r="Y36" s="1">
        <v>500.00363159179688</v>
      </c>
      <c r="Z36" s="1">
        <v>3.0132310464978218E-2</v>
      </c>
      <c r="AA36" s="1">
        <v>88.262969970703125</v>
      </c>
      <c r="AB36" s="1">
        <v>8.1722726821899414</v>
      </c>
      <c r="AC36" s="1">
        <v>0.60334658622741699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1.1035262837129478</v>
      </c>
      <c r="AL36">
        <f>(U36-T36)/(1000-U36)*AK36</f>
        <v>3.926385486982973E-2</v>
      </c>
      <c r="AM36">
        <f>(P36+273.15)</f>
        <v>302.58241310119627</v>
      </c>
      <c r="AN36">
        <f>(O36+273.15)</f>
        <v>303.70591583251951</v>
      </c>
      <c r="AO36">
        <f>(Y36*AG36+Z36*AH36)*AI36</f>
        <v>80.000579266535169</v>
      </c>
      <c r="AP36">
        <f>((AO36+0.00000010773*(AN36^4-AM36^4))-AL36*44100)/(L36*51.4+0.00000043092*AM36^3)</f>
        <v>-13.432919149750667</v>
      </c>
      <c r="AQ36">
        <f>0.61365*EXP(17.502*J36/(240.97+J36))</f>
        <v>4.1235093150525586</v>
      </c>
      <c r="AR36">
        <f>AQ36*1000/AA36</f>
        <v>46.718451876492075</v>
      </c>
      <c r="AS36">
        <f>(AR36-U36)</f>
        <v>12.388545412869028</v>
      </c>
      <c r="AT36">
        <f>IF(D36,P36,(O36+P36)/2)</f>
        <v>29.99416446685791</v>
      </c>
      <c r="AU36">
        <f>0.61365*EXP(17.502*AT36/(240.97+AT36))</f>
        <v>4.259021928318818</v>
      </c>
      <c r="AV36">
        <f>IF(AS36&lt;&gt;0,(1000-(AR36+U36)/2)/AS36*AL36,0)</f>
        <v>3.0409316126043158</v>
      </c>
      <c r="AW36">
        <f>U36*AA36/1000</f>
        <v>3.0300595032958082</v>
      </c>
      <c r="AX36">
        <f>(AU36-AW36)</f>
        <v>1.2289624250230098</v>
      </c>
      <c r="AY36">
        <f>1/(1.6/F36+1.37/N36)</f>
        <v>2.1167578204797413</v>
      </c>
      <c r="AZ36">
        <f>G36*AA36*0.001</f>
        <v>34.369552679391632</v>
      </c>
      <c r="BA36">
        <f>G36/S36</f>
        <v>0.99079715388817369</v>
      </c>
      <c r="BB36">
        <f>(1-AL36*AA36/AQ36/F36)*100</f>
        <v>91.997309887175334</v>
      </c>
      <c r="BC36">
        <f>(S36-E36/(N36/1.35))</f>
        <v>395.44622225775282</v>
      </c>
      <c r="BD36">
        <f>E36*BB36/100/BC36</f>
        <v>-1.7923407592595572E-2</v>
      </c>
    </row>
    <row r="37" spans="1:56" x14ac:dyDescent="0.35">
      <c r="A37" s="1" t="s">
        <v>9</v>
      </c>
      <c r="B37" s="1" t="s">
        <v>1825</v>
      </c>
      <c r="K37" s="1">
        <v>2.72</v>
      </c>
    </row>
    <row r="38" spans="1:56" x14ac:dyDescent="0.35">
      <c r="A38" s="1" t="s">
        <v>9</v>
      </c>
      <c r="B38" s="1" t="s">
        <v>1824</v>
      </c>
      <c r="K38" s="1">
        <v>2.72</v>
      </c>
    </row>
    <row r="39" spans="1:56" x14ac:dyDescent="0.35">
      <c r="A39" s="1">
        <v>8</v>
      </c>
      <c r="B39" s="1" t="s">
        <v>1823</v>
      </c>
      <c r="C39" s="1">
        <v>1912.0000149086118</v>
      </c>
      <c r="D39" s="1">
        <v>0</v>
      </c>
      <c r="E39">
        <f>(R39-S39*(1000-T39)/(1000-U39))*AK39</f>
        <v>-7.1596518671161933</v>
      </c>
      <c r="F39">
        <f>IF(AV39&lt;&gt;0,1/(1/AV39-1/N39),0)</f>
        <v>9.9523262004494253</v>
      </c>
      <c r="G39">
        <f>((AY39-AL39/2)*S39-E39)/(AY39+AL39/2)</f>
        <v>388.2909063627597</v>
      </c>
      <c r="H39">
        <f>AL39*1000</f>
        <v>39.855872759595833</v>
      </c>
      <c r="I39">
        <f>(AQ39-AW39)</f>
        <v>1.1268439275879603</v>
      </c>
      <c r="J39">
        <f>(P39+AP39*D39)</f>
        <v>29.756597518920898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30.767665863037109</v>
      </c>
      <c r="P39" s="1">
        <v>29.756597518920898</v>
      </c>
      <c r="Q39" s="1">
        <v>30.862695693969727</v>
      </c>
      <c r="R39" s="1">
        <v>400.01052856445313</v>
      </c>
      <c r="S39" s="1">
        <v>392.32821655273438</v>
      </c>
      <c r="T39" s="1">
        <v>-2.851652167737484E-2</v>
      </c>
      <c r="U39" s="1">
        <v>34.833137512207031</v>
      </c>
      <c r="V39" s="1">
        <v>-5.6534502655267715E-2</v>
      </c>
      <c r="W39" s="1">
        <v>69.057304382324219</v>
      </c>
      <c r="X39" s="1">
        <v>300.13430786132813</v>
      </c>
      <c r="Y39" s="1">
        <v>750.15655517578125</v>
      </c>
      <c r="Z39" s="1">
        <v>0.12052486091852188</v>
      </c>
      <c r="AA39" s="1">
        <v>88.2608642578125</v>
      </c>
      <c r="AB39" s="1">
        <v>8.4191980361938477</v>
      </c>
      <c r="AC39" s="1">
        <v>0.58450275659561157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1.1034349553725296</v>
      </c>
      <c r="AL39">
        <f>(U39-T39)/(1000-U39)*AK39</f>
        <v>3.9855872759595831E-2</v>
      </c>
      <c r="AM39">
        <f>(P39+273.15)</f>
        <v>302.90659751892088</v>
      </c>
      <c r="AN39">
        <f>(O39+273.15)</f>
        <v>303.91766586303709</v>
      </c>
      <c r="AO39">
        <f>(Y39*AG39+Z39*AH39)*AI39</f>
        <v>120.0250461453561</v>
      </c>
      <c r="AP39">
        <f>((AO39+0.00000010773*(AN39^4-AM39^4))-AL39*44100)/(L39*51.4+0.00000043092*AM39^3)</f>
        <v>-13.325403103429229</v>
      </c>
      <c r="AQ39">
        <f>0.61365*EXP(17.502*J39/(240.97+J39))</f>
        <v>4.2012467492265815</v>
      </c>
      <c r="AR39">
        <f>AQ39*1000/AA39</f>
        <v>47.600335489063646</v>
      </c>
      <c r="AS39">
        <f>(AR39-U39)</f>
        <v>12.767197976856615</v>
      </c>
      <c r="AT39">
        <f>IF(D39,P39,(O39+P39)/2)</f>
        <v>30.262131690979004</v>
      </c>
      <c r="AU39">
        <f>0.61365*EXP(17.502*AT39/(240.97+AT39))</f>
        <v>4.3250202096967207</v>
      </c>
      <c r="AV39">
        <f>IF(AS39&lt;&gt;0,(1000-(AR39+U39)/2)/AS39*AL39,0)</f>
        <v>2.9930720760601148</v>
      </c>
      <c r="AW39">
        <f>U39*AA39/1000</f>
        <v>3.0744028216386212</v>
      </c>
      <c r="AX39">
        <f>(AU39-AW39)</f>
        <v>1.2506173880580995</v>
      </c>
      <c r="AY39">
        <f>1/(1.6/F39+1.37/N39)</f>
        <v>2.079720397022542</v>
      </c>
      <c r="AZ39">
        <f>G39*AA39*0.001</f>
        <v>34.270890979026518</v>
      </c>
      <c r="BA39">
        <f>G39/S39</f>
        <v>0.98970935553540029</v>
      </c>
      <c r="BB39">
        <f>(1-AL39*AA39/AQ39/F39)*100</f>
        <v>91.586867903985691</v>
      </c>
      <c r="BC39">
        <f>(S39-E39/(N39/1.35))</f>
        <v>394.58633434259173</v>
      </c>
      <c r="BD39">
        <f>E39*BB39/100/BC39</f>
        <v>-1.6618165220662982E-2</v>
      </c>
    </row>
    <row r="40" spans="1:56" x14ac:dyDescent="0.35">
      <c r="A40" s="1" t="s">
        <v>9</v>
      </c>
      <c r="B40" s="1" t="s">
        <v>1822</v>
      </c>
      <c r="K40" s="1">
        <v>2.72</v>
      </c>
    </row>
    <row r="41" spans="1:56" x14ac:dyDescent="0.35">
      <c r="A41" s="1" t="s">
        <v>9</v>
      </c>
      <c r="B41" s="1" t="s">
        <v>1821</v>
      </c>
      <c r="K41" s="1">
        <v>2.72</v>
      </c>
    </row>
    <row r="42" spans="1:56" x14ac:dyDescent="0.35">
      <c r="A42" s="1">
        <v>9</v>
      </c>
      <c r="B42" s="1" t="s">
        <v>1820</v>
      </c>
      <c r="C42" s="1">
        <v>2115.0000149086118</v>
      </c>
      <c r="D42" s="1">
        <v>0</v>
      </c>
      <c r="E42">
        <f>(R42-S42*(1000-T42)/(1000-U42))*AK42</f>
        <v>-6.1300518972856155</v>
      </c>
      <c r="F42">
        <f>IF(AV42&lt;&gt;0,1/(1/AV42-1/N42),0)</f>
        <v>9.078530287407176</v>
      </c>
      <c r="G42">
        <f>((AY42-AL42/2)*S42-E42)/(AY42+AL42/2)</f>
        <v>386.68832924430757</v>
      </c>
      <c r="H42">
        <f>AL42*1000</f>
        <v>40.268346670962302</v>
      </c>
      <c r="I42">
        <f>(AQ42-AW42)</f>
        <v>1.1706997131094421</v>
      </c>
      <c r="J42">
        <f>(P42+AP42*D42)</f>
        <v>30.061853408813477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30.981391906738281</v>
      </c>
      <c r="P42" s="1">
        <v>30.061853408813477</v>
      </c>
      <c r="Q42" s="1">
        <v>31.062599182128906</v>
      </c>
      <c r="R42" s="1">
        <v>400.15008544921875</v>
      </c>
      <c r="S42" s="1">
        <v>391.42138671875</v>
      </c>
      <c r="T42" s="1">
        <v>-2.8932999819517136E-2</v>
      </c>
      <c r="U42" s="1">
        <v>35.179801940917969</v>
      </c>
      <c r="V42" s="1">
        <v>-5.6663144379854202E-2</v>
      </c>
      <c r="W42" s="1">
        <v>68.897041320800781</v>
      </c>
      <c r="X42" s="1">
        <v>300.143310546875</v>
      </c>
      <c r="Y42" s="1">
        <v>999.13714599609375</v>
      </c>
      <c r="Z42" s="1">
        <v>9.7625933587551117E-2</v>
      </c>
      <c r="AA42" s="1">
        <v>88.258316040039063</v>
      </c>
      <c r="AB42" s="1">
        <v>8.5611104965209961</v>
      </c>
      <c r="AC42" s="1">
        <v>0.57617849111557007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1.1034680534811578</v>
      </c>
      <c r="AL42">
        <f>(U42-T42)/(1000-U42)*AK42</f>
        <v>4.0268346670962303E-2</v>
      </c>
      <c r="AM42">
        <f>(P42+273.15)</f>
        <v>303.21185340881345</v>
      </c>
      <c r="AN42">
        <f>(O42+273.15)</f>
        <v>304.13139190673826</v>
      </c>
      <c r="AO42">
        <f>(Y42*AG42+Z42*AH42)*AI42</f>
        <v>159.86193978618212</v>
      </c>
      <c r="AP42">
        <f>((AO42+0.00000010773*(AN42^4-AM42^4))-AL42*44100)/(L42*51.4+0.00000043092*AM42^3)</f>
        <v>-13.152833689916948</v>
      </c>
      <c r="AQ42">
        <f>0.61365*EXP(17.502*J42/(240.97+J42))</f>
        <v>4.2756097910369597</v>
      </c>
      <c r="AR42">
        <f>AQ42*1000/AA42</f>
        <v>48.444271122250925</v>
      </c>
      <c r="AS42">
        <f>(AR42-U42)</f>
        <v>13.264469181332956</v>
      </c>
      <c r="AT42">
        <f>IF(D42,P42,(O42+P42)/2)</f>
        <v>30.521622657775879</v>
      </c>
      <c r="AU42">
        <f>0.61365*EXP(17.502*AT42/(240.97+AT42))</f>
        <v>4.3897783989806456</v>
      </c>
      <c r="AV42">
        <f>IF(AS42&lt;&gt;0,(1000-(AR42+U42)/2)/AS42*AL42,0)</f>
        <v>2.9088721577482772</v>
      </c>
      <c r="AW42">
        <f>U42*AA42/1000</f>
        <v>3.1049100779275176</v>
      </c>
      <c r="AX42">
        <f>(AU42-AW42)</f>
        <v>1.284868321053128</v>
      </c>
      <c r="AY42">
        <f>1/(1.6/F42+1.37/N42)</f>
        <v>2.0148802437815361</v>
      </c>
      <c r="AZ42">
        <f>G42*AA42*0.001</f>
        <v>34.128460771438775</v>
      </c>
      <c r="BA42">
        <f>G42/S42</f>
        <v>0.98790802537868661</v>
      </c>
      <c r="BB42">
        <f>(1-AL42*AA42/AQ42/F42)*100</f>
        <v>90.843999114847037</v>
      </c>
      <c r="BC42">
        <f>(S42-E42/(N42/1.35))</f>
        <v>393.35477391395523</v>
      </c>
      <c r="BD42">
        <f>E42*BB42/100/BC42</f>
        <v>-1.4157154458554906E-2</v>
      </c>
    </row>
    <row r="43" spans="1:56" x14ac:dyDescent="0.35">
      <c r="A43" s="1" t="s">
        <v>9</v>
      </c>
      <c r="B43" s="1" t="s">
        <v>1819</v>
      </c>
      <c r="K43" s="1">
        <v>2.72</v>
      </c>
    </row>
    <row r="44" spans="1:56" x14ac:dyDescent="0.35">
      <c r="A44" s="1" t="s">
        <v>9</v>
      </c>
      <c r="B44" s="1" t="s">
        <v>1818</v>
      </c>
      <c r="K44" s="1">
        <v>2.72</v>
      </c>
    </row>
    <row r="45" spans="1:56" x14ac:dyDescent="0.35">
      <c r="A45" s="1">
        <v>10</v>
      </c>
      <c r="B45" s="1" t="s">
        <v>1817</v>
      </c>
      <c r="C45" s="1">
        <v>2319.0000149086118</v>
      </c>
      <c r="D45" s="1">
        <v>0</v>
      </c>
      <c r="E45">
        <f>(R45-S45*(1000-T45)/(1000-U45))*AK45</f>
        <v>-5.205496309914218</v>
      </c>
      <c r="F45">
        <f>IF(AV45&lt;&gt;0,1/(1/AV45-1/N45),0)</f>
        <v>7.8703644310336944</v>
      </c>
      <c r="G45">
        <f>((AY45-AL45/2)*S45-E45)/(AY45+AL45/2)</f>
        <v>384.9329342751218</v>
      </c>
      <c r="H45">
        <f>AL45*1000</f>
        <v>40.569126723709182</v>
      </c>
      <c r="I45">
        <f>(AQ45-AW45)</f>
        <v>1.2366507404879288</v>
      </c>
      <c r="J45">
        <f>(P45+AP45*D45)</f>
        <v>30.418952941894531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31.203693389892578</v>
      </c>
      <c r="P45" s="1">
        <v>30.418952941894531</v>
      </c>
      <c r="Q45" s="1">
        <v>31.267471313476563</v>
      </c>
      <c r="R45" s="1">
        <v>400.07760620117188</v>
      </c>
      <c r="S45" s="1">
        <v>390.4400634765625</v>
      </c>
      <c r="T45" s="1">
        <v>-2.9197731986641884E-2</v>
      </c>
      <c r="U45" s="1">
        <v>35.43450927734375</v>
      </c>
      <c r="V45" s="1">
        <v>-5.6462153792381287E-2</v>
      </c>
      <c r="W45" s="1">
        <v>68.522743225097656</v>
      </c>
      <c r="X45" s="1">
        <v>300.13189697265625</v>
      </c>
      <c r="Y45" s="1">
        <v>1250.197998046875</v>
      </c>
      <c r="Z45" s="1">
        <v>3.8567647337913513E-2</v>
      </c>
      <c r="AA45" s="1">
        <v>88.258743286132813</v>
      </c>
      <c r="AB45" s="1">
        <v>8.8747549057006836</v>
      </c>
      <c r="AC45" s="1">
        <v>0.59659796953201294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1.103426091811236</v>
      </c>
      <c r="AL45">
        <f>(U45-T45)/(1000-U45)*AK45</f>
        <v>4.056912672370918E-2</v>
      </c>
      <c r="AM45">
        <f>(P45+273.15)</f>
        <v>303.56895294189451</v>
      </c>
      <c r="AN45">
        <f>(O45+273.15)</f>
        <v>304.35369338989256</v>
      </c>
      <c r="AO45">
        <f>(Y45*AG45+Z45*AH45)*AI45</f>
        <v>200.03167521644355</v>
      </c>
      <c r="AP45">
        <f>((AO45+0.00000010773*(AN45^4-AM45^4))-AL45*44100)/(L45*51.4+0.00000043092*AM45^3)</f>
        <v>-12.940932116734366</v>
      </c>
      <c r="AQ45">
        <f>0.61365*EXP(17.502*J45/(240.97+J45))</f>
        <v>4.3640559982671023</v>
      </c>
      <c r="AR45">
        <f>AQ45*1000/AA45</f>
        <v>49.44616063837362</v>
      </c>
      <c r="AS45">
        <f>(AR45-U45)</f>
        <v>14.01165136102987</v>
      </c>
      <c r="AT45">
        <f>IF(D45,P45,(O45+P45)/2)</f>
        <v>30.811323165893555</v>
      </c>
      <c r="AU45">
        <f>0.61365*EXP(17.502*AT45/(240.97+AT45))</f>
        <v>4.4630721734219732</v>
      </c>
      <c r="AV45">
        <f>IF(AS45&lt;&gt;0,(1000-(AR45+U45)/2)/AS45*AL45,0)</f>
        <v>2.7725039965419058</v>
      </c>
      <c r="AW45">
        <f>U45*AA45/1000</f>
        <v>3.1274052577791736</v>
      </c>
      <c r="AX45">
        <f>(AU45-AW45)</f>
        <v>1.3356669156427996</v>
      </c>
      <c r="AY45">
        <f>1/(1.6/F45+1.37/N45)</f>
        <v>1.9107244459233419</v>
      </c>
      <c r="AZ45">
        <f>G45*AA45*0.001</f>
        <v>33.973697028565809</v>
      </c>
      <c r="BA45">
        <f>G45/S45</f>
        <v>0.98589507144219768</v>
      </c>
      <c r="BB45">
        <f>(1-AL45*AA45/AQ45/F45)*100</f>
        <v>89.575187766801264</v>
      </c>
      <c r="BC45">
        <f>(S45-E45/(N45/1.35))</f>
        <v>392.08185054116018</v>
      </c>
      <c r="BD45">
        <f>E45*BB45/100/BC45</f>
        <v>-1.189249919975593E-2</v>
      </c>
    </row>
    <row r="46" spans="1:56" x14ac:dyDescent="0.35">
      <c r="A46" s="1" t="s">
        <v>9</v>
      </c>
      <c r="B46" s="1" t="s">
        <v>1816</v>
      </c>
      <c r="K46" s="1">
        <v>2.72</v>
      </c>
    </row>
    <row r="47" spans="1:56" x14ac:dyDescent="0.35">
      <c r="A47" s="1" t="s">
        <v>9</v>
      </c>
      <c r="B47" s="1" t="s">
        <v>1815</v>
      </c>
      <c r="K47" s="1">
        <v>2.72</v>
      </c>
    </row>
    <row r="48" spans="1:56" x14ac:dyDescent="0.35">
      <c r="A48" s="1">
        <v>11</v>
      </c>
      <c r="B48" s="1" t="s">
        <v>1814</v>
      </c>
      <c r="C48" s="1">
        <v>2523.0000149086118</v>
      </c>
      <c r="D48" s="1">
        <v>0</v>
      </c>
      <c r="E48">
        <f>(R48-S48*(1000-T48)/(1000-U48))*AK48</f>
        <v>-4.3103013353155752</v>
      </c>
      <c r="F48">
        <f>IF(AV48&lt;&gt;0,1/(1/AV48-1/N48),0)</f>
        <v>6.9430322766210466</v>
      </c>
      <c r="G48">
        <f>((AY48-AL48/2)*S48-E48)/(AY48+AL48/2)</f>
        <v>383.28037054807402</v>
      </c>
      <c r="H48">
        <f>AL48*1000</f>
        <v>40.928020726603023</v>
      </c>
      <c r="I48">
        <f>(AQ48-AW48)</f>
        <v>1.3053815430646232</v>
      </c>
      <c r="J48">
        <f>(P48+AP48*D48)</f>
        <v>30.792819976806641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31.428028106689453</v>
      </c>
      <c r="P48" s="1">
        <v>30.792819976806641</v>
      </c>
      <c r="Q48" s="1">
        <v>31.471593856811523</v>
      </c>
      <c r="R48" s="1">
        <v>400.15640258789063</v>
      </c>
      <c r="S48" s="1">
        <v>389.61471557617188</v>
      </c>
      <c r="T48" s="1">
        <v>-3.0970111489295959E-2</v>
      </c>
      <c r="U48" s="1">
        <v>35.723793029785156</v>
      </c>
      <c r="V48" s="1">
        <v>-5.9130903333425522E-2</v>
      </c>
      <c r="W48" s="1">
        <v>68.207054138183594</v>
      </c>
      <c r="X48" s="1">
        <v>300.23214721679688</v>
      </c>
      <c r="Y48" s="1">
        <v>1600.4888916015625</v>
      </c>
      <c r="Z48" s="1">
        <v>0.17958217859268188</v>
      </c>
      <c r="AA48" s="1">
        <v>88.259880065917969</v>
      </c>
      <c r="AB48" s="1">
        <v>9.0854454040527344</v>
      </c>
      <c r="AC48" s="1">
        <v>0.61473459005355835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1.1037946588852823</v>
      </c>
      <c r="AL48">
        <f>(U48-T48)/(1000-U48)*AK48</f>
        <v>4.0928020726603023E-2</v>
      </c>
      <c r="AM48">
        <f>(P48+273.15)</f>
        <v>303.94281997680662</v>
      </c>
      <c r="AN48">
        <f>(O48+273.15)</f>
        <v>304.57802810668943</v>
      </c>
      <c r="AO48">
        <f>(Y48*AG48+Z48*AH48)*AI48</f>
        <v>256.07821693245569</v>
      </c>
      <c r="AP48">
        <f>((AO48+0.00000010773*(AN48^4-AM48^4))-AL48*44100)/(L48*51.4+0.00000043092*AM48^3)</f>
        <v>-12.62145593227299</v>
      </c>
      <c r="AQ48">
        <f>0.61365*EXP(17.502*J48/(240.97+J48))</f>
        <v>4.4583592313731373</v>
      </c>
      <c r="AR48">
        <f>AQ48*1000/AA48</f>
        <v>50.513996031303883</v>
      </c>
      <c r="AS48">
        <f>(AR48-U48)</f>
        <v>14.790203001518726</v>
      </c>
      <c r="AT48">
        <f>IF(D48,P48,(O48+P48)/2)</f>
        <v>31.110424041748047</v>
      </c>
      <c r="AU48">
        <f>0.61365*EXP(17.502*AT48/(240.97+AT48))</f>
        <v>4.5398604481468485</v>
      </c>
      <c r="AV48">
        <f>IF(AS48&lt;&gt;0,(1000-(AR48+U48)/2)/AS48*AL48,0)</f>
        <v>2.6479183357745142</v>
      </c>
      <c r="AW48">
        <f>U48*AA48/1000</f>
        <v>3.1529776883085141</v>
      </c>
      <c r="AX48">
        <f>(AU48-AW48)</f>
        <v>1.3868827598383344</v>
      </c>
      <c r="AY48">
        <f>1/(1.6/F48+1.37/N48)</f>
        <v>1.8164832616216329</v>
      </c>
      <c r="AZ48">
        <f>G48*AA48*0.001</f>
        <v>33.828279536193605</v>
      </c>
      <c r="BA48">
        <f>G48/S48</f>
        <v>0.98374202827855084</v>
      </c>
      <c r="BB48">
        <f>(1-AL48*AA48/AQ48/F48)*100</f>
        <v>88.330296205066347</v>
      </c>
      <c r="BC48">
        <f>(S48-E48/(N48/1.35))</f>
        <v>390.97416269812288</v>
      </c>
      <c r="BD48">
        <f>E48*BB48/100/BC48</f>
        <v>-9.7379885937753218E-3</v>
      </c>
    </row>
    <row r="49" spans="1:56" x14ac:dyDescent="0.35">
      <c r="A49" s="1" t="s">
        <v>9</v>
      </c>
      <c r="B49" s="1" t="s">
        <v>1813</v>
      </c>
      <c r="K49" s="1">
        <v>2.72</v>
      </c>
    </row>
    <row r="50" spans="1:56" x14ac:dyDescent="0.35">
      <c r="A50" s="1" t="s">
        <v>9</v>
      </c>
      <c r="B50" s="1" t="s">
        <v>1812</v>
      </c>
      <c r="K50" s="1">
        <v>2.72</v>
      </c>
    </row>
    <row r="51" spans="1:56" x14ac:dyDescent="0.35">
      <c r="A51" s="1">
        <v>12</v>
      </c>
      <c r="B51" s="1" t="s">
        <v>1811</v>
      </c>
      <c r="C51" s="1">
        <v>2727.0000149086118</v>
      </c>
      <c r="D51" s="1">
        <v>0</v>
      </c>
      <c r="E51">
        <f>(R51-S51*(1000-T51)/(1000-U51))*AK51</f>
        <v>-3.8244138753038035</v>
      </c>
      <c r="F51">
        <f>IF(AV51&lt;&gt;0,1/(1/AV51-1/N51),0)</f>
        <v>6.1489224732765626</v>
      </c>
      <c r="G51">
        <f>((AY51-AL51/2)*S51-E51)/(AY51+AL51/2)</f>
        <v>381.86612136737148</v>
      </c>
      <c r="H51">
        <f>AL51*1000</f>
        <v>41.364391509091938</v>
      </c>
      <c r="I51">
        <f>(AQ51-AW51)</f>
        <v>1.3831343375314078</v>
      </c>
      <c r="J51">
        <f>(P51+AP51*D51)</f>
        <v>31.223861694335938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31.682294845581055</v>
      </c>
      <c r="P51" s="1">
        <v>31.223861694335938</v>
      </c>
      <c r="Q51" s="1">
        <v>31.698125839233398</v>
      </c>
      <c r="R51" s="1">
        <v>400.00863647460938</v>
      </c>
      <c r="S51" s="1">
        <v>388.89712524414063</v>
      </c>
      <c r="T51" s="1">
        <v>-3.1288579106330872E-2</v>
      </c>
      <c r="U51" s="1">
        <v>36.098731994628906</v>
      </c>
      <c r="V51" s="1">
        <v>-5.8884046971797943E-2</v>
      </c>
      <c r="W51" s="1">
        <v>67.936592102050781</v>
      </c>
      <c r="X51" s="1">
        <v>300.16488647460938</v>
      </c>
      <c r="Y51" s="1">
        <v>1999.93212890625</v>
      </c>
      <c r="Z51" s="1">
        <v>0.16752772033214569</v>
      </c>
      <c r="AA51" s="1">
        <v>88.262062072753906</v>
      </c>
      <c r="AB51" s="1">
        <v>9.2973747253417969</v>
      </c>
      <c r="AC51" s="1">
        <v>0.60870033502578735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1.1035473767448871</v>
      </c>
      <c r="AL51">
        <f>(U51-T51)/(1000-U51)*AK51</f>
        <v>4.1364391509091936E-2</v>
      </c>
      <c r="AM51">
        <f>(P51+273.15)</f>
        <v>304.37386169433591</v>
      </c>
      <c r="AN51">
        <f>(O51+273.15)</f>
        <v>304.83229484558103</v>
      </c>
      <c r="AO51">
        <f>(Y51*AG51+Z51*AH51)*AI51</f>
        <v>319.98913347268535</v>
      </c>
      <c r="AP51">
        <f>((AO51+0.00000010773*(AN51^4-AM51^4))-AL51*44100)/(L51*51.4+0.00000043092*AM51^3)</f>
        <v>-12.267885442201512</v>
      </c>
      <c r="AQ51">
        <f>0.61365*EXP(17.502*J51/(240.97+J51))</f>
        <v>4.5692828615890519</v>
      </c>
      <c r="AR51">
        <f>AQ51*1000/AA51</f>
        <v>51.769500443153241</v>
      </c>
      <c r="AS51">
        <f>(AR51-U51)</f>
        <v>15.670768448524335</v>
      </c>
      <c r="AT51">
        <f>IF(D51,P51,(O51+P51)/2)</f>
        <v>31.453078269958496</v>
      </c>
      <c r="AU51">
        <f>0.61365*EXP(17.502*AT51/(240.97+AT51))</f>
        <v>4.6292421543103215</v>
      </c>
      <c r="AV51">
        <f>IF(AS51&lt;&gt;0,(1000-(AR51+U51)/2)/AS51*AL51,0)</f>
        <v>2.5236212030771088</v>
      </c>
      <c r="AW51">
        <f>U51*AA51/1000</f>
        <v>3.1861485240576441</v>
      </c>
      <c r="AX51">
        <f>(AU51-AW51)</f>
        <v>1.4430936302526773</v>
      </c>
      <c r="AY51">
        <f>1/(1.6/F51+1.37/N51)</f>
        <v>1.7233189860069753</v>
      </c>
      <c r="AZ51">
        <f>G51*AA51*0.001</f>
        <v>33.70429130760872</v>
      </c>
      <c r="BA51">
        <f>G51/S51</f>
        <v>0.98192065865142297</v>
      </c>
      <c r="BB51">
        <f>(1-AL51*AA51/AQ51/F51)*100</f>
        <v>87.005677282403298</v>
      </c>
      <c r="BC51">
        <f>(S51-E51/(N51/1.35))</f>
        <v>390.10332593209102</v>
      </c>
      <c r="BD51">
        <f>E51*BB51/100/BC51</f>
        <v>-8.529681684563549E-3</v>
      </c>
    </row>
    <row r="52" spans="1:56" x14ac:dyDescent="0.35">
      <c r="A52" s="1" t="s">
        <v>9</v>
      </c>
      <c r="B52" s="1" t="s">
        <v>1810</v>
      </c>
      <c r="K52" s="1">
        <v>2.2222400000000002</v>
      </c>
    </row>
    <row r="53" spans="1:56" x14ac:dyDescent="0.35">
      <c r="A53" s="1" t="s">
        <v>9</v>
      </c>
      <c r="B53" s="1" t="s">
        <v>1809</v>
      </c>
      <c r="K53" s="1">
        <v>2.2222400000000002</v>
      </c>
    </row>
    <row r="54" spans="1:56" x14ac:dyDescent="0.35">
      <c r="A54" s="1" t="s">
        <v>9</v>
      </c>
      <c r="B54" s="1" t="s">
        <v>1808</v>
      </c>
    </row>
    <row r="55" spans="1:56" x14ac:dyDescent="0.35">
      <c r="A55" s="1" t="s">
        <v>9</v>
      </c>
      <c r="B55" s="1" t="s">
        <v>1807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BD55"/>
  <sheetViews>
    <sheetView topLeftCell="A8" zoomScale="5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1897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1896</v>
      </c>
    </row>
    <row r="12" spans="1:56" x14ac:dyDescent="0.35">
      <c r="A12" s="1" t="s">
        <v>9</v>
      </c>
      <c r="B12" s="1" t="s">
        <v>1895</v>
      </c>
    </row>
    <row r="13" spans="1:56" x14ac:dyDescent="0.35">
      <c r="A13" s="1" t="s">
        <v>9</v>
      </c>
      <c r="B13" s="1" t="s">
        <v>1894</v>
      </c>
    </row>
    <row r="14" spans="1:56" x14ac:dyDescent="0.35">
      <c r="A14" s="1" t="s">
        <v>9</v>
      </c>
      <c r="B14" s="1" t="s">
        <v>1893</v>
      </c>
    </row>
    <row r="15" spans="1:56" x14ac:dyDescent="0.35">
      <c r="A15" s="1" t="s">
        <v>9</v>
      </c>
      <c r="B15" s="1" t="s">
        <v>1892</v>
      </c>
    </row>
    <row r="16" spans="1:56" x14ac:dyDescent="0.35">
      <c r="A16" s="1" t="s">
        <v>9</v>
      </c>
      <c r="B16" s="1" t="s">
        <v>1891</v>
      </c>
    </row>
    <row r="17" spans="1:56" x14ac:dyDescent="0.35">
      <c r="A17" s="1" t="s">
        <v>9</v>
      </c>
      <c r="B17" s="1" t="s">
        <v>1890</v>
      </c>
    </row>
    <row r="18" spans="1:56" x14ac:dyDescent="0.35">
      <c r="A18" s="1">
        <v>1</v>
      </c>
      <c r="B18" s="1" t="s">
        <v>1889</v>
      </c>
      <c r="C18" s="1">
        <v>464.5000026486814</v>
      </c>
      <c r="D18" s="1">
        <v>0</v>
      </c>
      <c r="E18">
        <f>(R18-S18*(1000-T18)/(1000-U18))*AK18</f>
        <v>-8.0114044523659373</v>
      </c>
      <c r="F18">
        <f>IF(AV18&lt;&gt;0,1/(1/AV18-1/N18),0)</f>
        <v>8.012085725290488</v>
      </c>
      <c r="G18">
        <f>((AY18-AL18/2)*S18-E18)/(AY18+AL18/2)</f>
        <v>388.26271074910255</v>
      </c>
      <c r="H18">
        <f>AL18*1000</f>
        <v>41.311187611272842</v>
      </c>
      <c r="I18">
        <f>(AQ18-AW18)</f>
        <v>1.2505775179645249</v>
      </c>
      <c r="J18">
        <f>(P18+AP18*D18)</f>
        <v>30.690727233886719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32.017131805419922</v>
      </c>
      <c r="P18" s="1">
        <v>30.690727233886719</v>
      </c>
      <c r="Q18" s="1">
        <v>32.111202239990234</v>
      </c>
      <c r="R18" s="1">
        <v>399.91311645507813</v>
      </c>
      <c r="S18" s="1">
        <v>392.48077392578125</v>
      </c>
      <c r="T18" s="1">
        <v>-3.3470001071691513E-2</v>
      </c>
      <c r="U18" s="1">
        <v>36.049713134765625</v>
      </c>
      <c r="V18" s="1">
        <v>-6.1806239187717438E-2</v>
      </c>
      <c r="W18" s="1">
        <v>66.569976806640625</v>
      </c>
      <c r="X18" s="1">
        <v>300.18319702148438</v>
      </c>
      <c r="Y18" s="1">
        <v>-0.13830724358558655</v>
      </c>
      <c r="Z18" s="1">
        <v>0.16632272303104401</v>
      </c>
      <c r="AA18" s="1">
        <v>88.262992858886719</v>
      </c>
      <c r="AB18" s="1">
        <v>9.3201589584350586</v>
      </c>
      <c r="AC18" s="1">
        <v>0.67575091123580933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1.1036146949319274</v>
      </c>
      <c r="AL18">
        <f>(U18-T18)/(1000-U18)*AK18</f>
        <v>4.1311187611272844E-2</v>
      </c>
      <c r="AM18">
        <f>(P18+273.15)</f>
        <v>303.8407272338867</v>
      </c>
      <c r="AN18">
        <f>(O18+273.15)</f>
        <v>305.1671318054199</v>
      </c>
      <c r="AO18">
        <f>(Y18*AG18+Z18*AH18)*AI18</f>
        <v>-2.21291584790686E-2</v>
      </c>
      <c r="AP18">
        <f>((AO18+0.00000010773*(AN18^4-AM18^4))-AL18*44100)/(L18*51.4+0.00000043092*AM18^3)</f>
        <v>-14.78967964132438</v>
      </c>
      <c r="AQ18">
        <f>0.61365*EXP(17.502*J18/(240.97+J18))</f>
        <v>4.4324330909432579</v>
      </c>
      <c r="AR18">
        <f>AQ18*1000/AA18</f>
        <v>50.218477159841527</v>
      </c>
      <c r="AS18">
        <f>(AR18-U18)</f>
        <v>14.168764025075902</v>
      </c>
      <c r="AT18">
        <f>IF(D18,P18,(O18+P18)/2)</f>
        <v>31.35392951965332</v>
      </c>
      <c r="AU18">
        <f>0.61365*EXP(17.502*AT18/(240.97+AT18))</f>
        <v>4.6032229070611148</v>
      </c>
      <c r="AV18">
        <f>IF(AS18&lt;&gt;0,(1000-(AR18+U18)/2)/AS18*AL18,0)</f>
        <v>2.7898881542695699</v>
      </c>
      <c r="AW18">
        <f>U18*AA18/1000</f>
        <v>3.181855572978733</v>
      </c>
      <c r="AX18">
        <f>(AU18-AW18)</f>
        <v>1.4213673340823818</v>
      </c>
      <c r="AY18">
        <f>1/(1.6/F18+1.37/N18)</f>
        <v>1.923943642746879</v>
      </c>
      <c r="AZ18">
        <f>G18*AA18*0.001</f>
        <v>34.26922886622004</v>
      </c>
      <c r="BA18">
        <f>G18/S18</f>
        <v>0.98925281578894275</v>
      </c>
      <c r="BB18">
        <f>(1-AL18*AA18/AQ18/F18)*100</f>
        <v>89.732645575204543</v>
      </c>
      <c r="BC18">
        <f>(S18-E18/(N18/1.35))</f>
        <v>395.00753014960259</v>
      </c>
      <c r="BD18">
        <f>E18*BB18/100/BC18</f>
        <v>-1.8199261062479054E-2</v>
      </c>
    </row>
    <row r="19" spans="1:56" x14ac:dyDescent="0.35">
      <c r="A19" s="1" t="s">
        <v>9</v>
      </c>
      <c r="B19" s="1" t="s">
        <v>1888</v>
      </c>
      <c r="K19" s="1">
        <v>2.72</v>
      </c>
    </row>
    <row r="20" spans="1:56" x14ac:dyDescent="0.35">
      <c r="A20" s="1" t="s">
        <v>9</v>
      </c>
      <c r="B20" s="1" t="s">
        <v>1887</v>
      </c>
      <c r="K20" s="1">
        <v>2.72</v>
      </c>
    </row>
    <row r="21" spans="1:56" x14ac:dyDescent="0.35">
      <c r="A21" s="1">
        <v>2</v>
      </c>
      <c r="B21" s="1" t="s">
        <v>1886</v>
      </c>
      <c r="C21" s="1">
        <v>668.5000026486814</v>
      </c>
      <c r="D21" s="1">
        <v>0</v>
      </c>
      <c r="E21">
        <f>(R21-S21*(1000-T21)/(1000-U21))*AK21</f>
        <v>-8.4345661059822543</v>
      </c>
      <c r="F21">
        <f>IF(AV21&lt;&gt;0,1/(1/AV21-1/N21),0)</f>
        <v>6.6772032720391925</v>
      </c>
      <c r="G21">
        <f>((AY21-AL21/2)*S21-E21)/(AY21+AL21/2)</f>
        <v>389.18848629644594</v>
      </c>
      <c r="H21">
        <f>AL21*1000</f>
        <v>40.363650008828699</v>
      </c>
      <c r="I21">
        <f>(AQ21-AW21)</f>
        <v>1.3076257696019384</v>
      </c>
      <c r="J21">
        <f>(P21+AP21*D21)</f>
        <v>30.637798309326172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32.037284851074219</v>
      </c>
      <c r="P21" s="1">
        <v>30.637798309326172</v>
      </c>
      <c r="Q21" s="1">
        <v>32.155643463134766</v>
      </c>
      <c r="R21" s="1">
        <v>400.04922485351563</v>
      </c>
      <c r="S21" s="1">
        <v>393.30645751953125</v>
      </c>
      <c r="T21" s="1">
        <v>-3.7034288048744202E-2</v>
      </c>
      <c r="U21" s="1">
        <v>35.251049041748047</v>
      </c>
      <c r="V21" s="1">
        <v>-6.8311363458633423E-2</v>
      </c>
      <c r="W21" s="1">
        <v>65.022102355957031</v>
      </c>
      <c r="X21" s="1">
        <v>300.15499877929688</v>
      </c>
      <c r="Y21" s="1">
        <v>23.99949836730957</v>
      </c>
      <c r="Z21" s="1">
        <v>2.4104898795485497E-2</v>
      </c>
      <c r="AA21" s="1">
        <v>88.264549255371094</v>
      </c>
      <c r="AB21" s="1">
        <v>9.7813205718994141</v>
      </c>
      <c r="AC21" s="1">
        <v>0.86494004726409912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1.1035110249238853</v>
      </c>
      <c r="AL21">
        <f>(U21-T21)/(1000-U21)*AK21</f>
        <v>4.0363650008828703E-2</v>
      </c>
      <c r="AM21">
        <f>(P21+273.15)</f>
        <v>303.78779830932615</v>
      </c>
      <c r="AN21">
        <f>(O21+273.15)</f>
        <v>305.1872848510742</v>
      </c>
      <c r="AO21">
        <f>(Y21*AG21+Z21*AH21)*AI21</f>
        <v>3.8399196529406368</v>
      </c>
      <c r="AP21">
        <f>((AO21+0.00000010773*(AN21^4-AM21^4))-AL21*44100)/(L21*51.4+0.00000043092*AM21^3)</f>
        <v>-14.409280122505832</v>
      </c>
      <c r="AQ21">
        <f>0.61365*EXP(17.502*J21/(240.97+J21))</f>
        <v>4.4190437240508107</v>
      </c>
      <c r="AR21">
        <f>AQ21*1000/AA21</f>
        <v>50.065895779577694</v>
      </c>
      <c r="AS21">
        <f>(AR21-U21)</f>
        <v>14.814846737829647</v>
      </c>
      <c r="AT21">
        <f>IF(D21,P21,(O21+P21)/2)</f>
        <v>31.337541580200195</v>
      </c>
      <c r="AU21">
        <f>0.61365*EXP(17.502*AT21/(240.97+AT21))</f>
        <v>4.5989345674923037</v>
      </c>
      <c r="AV21">
        <f>IF(AS21&lt;&gt;0,(1000-(AR21+U21)/2)/AS21*AL21,0)</f>
        <v>2.6083157687930556</v>
      </c>
      <c r="AW21">
        <f>U21*AA21/1000</f>
        <v>3.1114179544488723</v>
      </c>
      <c r="AX21">
        <f>(AU21-AW21)</f>
        <v>1.4875166130434314</v>
      </c>
      <c r="AY21">
        <f>1/(1.6/F21+1.37/N21)</f>
        <v>1.7867074630594888</v>
      </c>
      <c r="AZ21">
        <f>G21*AA21*0.001</f>
        <v>34.35154631833597</v>
      </c>
      <c r="BA21">
        <f>G21/S21</f>
        <v>0.9895298662293619</v>
      </c>
      <c r="BB21">
        <f>(1-AL21*AA21/AQ21/F21)*100</f>
        <v>87.925925721219073</v>
      </c>
      <c r="BC21">
        <f>(S21-E21/(N21/1.35))</f>
        <v>395.96667677699605</v>
      </c>
      <c r="BD21">
        <f>E21*BB21/100/BC21</f>
        <v>-1.8729278912098406E-2</v>
      </c>
    </row>
    <row r="22" spans="1:56" x14ac:dyDescent="0.35">
      <c r="A22" s="1" t="s">
        <v>9</v>
      </c>
      <c r="B22" s="1" t="s">
        <v>1885</v>
      </c>
      <c r="K22" s="1">
        <v>2.72</v>
      </c>
    </row>
    <row r="23" spans="1:56" x14ac:dyDescent="0.35">
      <c r="A23" s="1" t="s">
        <v>9</v>
      </c>
      <c r="B23" s="1" t="s">
        <v>1884</v>
      </c>
      <c r="K23" s="1">
        <v>2.72</v>
      </c>
    </row>
    <row r="24" spans="1:56" x14ac:dyDescent="0.35">
      <c r="A24" s="1">
        <v>3</v>
      </c>
      <c r="B24" s="1" t="s">
        <v>1883</v>
      </c>
      <c r="C24" s="1">
        <v>871.00000265985727</v>
      </c>
      <c r="D24" s="1">
        <v>0</v>
      </c>
      <c r="E24">
        <f>(R24-S24*(1000-T24)/(1000-U24))*AK24</f>
        <v>-7.6296672567235104</v>
      </c>
      <c r="F24">
        <f>IF(AV24&lt;&gt;0,1/(1/AV24-1/N24),0)</f>
        <v>4.1093477711071831</v>
      </c>
      <c r="G24">
        <f>((AY24-AL24/2)*S24-E24)/(AY24+AL24/2)</f>
        <v>388.39664459563011</v>
      </c>
      <c r="H24">
        <f>AL24*1000</f>
        <v>37.704758093963655</v>
      </c>
      <c r="I24">
        <f>(AQ24-AW24)</f>
        <v>1.5212423779980524</v>
      </c>
      <c r="J24">
        <f>(P24+AP24*D24)</f>
        <v>30.695777893066406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32.043262481689453</v>
      </c>
      <c r="P24" s="1">
        <v>30.695777893066406</v>
      </c>
      <c r="Q24" s="1">
        <v>32.174705505371094</v>
      </c>
      <c r="R24" s="1">
        <v>399.9696044921875</v>
      </c>
      <c r="S24" s="1">
        <v>393.44052124023438</v>
      </c>
      <c r="T24" s="1">
        <v>-4.2116619646549225E-2</v>
      </c>
      <c r="U24" s="1">
        <v>32.998401641845703</v>
      </c>
      <c r="V24" s="1">
        <v>-7.765650749206543E-2</v>
      </c>
      <c r="W24" s="1">
        <v>60.84393310546875</v>
      </c>
      <c r="X24" s="1">
        <v>300.15487670898438</v>
      </c>
      <c r="Y24" s="1">
        <v>50.862674713134766</v>
      </c>
      <c r="Z24" s="1">
        <v>3.7362538278102875E-2</v>
      </c>
      <c r="AA24" s="1">
        <v>88.260948181152344</v>
      </c>
      <c r="AB24" s="1">
        <v>9.7490301132202148</v>
      </c>
      <c r="AC24" s="1">
        <v>1.0204868316650391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1.1035105761359716</v>
      </c>
      <c r="AL24">
        <f>(U24-T24)/(1000-U24)*AK24</f>
        <v>3.7704758093963654E-2</v>
      </c>
      <c r="AM24">
        <f>(P24+273.15)</f>
        <v>303.84577789306638</v>
      </c>
      <c r="AN24">
        <f>(O24+273.15)</f>
        <v>305.19326248168943</v>
      </c>
      <c r="AO24">
        <f>(Y24*AG24+Z24*AH24)*AI24</f>
        <v>8.138027772202463</v>
      </c>
      <c r="AP24">
        <f>((AO24+0.00000010773*(AN24^4-AM24^4))-AL24*44100)/(L24*51.4+0.00000043092*AM24^3)</f>
        <v>-13.418007075263635</v>
      </c>
      <c r="AQ24">
        <f>0.61365*EXP(17.502*J24/(240.97+J24))</f>
        <v>4.4337125953698484</v>
      </c>
      <c r="AR24">
        <f>AQ24*1000/AA24</f>
        <v>50.234137370355654</v>
      </c>
      <c r="AS24">
        <f>(AR24-U24)</f>
        <v>17.235735728509951</v>
      </c>
      <c r="AT24">
        <f>IF(D24,P24,(O24+P24)/2)</f>
        <v>31.36952018737793</v>
      </c>
      <c r="AU24">
        <f>0.61365*EXP(17.502*AT24/(240.97+AT24))</f>
        <v>4.607305851204373</v>
      </c>
      <c r="AV24">
        <f>IF(AS24&lt;&gt;0,(1000-(AR24+U24)/2)/AS24*AL24,0)</f>
        <v>2.0965526095697973</v>
      </c>
      <c r="AW24">
        <f>U24*AA24/1000</f>
        <v>2.912470217371796</v>
      </c>
      <c r="AX24">
        <f>(AU24-AW24)</f>
        <v>1.694835633832577</v>
      </c>
      <c r="AY24">
        <f>1/(1.6/F24+1.37/N24)</f>
        <v>1.4095950094731045</v>
      </c>
      <c r="AZ24">
        <f>G24*AA24*0.001</f>
        <v>34.280256122388352</v>
      </c>
      <c r="BA24">
        <f>G24/S24</f>
        <v>0.98718007837956157</v>
      </c>
      <c r="BB24">
        <f>(1-AL24*AA24/AQ24/F24)*100</f>
        <v>81.734805002103343</v>
      </c>
      <c r="BC24">
        <f>(S24-E24/(N24/1.35))</f>
        <v>395.84687949380111</v>
      </c>
      <c r="BD24">
        <f>E24*BB24/100/BC24</f>
        <v>-1.5753802739500805E-2</v>
      </c>
    </row>
    <row r="25" spans="1:56" x14ac:dyDescent="0.35">
      <c r="A25" s="1" t="s">
        <v>9</v>
      </c>
      <c r="B25" s="1" t="s">
        <v>1882</v>
      </c>
      <c r="K25" s="1">
        <v>2.72</v>
      </c>
    </row>
    <row r="26" spans="1:56" x14ac:dyDescent="0.35">
      <c r="A26" s="1" t="s">
        <v>9</v>
      </c>
      <c r="B26" s="1" t="s">
        <v>1881</v>
      </c>
      <c r="K26" s="1">
        <v>2.72</v>
      </c>
    </row>
    <row r="27" spans="1:56" x14ac:dyDescent="0.35">
      <c r="A27" s="1">
        <v>4</v>
      </c>
      <c r="B27" s="1" t="s">
        <v>1880</v>
      </c>
      <c r="C27" s="1">
        <v>1074.0000026598573</v>
      </c>
      <c r="D27" s="1">
        <v>0</v>
      </c>
      <c r="E27">
        <f>(R27-S27*(1000-T27)/(1000-U27))*AK27</f>
        <v>-6.2887232078324713</v>
      </c>
      <c r="F27">
        <f>IF(AV27&lt;&gt;0,1/(1/AV27-1/N27),0)</f>
        <v>2.510346935577922</v>
      </c>
      <c r="G27">
        <f>((AY27-AL27/2)*S27-E27)/(AY27+AL27/2)</f>
        <v>386.9542110299235</v>
      </c>
      <c r="H27">
        <f>AL27*1000</f>
        <v>34.105410062835709</v>
      </c>
      <c r="I27">
        <f>(AQ27-AW27)</f>
        <v>1.8256978602656044</v>
      </c>
      <c r="J27">
        <f>(P27+AP27*D27)</f>
        <v>30.8280029296875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32.066116333007813</v>
      </c>
      <c r="P27" s="1">
        <v>30.8280029296875</v>
      </c>
      <c r="Q27" s="1">
        <v>32.19378662109375</v>
      </c>
      <c r="R27" s="1">
        <v>400.14614868164063</v>
      </c>
      <c r="S27" s="1">
        <v>393.67840576171875</v>
      </c>
      <c r="T27" s="1">
        <v>-4.80973981320858E-2</v>
      </c>
      <c r="U27" s="1">
        <v>29.930549621582031</v>
      </c>
      <c r="V27" s="1">
        <v>-8.856712281703949E-2</v>
      </c>
      <c r="W27" s="1">
        <v>55.114467620849609</v>
      </c>
      <c r="X27" s="1">
        <v>300.18084716796875</v>
      </c>
      <c r="Y27" s="1">
        <v>101.25114440917969</v>
      </c>
      <c r="Z27" s="1">
        <v>4.4592954218387604E-2</v>
      </c>
      <c r="AA27" s="1">
        <v>88.258537292480469</v>
      </c>
      <c r="AB27" s="1">
        <v>9.2718620300292969</v>
      </c>
      <c r="AC27" s="1">
        <v>1.0962893962860107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1.1036060557645908</v>
      </c>
      <c r="AL27">
        <f>(U27-T27)/(1000-U27)*AK27</f>
        <v>3.4105410062835712E-2</v>
      </c>
      <c r="AM27">
        <f>(P27+273.15)</f>
        <v>303.97800292968748</v>
      </c>
      <c r="AN27">
        <f>(O27+273.15)</f>
        <v>305.21611633300779</v>
      </c>
      <c r="AO27">
        <f>(Y27*AG27+Z27*AH27)*AI27</f>
        <v>16.20018274336644</v>
      </c>
      <c r="AP27">
        <f>((AO27+0.00000010773*(AN27^4-AM27^4))-AL27*44100)/(L27*51.4+0.00000043092*AM27^3)</f>
        <v>-12.06113627613597</v>
      </c>
      <c r="AQ27">
        <f>0.61365*EXP(17.502*J27/(240.97+J27))</f>
        <v>4.4673243902264392</v>
      </c>
      <c r="AR27">
        <f>AQ27*1000/AA27</f>
        <v>50.616342931473561</v>
      </c>
      <c r="AS27">
        <f>(AR27-U27)</f>
        <v>20.68579330989153</v>
      </c>
      <c r="AT27">
        <f>IF(D27,P27,(O27+P27)/2)</f>
        <v>31.447059631347656</v>
      </c>
      <c r="AU27">
        <f>0.61365*EXP(17.502*AT27/(240.97+AT27))</f>
        <v>4.6276590615734037</v>
      </c>
      <c r="AV27">
        <f>IF(AS27&lt;&gt;0,(1000-(AR27+U27)/2)/AS27*AL27,0)</f>
        <v>1.582335623902779</v>
      </c>
      <c r="AW27">
        <f>U27*AA27/1000</f>
        <v>2.6416265299608348</v>
      </c>
      <c r="AX27">
        <f>(AU27-AW27)</f>
        <v>1.9860325316125689</v>
      </c>
      <c r="AY27">
        <f>1/(1.6/F27+1.37/N27)</f>
        <v>1.0444632888173568</v>
      </c>
      <c r="AZ27">
        <f>G27*AA27*0.001</f>
        <v>34.152012664666856</v>
      </c>
      <c r="BA27">
        <f>G27/S27</f>
        <v>0.98291957436988509</v>
      </c>
      <c r="BB27">
        <f>(1-AL27*AA27/AQ27/F27)*100</f>
        <v>73.158995452862726</v>
      </c>
      <c r="BC27">
        <f>(S27-E27/(N27/1.35))</f>
        <v>395.66183708137805</v>
      </c>
      <c r="BD27">
        <f>E27*BB27/100/BC27</f>
        <v>-1.1628027508538849E-2</v>
      </c>
    </row>
    <row r="28" spans="1:56" x14ac:dyDescent="0.35">
      <c r="A28" s="1" t="s">
        <v>9</v>
      </c>
      <c r="B28" s="1" t="s">
        <v>1879</v>
      </c>
      <c r="K28" s="1">
        <v>2.72</v>
      </c>
    </row>
    <row r="29" spans="1:56" x14ac:dyDescent="0.35">
      <c r="A29" s="1" t="s">
        <v>9</v>
      </c>
      <c r="B29" s="1" t="s">
        <v>1878</v>
      </c>
      <c r="K29" s="1">
        <v>2.72</v>
      </c>
    </row>
    <row r="30" spans="1:56" x14ac:dyDescent="0.35">
      <c r="A30" s="1">
        <v>5</v>
      </c>
      <c r="B30" s="1" t="s">
        <v>1877</v>
      </c>
      <c r="C30" s="1">
        <v>1277.0000026598573</v>
      </c>
      <c r="D30" s="1">
        <v>0</v>
      </c>
      <c r="E30">
        <f>(R30-S30*(1000-T30)/(1000-U30))*AK30</f>
        <v>-5.3115995741978024</v>
      </c>
      <c r="F30">
        <f>IF(AV30&lt;&gt;0,1/(1/AV30-1/N30),0)</f>
        <v>2.0379499958152407</v>
      </c>
      <c r="G30">
        <f>((AY30-AL30/2)*S30-E30)/(AY30+AL30/2)</f>
        <v>385.10817735066757</v>
      </c>
      <c r="H30">
        <f>AL30*1000</f>
        <v>32.353916538508422</v>
      </c>
      <c r="I30">
        <f>(AQ30-AW30)</f>
        <v>1.9862034268705102</v>
      </c>
      <c r="J30">
        <f>(P30+AP30*D30)</f>
        <v>30.939456939697266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32.092918395996094</v>
      </c>
      <c r="P30" s="1">
        <v>30.939456939697266</v>
      </c>
      <c r="Q30" s="1">
        <v>32.216297149658203</v>
      </c>
      <c r="R30" s="1">
        <v>399.86514282226563</v>
      </c>
      <c r="S30" s="1">
        <v>393.15191650390625</v>
      </c>
      <c r="T30" s="1">
        <v>-4.9353502690792084E-2</v>
      </c>
      <c r="U30" s="1">
        <v>28.434932708740234</v>
      </c>
      <c r="V30" s="1">
        <v>-9.0742431581020355E-2</v>
      </c>
      <c r="W30" s="1">
        <v>52.281089782714844</v>
      </c>
      <c r="X30" s="1">
        <v>300.16656494140625</v>
      </c>
      <c r="Y30" s="1">
        <v>150.09967041015625</v>
      </c>
      <c r="Z30" s="1">
        <v>4.8208548687398434E-3</v>
      </c>
      <c r="AA30" s="1">
        <v>88.258514404296875</v>
      </c>
      <c r="AB30" s="1">
        <v>8.9134693145751953</v>
      </c>
      <c r="AC30" s="1">
        <v>1.1258940696716309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1.1035535475786993</v>
      </c>
      <c r="AL30">
        <f>(U30-T30)/(1000-U30)*AK30</f>
        <v>3.2353916538508422E-2</v>
      </c>
      <c r="AM30">
        <f>(P30+273.15)</f>
        <v>304.08945693969724</v>
      </c>
      <c r="AN30">
        <f>(O30+273.15)</f>
        <v>305.24291839599607</v>
      </c>
      <c r="AO30">
        <f>(Y30*AG30+Z30*AH30)*AI30</f>
        <v>24.015946728826748</v>
      </c>
      <c r="AP30">
        <f>((AO30+0.00000010773*(AN30^4-AM30^4))-AL30*44100)/(L30*51.4+0.00000043092*AM30^3)</f>
        <v>-11.371695690305303</v>
      </c>
      <c r="AQ30">
        <f>0.61365*EXP(17.502*J30/(240.97+J30))</f>
        <v>4.4958283449300724</v>
      </c>
      <c r="AR30">
        <f>AQ30*1000/AA30</f>
        <v>50.939315886685634</v>
      </c>
      <c r="AS30">
        <f>(AR30-U30)</f>
        <v>22.5043831779454</v>
      </c>
      <c r="AT30">
        <f>IF(D30,P30,(O30+P30)/2)</f>
        <v>31.51618766784668</v>
      </c>
      <c r="AU30">
        <f>0.61365*EXP(17.502*AT30/(240.97+AT30))</f>
        <v>4.6458703462972402</v>
      </c>
      <c r="AV30">
        <f>IF(AS30&lt;&gt;0,(1000-(AR30+U30)/2)/AS30*AL30,0)</f>
        <v>1.380614717837533</v>
      </c>
      <c r="AW30">
        <f>U30*AA30/1000</f>
        <v>2.5096249180595622</v>
      </c>
      <c r="AX30">
        <f>(AU30-AW30)</f>
        <v>2.1362454282376779</v>
      </c>
      <c r="AY30">
        <f>1/(1.6/F30+1.37/N30)</f>
        <v>0.90483807941273453</v>
      </c>
      <c r="AZ30">
        <f>G30*AA30*0.001</f>
        <v>33.989075617916413</v>
      </c>
      <c r="BA30">
        <f>G30/S30</f>
        <v>0.97954037913698244</v>
      </c>
      <c r="BB30">
        <f>(1-AL30*AA30/AQ30/F30)*100</f>
        <v>68.834060088919529</v>
      </c>
      <c r="BC30">
        <f>(S30-E30/(N30/1.35))</f>
        <v>394.82716799849129</v>
      </c>
      <c r="BD30">
        <f>E30*BB30/100/BC30</f>
        <v>-9.2602281173317837E-3</v>
      </c>
    </row>
    <row r="31" spans="1:56" x14ac:dyDescent="0.35">
      <c r="A31" s="1" t="s">
        <v>9</v>
      </c>
      <c r="B31" s="1" t="s">
        <v>1876</v>
      </c>
      <c r="K31" s="1">
        <v>2.72</v>
      </c>
    </row>
    <row r="32" spans="1:56" x14ac:dyDescent="0.35">
      <c r="A32" s="1" t="s">
        <v>9</v>
      </c>
      <c r="B32" s="1" t="s">
        <v>1875</v>
      </c>
      <c r="K32" s="1">
        <v>2.72</v>
      </c>
    </row>
    <row r="33" spans="1:56" x14ac:dyDescent="0.35">
      <c r="A33" s="1">
        <v>6</v>
      </c>
      <c r="B33" s="1" t="s">
        <v>1874</v>
      </c>
      <c r="C33" s="1">
        <v>1480.0000026598573</v>
      </c>
      <c r="D33" s="1">
        <v>0</v>
      </c>
      <c r="E33">
        <f>(R33-S33*(1000-T33)/(1000-U33))*AK33</f>
        <v>-4.3765200332221097</v>
      </c>
      <c r="F33">
        <f>IF(AV33&lt;&gt;0,1/(1/AV33-1/N33),0)</f>
        <v>1.6687279293554598</v>
      </c>
      <c r="G33">
        <f>((AY33-AL33/2)*S33-E33)/(AY33+AL33/2)</f>
        <v>383.52249158691234</v>
      </c>
      <c r="H33">
        <f>AL33*1000</f>
        <v>30.575342649835591</v>
      </c>
      <c r="I33">
        <f>(AQ33-AW33)</f>
        <v>2.1596408297665466</v>
      </c>
      <c r="J33">
        <f>(P33+AP33*D33)</f>
        <v>31.089332580566406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32.133209228515625</v>
      </c>
      <c r="P33" s="1">
        <v>31.089332580566406</v>
      </c>
      <c r="Q33" s="1">
        <v>32.250213623046875</v>
      </c>
      <c r="R33" s="1">
        <v>400.03457641601563</v>
      </c>
      <c r="S33" s="1">
        <v>393.10946655273438</v>
      </c>
      <c r="T33" s="1">
        <v>-5.1898285746574402E-2</v>
      </c>
      <c r="U33" s="1">
        <v>26.906393051147461</v>
      </c>
      <c r="V33" s="1">
        <v>-9.5206104218959808E-2</v>
      </c>
      <c r="W33" s="1">
        <v>49.359100341796875</v>
      </c>
      <c r="X33" s="1">
        <v>300.1943359375</v>
      </c>
      <c r="Y33" s="1">
        <v>299.8397216796875</v>
      </c>
      <c r="Z33" s="1">
        <v>0.15427401661872864</v>
      </c>
      <c r="AA33" s="1">
        <v>88.260337829589844</v>
      </c>
      <c r="AB33" s="1">
        <v>8.6271171569824219</v>
      </c>
      <c r="AC33" s="1">
        <v>1.1714586019515991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1.1036556468290439</v>
      </c>
      <c r="AL33">
        <f>(U33-T33)/(1000-U33)*AK33</f>
        <v>3.057534264983559E-2</v>
      </c>
      <c r="AM33">
        <f>(P33+273.15)</f>
        <v>304.23933258056638</v>
      </c>
      <c r="AN33">
        <f>(O33+273.15)</f>
        <v>305.2832092285156</v>
      </c>
      <c r="AO33">
        <f>(Y33*AG33+Z33*AH33)*AI33</f>
        <v>47.974354396439594</v>
      </c>
      <c r="AP33">
        <f>((AO33+0.00000010773*(AN33^4-AM33^4))-AL33*44100)/(L33*51.4+0.00000043092*AM33^3)</f>
        <v>-10.542533991870005</v>
      </c>
      <c r="AQ33">
        <f>0.61365*EXP(17.502*J33/(240.97+J33))</f>
        <v>4.5344081702365502</v>
      </c>
      <c r="AR33">
        <f>AQ33*1000/AA33</f>
        <v>51.375377454269845</v>
      </c>
      <c r="AS33">
        <f>(AR33-U33)</f>
        <v>24.468984403122384</v>
      </c>
      <c r="AT33">
        <f>IF(D33,P33,(O33+P33)/2)</f>
        <v>31.611270904541016</v>
      </c>
      <c r="AU33">
        <f>0.61365*EXP(17.502*AT33/(240.97+AT33))</f>
        <v>4.6710212794221588</v>
      </c>
      <c r="AV33">
        <f>IF(AS33&lt;&gt;0,(1000-(AR33+U33)/2)/AS33*AL33,0)</f>
        <v>1.2006463442703099</v>
      </c>
      <c r="AW33">
        <f>U33*AA33/1000</f>
        <v>2.3747673404700036</v>
      </c>
      <c r="AX33">
        <f>(AU33-AW33)</f>
        <v>2.2962539389521552</v>
      </c>
      <c r="AY33">
        <f>1/(1.6/F33+1.37/N33)</f>
        <v>0.78193320729104077</v>
      </c>
      <c r="AZ33">
        <f>G33*AA33*0.001</f>
        <v>33.849824672706916</v>
      </c>
      <c r="BA33">
        <f>G33/S33</f>
        <v>0.97561245459212065</v>
      </c>
      <c r="BB33">
        <f>(1-AL33*AA33/AQ33/F33)*100</f>
        <v>64.335940774091085</v>
      </c>
      <c r="BC33">
        <f>(S33-E33/(N33/1.35))</f>
        <v>394.48979871526262</v>
      </c>
      <c r="BD33">
        <f>E33*BB33/100/BC33</f>
        <v>-7.1375111491091417E-3</v>
      </c>
    </row>
    <row r="34" spans="1:56" x14ac:dyDescent="0.35">
      <c r="A34" s="1" t="s">
        <v>9</v>
      </c>
      <c r="B34" s="1" t="s">
        <v>1873</v>
      </c>
      <c r="K34" s="1">
        <v>2.72</v>
      </c>
    </row>
    <row r="35" spans="1:56" x14ac:dyDescent="0.35">
      <c r="A35" s="1" t="s">
        <v>9</v>
      </c>
      <c r="B35" s="1" t="s">
        <v>1872</v>
      </c>
      <c r="K35" s="1">
        <v>2.72</v>
      </c>
    </row>
    <row r="36" spans="1:56" x14ac:dyDescent="0.35">
      <c r="A36" s="1">
        <v>7</v>
      </c>
      <c r="B36" s="1" t="s">
        <v>1871</v>
      </c>
      <c r="C36" s="1">
        <v>1682.5000026710331</v>
      </c>
      <c r="D36" s="1">
        <v>0</v>
      </c>
      <c r="E36">
        <f>(R36-S36*(1000-T36)/(1000-U36))*AK36</f>
        <v>-3.6629185903911203</v>
      </c>
      <c r="F36">
        <f>IF(AV36&lt;&gt;0,1/(1/AV36-1/N36),0)</f>
        <v>1.1191240600550207</v>
      </c>
      <c r="G36">
        <f>((AY36-AL36/2)*S36-E36)/(AY36+AL36/2)</f>
        <v>382.39306211696169</v>
      </c>
      <c r="H36">
        <f>AL36*1000</f>
        <v>26.392162221771851</v>
      </c>
      <c r="I36">
        <f>(AQ36-AW36)</f>
        <v>2.5266431059805763</v>
      </c>
      <c r="J36">
        <f>(P36+AP36*D36)</f>
        <v>31.278312683105469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32.191184997558594</v>
      </c>
      <c r="P36" s="1">
        <v>31.278312683105469</v>
      </c>
      <c r="Q36" s="1">
        <v>32.294296264648438</v>
      </c>
      <c r="R36" s="1">
        <v>400.00997924804688</v>
      </c>
      <c r="S36" s="1">
        <v>393.90859985351563</v>
      </c>
      <c r="T36" s="1">
        <v>-5.2290301769971848E-2</v>
      </c>
      <c r="U36" s="1">
        <v>23.306009292602539</v>
      </c>
      <c r="V36" s="1">
        <v>-9.5603242516517639E-2</v>
      </c>
      <c r="W36" s="1">
        <v>42.610771179199219</v>
      </c>
      <c r="X36" s="1">
        <v>300.165771484375</v>
      </c>
      <c r="Y36" s="1">
        <v>500.74417114257813</v>
      </c>
      <c r="Z36" s="1">
        <v>0.22658213973045349</v>
      </c>
      <c r="AA36" s="1">
        <v>88.252845764160156</v>
      </c>
      <c r="AB36" s="1">
        <v>7.8647971153259277</v>
      </c>
      <c r="AC36" s="1">
        <v>1.2594648599624634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1.1035506304572609</v>
      </c>
      <c r="AL36">
        <f>(U36-T36)/(1000-U36)*AK36</f>
        <v>2.6392162221771851E-2</v>
      </c>
      <c r="AM36">
        <f>(P36+273.15)</f>
        <v>304.42831268310545</v>
      </c>
      <c r="AN36">
        <f>(O36+273.15)</f>
        <v>305.34118499755857</v>
      </c>
      <c r="AO36">
        <f>(Y36*AG36+Z36*AH36)*AI36</f>
        <v>80.119065592011793</v>
      </c>
      <c r="AP36">
        <f>((AO36+0.00000010773*(AN36^4-AM36^4))-AL36*44100)/(L36*51.4+0.00000043092*AM36^3)</f>
        <v>-8.7803170284297618</v>
      </c>
      <c r="AQ36">
        <f>0.61365*EXP(17.502*J36/(240.97+J36))</f>
        <v>4.5834647494587113</v>
      </c>
      <c r="AR36">
        <f>AQ36*1000/AA36</f>
        <v>51.935602866645183</v>
      </c>
      <c r="AS36">
        <f>(AR36-U36)</f>
        <v>28.629593574042644</v>
      </c>
      <c r="AT36">
        <f>IF(D36,P36,(O36+P36)/2)</f>
        <v>31.734748840332031</v>
      </c>
      <c r="AU36">
        <f>0.61365*EXP(17.502*AT36/(240.97+AT36))</f>
        <v>4.7038599302981323</v>
      </c>
      <c r="AV36">
        <f>IF(AS36&lt;&gt;0,(1000-(AR36+U36)/2)/AS36*AL36,0)</f>
        <v>0.88716829804503894</v>
      </c>
      <c r="AW36">
        <f>U36*AA36/1000</f>
        <v>2.056821643478135</v>
      </c>
      <c r="AX36">
        <f>(AU36-AW36)</f>
        <v>2.6470382868199973</v>
      </c>
      <c r="AY36">
        <f>1/(1.6/F36+1.37/N36)</f>
        <v>0.57150792764075109</v>
      </c>
      <c r="AZ36">
        <f>G36*AA36*0.001</f>
        <v>33.747275932293128</v>
      </c>
      <c r="BA36">
        <f>G36/S36</f>
        <v>0.97076596514816826</v>
      </c>
      <c r="BB36">
        <f>(1-AL36*AA36/AQ36/F36)*100</f>
        <v>54.59208487866043</v>
      </c>
      <c r="BC36">
        <f>(S36-E36/(N36/1.35))</f>
        <v>395.06386574985771</v>
      </c>
      <c r="BD36">
        <f>E36*BB36/100/BC36</f>
        <v>-5.0616211687876259E-3</v>
      </c>
    </row>
    <row r="37" spans="1:56" x14ac:dyDescent="0.35">
      <c r="A37" s="1" t="s">
        <v>9</v>
      </c>
      <c r="B37" s="1" t="s">
        <v>1870</v>
      </c>
      <c r="K37" s="1">
        <v>2.72</v>
      </c>
    </row>
    <row r="38" spans="1:56" x14ac:dyDescent="0.35">
      <c r="A38" s="1" t="s">
        <v>9</v>
      </c>
      <c r="B38" s="1" t="s">
        <v>1869</v>
      </c>
      <c r="K38" s="1">
        <v>2.72</v>
      </c>
    </row>
    <row r="39" spans="1:56" x14ac:dyDescent="0.35">
      <c r="A39" s="1">
        <v>8</v>
      </c>
      <c r="B39" s="1" t="s">
        <v>1868</v>
      </c>
      <c r="C39" s="1">
        <v>1885.5000026710331</v>
      </c>
      <c r="D39" s="1">
        <v>0</v>
      </c>
      <c r="E39">
        <f>(R39-S39*(1000-T39)/(1000-U39))*AK39</f>
        <v>-2.721495948618494</v>
      </c>
      <c r="F39">
        <f>IF(AV39&lt;&gt;0,1/(1/AV39-1/N39),0)</f>
        <v>0.63801875106929906</v>
      </c>
      <c r="G39">
        <f>((AY39-AL39/2)*S39-E39)/(AY39+AL39/2)</f>
        <v>380.95566512985783</v>
      </c>
      <c r="H39">
        <f>AL39*1000</f>
        <v>20.127009839327783</v>
      </c>
      <c r="I39">
        <f>(AQ39-AW39)</f>
        <v>3.085966121768843</v>
      </c>
      <c r="J39">
        <f>(P39+AP39*D39)</f>
        <v>31.577722549438477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32.277481079101563</v>
      </c>
      <c r="P39" s="1">
        <v>31.577722549438477</v>
      </c>
      <c r="Q39" s="1">
        <v>32.359123229980469</v>
      </c>
      <c r="R39" s="1">
        <v>400.09637451171875</v>
      </c>
      <c r="S39" s="1">
        <v>395.351806640625</v>
      </c>
      <c r="T39" s="1">
        <v>-5.3480766713619232E-2</v>
      </c>
      <c r="U39" s="1">
        <v>17.859600067138672</v>
      </c>
      <c r="V39" s="1">
        <v>-9.7304604947566986E-2</v>
      </c>
      <c r="W39" s="1">
        <v>32.494327545166016</v>
      </c>
      <c r="X39" s="1">
        <v>300.1590576171875</v>
      </c>
      <c r="Y39" s="1">
        <v>749.8734130859375</v>
      </c>
      <c r="Z39" s="1">
        <v>0.18440444767475128</v>
      </c>
      <c r="AA39" s="1">
        <v>88.253242492675781</v>
      </c>
      <c r="AB39" s="1">
        <v>6.9934530258178711</v>
      </c>
      <c r="AC39" s="1">
        <v>1.3278735876083374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1.1035259471220127</v>
      </c>
      <c r="AL39">
        <f>(U39-T39)/(1000-U39)*AK39</f>
        <v>2.0127009839327782E-2</v>
      </c>
      <c r="AM39">
        <f>(P39+273.15)</f>
        <v>304.72772254943845</v>
      </c>
      <c r="AN39">
        <f>(O39+273.15)</f>
        <v>305.42748107910154</v>
      </c>
      <c r="AO39">
        <f>(Y39*AG39+Z39*AH39)*AI39</f>
        <v>119.9797434119937</v>
      </c>
      <c r="AP39">
        <f>((AO39+0.00000010773*(AN39^4-AM39^4))-AL39*44100)/(L39*51.4+0.00000043092*AM39^3)</f>
        <v>-6.2116882552440122</v>
      </c>
      <c r="AQ39">
        <f>0.61365*EXP(17.502*J39/(240.97+J39))</f>
        <v>4.6621337373162408</v>
      </c>
      <c r="AR39">
        <f>AQ39*1000/AA39</f>
        <v>52.826769936562449</v>
      </c>
      <c r="AS39">
        <f>(AR39-U39)</f>
        <v>34.967169869423778</v>
      </c>
      <c r="AT39">
        <f>IF(D39,P39,(O39+P39)/2)</f>
        <v>31.92760181427002</v>
      </c>
      <c r="AU39">
        <f>0.61365*EXP(17.502*AT39/(240.97+AT39))</f>
        <v>4.755550860191466</v>
      </c>
      <c r="AV39">
        <f>IF(AS39&lt;&gt;0,(1000-(AR39+U39)/2)/AS39*AL39,0)</f>
        <v>0.55525389328176422</v>
      </c>
      <c r="AW39">
        <f>U39*AA39/1000</f>
        <v>1.5761676155473978</v>
      </c>
      <c r="AX39">
        <f>(AU39-AW39)</f>
        <v>3.1793832446440682</v>
      </c>
      <c r="AY39">
        <f>1/(1.6/F39+1.37/N39)</f>
        <v>0.35362795710975997</v>
      </c>
      <c r="AZ39">
        <f>G39*AA39*0.001</f>
        <v>33.620572693663931</v>
      </c>
      <c r="BA39">
        <f>G39/S39</f>
        <v>0.96358650379495225</v>
      </c>
      <c r="BB39">
        <f>(1-AL39*AA39/AQ39/F39)*100</f>
        <v>40.283855607499476</v>
      </c>
      <c r="BC39">
        <f>(S39-E39/(N39/1.35))</f>
        <v>396.21015262317559</v>
      </c>
      <c r="BD39">
        <f>E39*BB39/100/BC39</f>
        <v>-2.767025254267285E-3</v>
      </c>
    </row>
    <row r="40" spans="1:56" x14ac:dyDescent="0.35">
      <c r="A40" s="1" t="s">
        <v>9</v>
      </c>
      <c r="B40" s="1" t="s">
        <v>1867</v>
      </c>
      <c r="K40" s="1">
        <v>2.72</v>
      </c>
    </row>
    <row r="41" spans="1:56" x14ac:dyDescent="0.35">
      <c r="A41" s="1" t="s">
        <v>9</v>
      </c>
      <c r="B41" s="1" t="s">
        <v>1866</v>
      </c>
      <c r="K41" s="1">
        <v>2.72</v>
      </c>
    </row>
    <row r="42" spans="1:56" x14ac:dyDescent="0.35">
      <c r="A42" s="1">
        <v>9</v>
      </c>
      <c r="B42" s="1" t="s">
        <v>1865</v>
      </c>
      <c r="C42" s="1">
        <v>2088.5000026710331</v>
      </c>
      <c r="D42" s="1">
        <v>0</v>
      </c>
      <c r="E42">
        <f>(R42-S42*(1000-T42)/(1000-U42))*AK42</f>
        <v>-1.7746940257955244</v>
      </c>
      <c r="F42">
        <f>IF(AV42&lt;&gt;0,1/(1/AV42-1/N42),0)</f>
        <v>0.36844735449563709</v>
      </c>
      <c r="G42">
        <f>((AY42-AL42/2)*S42-E42)/(AY42+AL42/2)</f>
        <v>378.7865807037532</v>
      </c>
      <c r="H42">
        <f>AL42*1000</f>
        <v>14.414404711208098</v>
      </c>
      <c r="I42">
        <f>(AQ42-AW42)</f>
        <v>3.6248714551748993</v>
      </c>
      <c r="J42">
        <f>(P42+AP42*D42)</f>
        <v>31.936323165893555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32.391120910644531</v>
      </c>
      <c r="P42" s="1">
        <v>31.936323165893555</v>
      </c>
      <c r="Q42" s="1">
        <v>32.446968078613281</v>
      </c>
      <c r="R42" s="1">
        <v>400.13861083984375</v>
      </c>
      <c r="S42" s="1">
        <v>396.56716918945313</v>
      </c>
      <c r="T42" s="1">
        <v>-5.5344812572002411E-2</v>
      </c>
      <c r="U42" s="1">
        <v>12.837769508361816</v>
      </c>
      <c r="V42" s="1">
        <v>-0.10005684196949005</v>
      </c>
      <c r="W42" s="1">
        <v>23.209161758422852</v>
      </c>
      <c r="X42" s="1">
        <v>300.1900634765625</v>
      </c>
      <c r="Y42" s="1">
        <v>1000.9149780273438</v>
      </c>
      <c r="Z42" s="1">
        <v>0.1892227828502655</v>
      </c>
      <c r="AA42" s="1">
        <v>88.257438659667969</v>
      </c>
      <c r="AB42" s="1">
        <v>5.8074741363525391</v>
      </c>
      <c r="AC42" s="1">
        <v>1.3437662124633789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1.1036399392520677</v>
      </c>
      <c r="AL42">
        <f>(U42-T42)/(1000-U42)*AK42</f>
        <v>1.4414404711208098E-2</v>
      </c>
      <c r="AM42">
        <f>(P42+273.15)</f>
        <v>305.08632316589353</v>
      </c>
      <c r="AN42">
        <f>(O42+273.15)</f>
        <v>305.54112091064451</v>
      </c>
      <c r="AO42">
        <f>(Y42*AG42+Z42*AH42)*AI42</f>
        <v>160.1463929048241</v>
      </c>
      <c r="AP42">
        <f>((AO42+0.00000010773*(AN42^4-AM42^4))-AL42*44100)/(L42*51.4+0.00000043092*AM42^3)</f>
        <v>-3.8444436048657149</v>
      </c>
      <c r="AQ42">
        <f>0.61365*EXP(17.502*J42/(240.97+J42))</f>
        <v>4.7579001100860978</v>
      </c>
      <c r="AR42">
        <f>AQ42*1000/AA42</f>
        <v>53.909338208116061</v>
      </c>
      <c r="AS42">
        <f>(AR42-U42)</f>
        <v>41.071568699754245</v>
      </c>
      <c r="AT42">
        <f>IF(D42,P42,(O42+P42)/2)</f>
        <v>32.163722038269043</v>
      </c>
      <c r="AU42">
        <f>0.61365*EXP(17.502*AT42/(240.97+AT42))</f>
        <v>4.8195116716711981</v>
      </c>
      <c r="AV42">
        <f>IF(AS42&lt;&gt;0,(1000-(AR42+U42)/2)/AS42*AL42,0)</f>
        <v>0.3392454985369846</v>
      </c>
      <c r="AW42">
        <f>U42*AA42/1000</f>
        <v>1.1330286549111988</v>
      </c>
      <c r="AX42">
        <f>(AU42-AW42)</f>
        <v>3.6864830167599996</v>
      </c>
      <c r="AY42">
        <f>1/(1.6/F42+1.37/N42)</f>
        <v>0.21447194224916591</v>
      </c>
      <c r="AZ42">
        <f>G42*AA42*0.001</f>
        <v>33.43073341156687</v>
      </c>
      <c r="BA42">
        <f>G42/S42</f>
        <v>0.95516374055360709</v>
      </c>
      <c r="BB42">
        <f>(1-AL42*AA42/AQ42/F42)*100</f>
        <v>27.42997570242207</v>
      </c>
      <c r="BC42">
        <f>(S42-E42/(N42/1.35))</f>
        <v>397.12689866032423</v>
      </c>
      <c r="BD42">
        <f>E42*BB42/100/BC42</f>
        <v>-1.2257999690029129E-3</v>
      </c>
    </row>
    <row r="43" spans="1:56" x14ac:dyDescent="0.35">
      <c r="A43" s="1" t="s">
        <v>9</v>
      </c>
      <c r="B43" s="1" t="s">
        <v>1864</v>
      </c>
      <c r="K43" s="1">
        <v>2.72</v>
      </c>
    </row>
    <row r="44" spans="1:56" x14ac:dyDescent="0.35">
      <c r="A44" s="1" t="s">
        <v>9</v>
      </c>
      <c r="B44" s="1" t="s">
        <v>1863</v>
      </c>
      <c r="K44" s="1">
        <v>2.72</v>
      </c>
    </row>
    <row r="45" spans="1:56" x14ac:dyDescent="0.35">
      <c r="A45" s="1">
        <v>10</v>
      </c>
      <c r="B45" s="1" t="s">
        <v>1862</v>
      </c>
      <c r="C45" s="1">
        <v>2291.5000026710331</v>
      </c>
      <c r="D45" s="1">
        <v>0</v>
      </c>
      <c r="E45">
        <f>(R45-S45*(1000-T45)/(1000-U45))*AK45</f>
        <v>-1.1450600488461087</v>
      </c>
      <c r="F45">
        <f>IF(AV45&lt;&gt;0,1/(1/AV45-1/N45),0)</f>
        <v>0.22704229488887878</v>
      </c>
      <c r="G45">
        <f>((AY45-AL45/2)*S45-E45)/(AY45+AL45/2)</f>
        <v>376.74222630448185</v>
      </c>
      <c r="H45">
        <f>AL45*1000</f>
        <v>10.235498402332972</v>
      </c>
      <c r="I45">
        <f>(AQ45-AW45)</f>
        <v>4.0556641964626277</v>
      </c>
      <c r="J45">
        <f>(P45+AP45*D45)</f>
        <v>32.319450378417969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32.532505035400391</v>
      </c>
      <c r="P45" s="1">
        <v>32.319450378417969</v>
      </c>
      <c r="Q45" s="1">
        <v>32.561229705810547</v>
      </c>
      <c r="R45" s="1">
        <v>400.14697265625</v>
      </c>
      <c r="S45" s="1">
        <v>397.4979248046875</v>
      </c>
      <c r="T45" s="1">
        <v>-5.3192351013422012E-2</v>
      </c>
      <c r="U45" s="1">
        <v>9.1365880966186523</v>
      </c>
      <c r="V45" s="1">
        <v>-9.540962427854538E-2</v>
      </c>
      <c r="W45" s="1">
        <v>16.388040542602539</v>
      </c>
      <c r="X45" s="1">
        <v>300.18331909179688</v>
      </c>
      <c r="Y45" s="1">
        <v>1249.7484130859375</v>
      </c>
      <c r="Z45" s="1">
        <v>0.25189247727394104</v>
      </c>
      <c r="AA45" s="1">
        <v>88.264915466308594</v>
      </c>
      <c r="AB45" s="1">
        <v>5.1210527420043945</v>
      </c>
      <c r="AC45" s="1">
        <v>1.3242496252059937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1.1036151437198412</v>
      </c>
      <c r="AL45">
        <f>(U45-T45)/(1000-U45)*AK45</f>
        <v>1.0235498402332972E-2</v>
      </c>
      <c r="AM45">
        <f>(P45+273.15)</f>
        <v>305.46945037841795</v>
      </c>
      <c r="AN45">
        <f>(O45+273.15)</f>
        <v>305.68250503540037</v>
      </c>
      <c r="AO45">
        <f>(Y45*AG45+Z45*AH45)*AI45</f>
        <v>199.95974162430139</v>
      </c>
      <c r="AP45">
        <f>((AO45+0.00000010773*(AN45^4-AM45^4))-AL45*44100)/(L45*51.4+0.00000043092*AM45^3)</f>
        <v>-2.0345941125933944</v>
      </c>
      <c r="AQ45">
        <f>0.61365*EXP(17.502*J45/(240.97+J45))</f>
        <v>4.8621043724611539</v>
      </c>
      <c r="AR45">
        <f>AQ45*1000/AA45</f>
        <v>55.085356925505202</v>
      </c>
      <c r="AS45">
        <f>(AR45-U45)</f>
        <v>45.94876882888655</v>
      </c>
      <c r="AT45">
        <f>IF(D45,P45,(O45+P45)/2)</f>
        <v>32.42597770690918</v>
      </c>
      <c r="AU45">
        <f>0.61365*EXP(17.502*AT45/(240.97+AT45))</f>
        <v>4.8914286525903741</v>
      </c>
      <c r="AV45">
        <f>IF(AS45&lt;&gt;0,(1000-(AR45+U45)/2)/AS45*AL45,0)</f>
        <v>0.21560592039781765</v>
      </c>
      <c r="AW45">
        <f>U45*AA45/1000</f>
        <v>0.80644017599852669</v>
      </c>
      <c r="AX45">
        <f>(AU45-AW45)</f>
        <v>4.0849884765918478</v>
      </c>
      <c r="AY45">
        <f>1/(1.6/F45+1.37/N45)</f>
        <v>0.13573654801238985</v>
      </c>
      <c r="AZ45">
        <f>G45*AA45*0.001</f>
        <v>33.253120757353997</v>
      </c>
      <c r="BA45">
        <f>G45/S45</f>
        <v>0.94778413368974423</v>
      </c>
      <c r="BB45">
        <f>(1-AL45*AA45/AQ45/F45)*100</f>
        <v>18.159917374244117</v>
      </c>
      <c r="BC45">
        <f>(S45-E45/(N45/1.35))</f>
        <v>397.85907092111114</v>
      </c>
      <c r="BD45">
        <f>E45*BB45/100/BC45</f>
        <v>-5.2265230066141717E-4</v>
      </c>
    </row>
    <row r="46" spans="1:56" x14ac:dyDescent="0.35">
      <c r="A46" s="1" t="s">
        <v>9</v>
      </c>
      <c r="B46" s="1" t="s">
        <v>1861</v>
      </c>
      <c r="K46" s="1">
        <v>2.72</v>
      </c>
    </row>
    <row r="47" spans="1:56" x14ac:dyDescent="0.35">
      <c r="A47" s="1" t="s">
        <v>9</v>
      </c>
      <c r="B47" s="1" t="s">
        <v>1860</v>
      </c>
      <c r="K47" s="1">
        <v>2.72</v>
      </c>
    </row>
    <row r="48" spans="1:56" x14ac:dyDescent="0.35">
      <c r="A48" s="1">
        <v>11</v>
      </c>
      <c r="B48" s="1" t="s">
        <v>1859</v>
      </c>
      <c r="C48" s="1">
        <v>2494.000002682209</v>
      </c>
      <c r="D48" s="1">
        <v>0</v>
      </c>
      <c r="E48">
        <f>(R48-S48*(1000-T48)/(1000-U48))*AK48</f>
        <v>-0.84274252544166539</v>
      </c>
      <c r="F48">
        <f>IF(AV48&lt;&gt;0,1/(1/AV48-1/N48),0)</f>
        <v>0.14847089232103766</v>
      </c>
      <c r="G48">
        <f>((AY48-AL48/2)*S48-E48)/(AY48+AL48/2)</f>
        <v>375.85134585857139</v>
      </c>
      <c r="H48">
        <f>AL48*1000</f>
        <v>7.3756550814736945</v>
      </c>
      <c r="I48">
        <f>(AQ48-AW48)</f>
        <v>4.3940741096900773</v>
      </c>
      <c r="J48">
        <f>(P48+AP48*D48)</f>
        <v>32.727638244628906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32.711746215820313</v>
      </c>
      <c r="P48" s="1">
        <v>32.727638244628906</v>
      </c>
      <c r="Q48" s="1">
        <v>32.712642669677734</v>
      </c>
      <c r="R48" s="1">
        <v>400.07232666015625</v>
      </c>
      <c r="S48" s="1">
        <v>398.17471313476563</v>
      </c>
      <c r="T48" s="1">
        <v>-5.46753890812397E-2</v>
      </c>
      <c r="U48" s="1">
        <v>6.585057258605957</v>
      </c>
      <c r="V48" s="1">
        <v>-9.7084484994411469E-2</v>
      </c>
      <c r="W48" s="1">
        <v>11.692771911621094</v>
      </c>
      <c r="X48" s="1">
        <v>300.15777587890625</v>
      </c>
      <c r="Y48" s="1">
        <v>1599.8961181640625</v>
      </c>
      <c r="Z48" s="1">
        <v>0.25068661570549011</v>
      </c>
      <c r="AA48" s="1">
        <v>88.265106201171875</v>
      </c>
      <c r="AB48" s="1">
        <v>4.9590106010437012</v>
      </c>
      <c r="AC48" s="1">
        <v>1.2731155157089233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1.1035212348489196</v>
      </c>
      <c r="AL48">
        <f>(U48-T48)/(1000-U48)*AK48</f>
        <v>7.3756550814736942E-3</v>
      </c>
      <c r="AM48">
        <f>(P48+273.15)</f>
        <v>305.87763824462888</v>
      </c>
      <c r="AN48">
        <f>(O48+273.15)</f>
        <v>305.86174621582029</v>
      </c>
      <c r="AO48">
        <f>(Y48*AG48+Z48*AH48)*AI48</f>
        <v>255.98337318457561</v>
      </c>
      <c r="AP48">
        <f>((AO48+0.00000010773*(AN48^4-AM48^4))-AL48*44100)/(L48*51.4+0.00000043092*AM48^3)</f>
        <v>-0.56793050134979239</v>
      </c>
      <c r="AQ48">
        <f>0.61365*EXP(17.502*J48/(240.97+J48))</f>
        <v>4.9753048879617294</v>
      </c>
      <c r="AR48">
        <f>AQ48*1000/AA48</f>
        <v>56.367743744873813</v>
      </c>
      <c r="AS48">
        <f>(AR48-U48)</f>
        <v>49.782686486267856</v>
      </c>
      <c r="AT48">
        <f>IF(D48,P48,(O48+P48)/2)</f>
        <v>32.719692230224609</v>
      </c>
      <c r="AU48">
        <f>0.61365*EXP(17.502*AT48/(240.97+AT48))</f>
        <v>4.9730795648866222</v>
      </c>
      <c r="AV48">
        <f>IF(AS48&lt;&gt;0,(1000-(AR48+U48)/2)/AS48*AL48,0)</f>
        <v>0.14349358205361235</v>
      </c>
      <c r="AW48">
        <f>U48*AA48/1000</f>
        <v>0.58123077827165248</v>
      </c>
      <c r="AX48">
        <f>(AU48-AW48)</f>
        <v>4.39184878661497</v>
      </c>
      <c r="AY48">
        <f>1/(1.6/F48+1.37/N48)</f>
        <v>9.0117770642392958E-2</v>
      </c>
      <c r="AZ48">
        <f>G48*AA48*0.001</f>
        <v>33.174558958060189</v>
      </c>
      <c r="BA48">
        <f>G48/S48</f>
        <v>0.94393574845462702</v>
      </c>
      <c r="BB48">
        <f>(1-AL48*AA48/AQ48/F48)*100</f>
        <v>11.869014036231974</v>
      </c>
      <c r="BC48">
        <f>(S48-E48/(N48/1.35))</f>
        <v>398.44050984168507</v>
      </c>
      <c r="BD48">
        <f>E48*BB48/100/BC48</f>
        <v>-2.5104181468322775E-4</v>
      </c>
    </row>
    <row r="49" spans="1:56" x14ac:dyDescent="0.35">
      <c r="A49" s="1" t="s">
        <v>9</v>
      </c>
      <c r="B49" s="1" t="s">
        <v>1858</v>
      </c>
      <c r="K49" s="1">
        <v>2.72</v>
      </c>
    </row>
    <row r="50" spans="1:56" x14ac:dyDescent="0.35">
      <c r="A50" s="1" t="s">
        <v>9</v>
      </c>
      <c r="B50" s="1" t="s">
        <v>1853</v>
      </c>
      <c r="K50" s="1">
        <v>2.72</v>
      </c>
    </row>
    <row r="51" spans="1:56" x14ac:dyDescent="0.35">
      <c r="A51" s="1">
        <v>12</v>
      </c>
      <c r="B51" s="1" t="s">
        <v>1857</v>
      </c>
      <c r="C51" s="1">
        <v>2696.000002682209</v>
      </c>
      <c r="D51" s="1">
        <v>0</v>
      </c>
      <c r="E51">
        <f>(R51-S51*(1000-T51)/(1000-U51))*AK51</f>
        <v>8.2365506950878534E-2</v>
      </c>
      <c r="F51">
        <f>IF(AV51&lt;&gt;0,1/(1/AV51-1/N51),0)</f>
        <v>0.10059573707507524</v>
      </c>
      <c r="G51">
        <f>((AY51-AL51/2)*S51-E51)/(AY51+AL51/2)</f>
        <v>363.46210678938547</v>
      </c>
      <c r="H51">
        <f>AL51*1000</f>
        <v>5.3847759096605055</v>
      </c>
      <c r="I51">
        <f>(AQ51-AW51)</f>
        <v>4.6842526282800936</v>
      </c>
      <c r="J51">
        <f>(P51+AP51*D51)</f>
        <v>33.197017669677734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32.919002532958984</v>
      </c>
      <c r="P51" s="1">
        <v>33.197017669677734</v>
      </c>
      <c r="Q51" s="1">
        <v>32.890430450439453</v>
      </c>
      <c r="R51" s="1">
        <v>400.08282470703125</v>
      </c>
      <c r="S51" s="1">
        <v>398.06573486328125</v>
      </c>
      <c r="T51" s="1">
        <v>-5.2015207707881927E-2</v>
      </c>
      <c r="U51" s="1">
        <v>4.8042621612548828</v>
      </c>
      <c r="V51" s="1">
        <v>-9.1290764510631561E-2</v>
      </c>
      <c r="W51" s="1">
        <v>8.4318561553955078</v>
      </c>
      <c r="X51" s="1">
        <v>300.1522216796875</v>
      </c>
      <c r="Y51" s="1">
        <v>1999.1177978515625</v>
      </c>
      <c r="Z51" s="1">
        <v>5.3028877824544907E-2</v>
      </c>
      <c r="AA51" s="1">
        <v>88.265693664550781</v>
      </c>
      <c r="AB51" s="1">
        <v>4.5995655059814453</v>
      </c>
      <c r="AC51" s="1">
        <v>1.2222676277160645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1.103500814998851</v>
      </c>
      <c r="AL51">
        <f>(U51-T51)/(1000-U51)*AK51</f>
        <v>5.3847759096605054E-3</v>
      </c>
      <c r="AM51">
        <f>(P51+273.15)</f>
        <v>306.34701766967771</v>
      </c>
      <c r="AN51">
        <f>(O51+273.15)</f>
        <v>306.06900253295896</v>
      </c>
      <c r="AO51">
        <f>(Y51*AG51+Z51*AH51)*AI51</f>
        <v>319.85884050684763</v>
      </c>
      <c r="AP51">
        <f>((AO51+0.00000010773*(AN51^4-AM51^4))-AL51*44100)/(L51*51.4+0.00000043092*AM51^3)</f>
        <v>0.64505269181959679</v>
      </c>
      <c r="AQ51">
        <f>0.61365*EXP(17.502*J51/(240.97+J51))</f>
        <v>5.1083041604896096</v>
      </c>
      <c r="AR51">
        <f>AQ51*1000/AA51</f>
        <v>57.874174533805359</v>
      </c>
      <c r="AS51">
        <f>(AR51-U51)</f>
        <v>53.069912372550476</v>
      </c>
      <c r="AT51">
        <f>IF(D51,P51,(O51+P51)/2)</f>
        <v>33.058010101318359</v>
      </c>
      <c r="AU51">
        <f>0.61365*EXP(17.502*AT51/(240.97+AT51))</f>
        <v>5.0685975952012807</v>
      </c>
      <c r="AV51">
        <f>IF(AS51&lt;&gt;0,(1000-(AR51+U51)/2)/AS51*AL51,0)</f>
        <v>9.8285846131772284E-2</v>
      </c>
      <c r="AW51">
        <f>U51*AA51/1000</f>
        <v>0.42405153220951614</v>
      </c>
      <c r="AX51">
        <f>(AU51-AW51)</f>
        <v>4.6445460629917648</v>
      </c>
      <c r="AY51">
        <f>1/(1.6/F51+1.37/N51)</f>
        <v>6.1632089286419563E-2</v>
      </c>
      <c r="AZ51">
        <f>G51*AA51*0.001</f>
        <v>32.081234976544138</v>
      </c>
      <c r="BA51">
        <f>G51/S51</f>
        <v>0.91307056839297995</v>
      </c>
      <c r="BB51">
        <f>(1-AL51*AA51/AQ51/F51)*100</f>
        <v>7.5081965029624831</v>
      </c>
      <c r="BC51">
        <f>(S51-E51/(N51/1.35))</f>
        <v>398.03975720124288</v>
      </c>
      <c r="BD51">
        <f>E51*BB51/100/BC51</f>
        <v>1.553654880109517E-5</v>
      </c>
    </row>
    <row r="52" spans="1:56" x14ac:dyDescent="0.35">
      <c r="A52" s="1" t="s">
        <v>9</v>
      </c>
      <c r="B52" s="1" t="s">
        <v>1856</v>
      </c>
      <c r="K52" s="1">
        <v>1.6020800000000002</v>
      </c>
    </row>
    <row r="53" spans="1:56" x14ac:dyDescent="0.35">
      <c r="A53" s="1" t="s">
        <v>9</v>
      </c>
      <c r="B53" s="1" t="s">
        <v>1855</v>
      </c>
    </row>
    <row r="54" spans="1:56" x14ac:dyDescent="0.35">
      <c r="A54" s="1" t="s">
        <v>9</v>
      </c>
      <c r="B54" s="1" t="s">
        <v>1854</v>
      </c>
    </row>
    <row r="55" spans="1:56" x14ac:dyDescent="0.35">
      <c r="A55" s="1" t="s">
        <v>9</v>
      </c>
      <c r="B55" s="1" t="s">
        <v>1853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BD55"/>
  <sheetViews>
    <sheetView zoomScale="46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1942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1941</v>
      </c>
    </row>
    <row r="12" spans="1:56" x14ac:dyDescent="0.35">
      <c r="A12" s="1" t="s">
        <v>9</v>
      </c>
      <c r="B12" s="1" t="s">
        <v>1940</v>
      </c>
    </row>
    <row r="13" spans="1:56" x14ac:dyDescent="0.35">
      <c r="A13" s="1" t="s">
        <v>9</v>
      </c>
      <c r="B13" s="1" t="s">
        <v>1939</v>
      </c>
    </row>
    <row r="14" spans="1:56" x14ac:dyDescent="0.35">
      <c r="A14" s="1" t="s">
        <v>9</v>
      </c>
      <c r="B14" s="1" t="s">
        <v>1938</v>
      </c>
    </row>
    <row r="15" spans="1:56" x14ac:dyDescent="0.35">
      <c r="A15" s="1" t="s">
        <v>9</v>
      </c>
      <c r="B15" s="1" t="s">
        <v>1937</v>
      </c>
    </row>
    <row r="16" spans="1:56" x14ac:dyDescent="0.35">
      <c r="A16" s="1" t="s">
        <v>9</v>
      </c>
      <c r="B16" s="1" t="s">
        <v>1936</v>
      </c>
    </row>
    <row r="17" spans="1:56" x14ac:dyDescent="0.35">
      <c r="A17" s="1" t="s">
        <v>9</v>
      </c>
      <c r="B17" s="1" t="s">
        <v>1935</v>
      </c>
    </row>
    <row r="18" spans="1:56" x14ac:dyDescent="0.35">
      <c r="A18" s="1">
        <v>1</v>
      </c>
      <c r="B18" s="1" t="s">
        <v>1934</v>
      </c>
      <c r="C18" s="1">
        <v>421.00000239163637</v>
      </c>
      <c r="D18" s="1">
        <v>0</v>
      </c>
      <c r="E18">
        <f>(R18-S18*(1000-T18)/(1000-U18))*AK18</f>
        <v>-9.0686806154795487</v>
      </c>
      <c r="F18">
        <f>IF(AV18&lt;&gt;0,1/(1/AV18-1/N18),0)</f>
        <v>4.6420673887504833</v>
      </c>
      <c r="G18">
        <f>((AY18-AL18/2)*S18-E18)/(AY18+AL18/2)</f>
        <v>388.50586425012966</v>
      </c>
      <c r="H18">
        <f>AL18*1000</f>
        <v>41.732095952309471</v>
      </c>
      <c r="I18">
        <f>(AQ18-AW18)</f>
        <v>1.5790988390930685</v>
      </c>
      <c r="J18">
        <f>(P18+AP18*D18)</f>
        <v>32.061435699462891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32.986053466796875</v>
      </c>
      <c r="P18" s="1">
        <v>32.061435699462891</v>
      </c>
      <c r="Q18" s="1">
        <v>33.073272705078125</v>
      </c>
      <c r="R18" s="1">
        <v>399.97796630859375</v>
      </c>
      <c r="S18" s="1">
        <v>393.3218994140625</v>
      </c>
      <c r="T18" s="1">
        <v>-4.2554058134555817E-2</v>
      </c>
      <c r="U18" s="1">
        <v>36.396480560302734</v>
      </c>
      <c r="V18" s="1">
        <v>-7.4405990540981293E-2</v>
      </c>
      <c r="W18" s="1">
        <v>63.639434814453125</v>
      </c>
      <c r="X18" s="1">
        <v>300.17230224609375</v>
      </c>
      <c r="Y18" s="1">
        <v>-0.1671171635389328</v>
      </c>
      <c r="Z18" s="1">
        <v>8.3158887922763824E-2</v>
      </c>
      <c r="AA18" s="1">
        <v>88.267158508300781</v>
      </c>
      <c r="AB18" s="1">
        <v>14.082483291625977</v>
      </c>
      <c r="AC18" s="1">
        <v>0.88934469223022461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1.1035746406106386</v>
      </c>
      <c r="AL18">
        <f>(U18-T18)/(1000-U18)*AK18</f>
        <v>4.1732095952309471E-2</v>
      </c>
      <c r="AM18">
        <f>(P18+273.15)</f>
        <v>305.21143569946287</v>
      </c>
      <c r="AN18">
        <f>(O18+273.15)</f>
        <v>306.13605346679685</v>
      </c>
      <c r="AO18">
        <f>(Y18*AG18+Z18*AH18)*AI18</f>
        <v>-2.6738745568571698E-2</v>
      </c>
      <c r="AP18">
        <f>((AO18+0.00000010773*(AN18^4-AM18^4))-AL18*44100)/(L18*51.4+0.00000043092*AM18^3)</f>
        <v>-14.960587623469893</v>
      </c>
      <c r="AQ18">
        <f>0.61365*EXP(17.502*J18/(240.97+J18))</f>
        <v>4.7917127578535981</v>
      </c>
      <c r="AR18">
        <f>AQ18*1000/AA18</f>
        <v>54.286473461168214</v>
      </c>
      <c r="AS18">
        <f>(AR18-U18)</f>
        <v>17.889992900865479</v>
      </c>
      <c r="AT18">
        <f>IF(D18,P18,(O18+P18)/2)</f>
        <v>32.523744583129883</v>
      </c>
      <c r="AU18">
        <f>0.61365*EXP(17.502*AT18/(240.97+AT18))</f>
        <v>4.9184767424724614</v>
      </c>
      <c r="AV18">
        <f>IF(AS18&lt;&gt;0,(1000-(AR18+U18)/2)/AS18*AL18,0)</f>
        <v>2.2269377804588539</v>
      </c>
      <c r="AW18">
        <f>U18*AA18/1000</f>
        <v>3.2126139187605296</v>
      </c>
      <c r="AX18">
        <f>(AU18-AW18)</f>
        <v>1.7058628237119318</v>
      </c>
      <c r="AY18">
        <f>1/(1.6/F18+1.37/N18)</f>
        <v>1.5043442922685697</v>
      </c>
      <c r="AZ18">
        <f>G18*AA18*0.001</f>
        <v>34.292308701170583</v>
      </c>
      <c r="BA18">
        <f>G18/S18</f>
        <v>0.98775548686430281</v>
      </c>
      <c r="BB18">
        <f>(1-AL18*AA18/AQ18/F18)*100</f>
        <v>83.439740940307701</v>
      </c>
      <c r="BC18">
        <f>(S18-E18/(N18/1.35))</f>
        <v>396.18211516315552</v>
      </c>
      <c r="BD18">
        <f>E18*BB18/100/BC18</f>
        <v>-1.9099508338845248E-2</v>
      </c>
    </row>
    <row r="19" spans="1:56" x14ac:dyDescent="0.35">
      <c r="A19" s="1" t="s">
        <v>9</v>
      </c>
      <c r="B19" s="1" t="s">
        <v>1933</v>
      </c>
      <c r="K19" s="1">
        <v>2.72</v>
      </c>
    </row>
    <row r="20" spans="1:56" x14ac:dyDescent="0.35">
      <c r="A20" s="1" t="s">
        <v>9</v>
      </c>
      <c r="B20" s="1" t="s">
        <v>1932</v>
      </c>
      <c r="K20" s="1">
        <v>2.72</v>
      </c>
    </row>
    <row r="21" spans="1:56" x14ac:dyDescent="0.35">
      <c r="A21" s="1">
        <v>2</v>
      </c>
      <c r="B21" s="1" t="s">
        <v>1931</v>
      </c>
      <c r="C21" s="1">
        <v>624.00000241398811</v>
      </c>
      <c r="D21" s="1">
        <v>0</v>
      </c>
      <c r="E21">
        <f>(R21-S21*(1000-T21)/(1000-U21))*AK21</f>
        <v>-9.7281338085468612</v>
      </c>
      <c r="F21">
        <f>IF(AV21&lt;&gt;0,1/(1/AV21-1/N21),0)</f>
        <v>4.0826159524453205</v>
      </c>
      <c r="G21">
        <f>((AY21-AL21/2)*S21-E21)/(AY21+AL21/2)</f>
        <v>390.02607887149611</v>
      </c>
      <c r="H21">
        <f>AL21*1000</f>
        <v>40.560679774923003</v>
      </c>
      <c r="I21">
        <f>(AQ21-AW21)</f>
        <v>1.6367009045323715</v>
      </c>
      <c r="J21">
        <f>(P21+AP21*D21)</f>
        <v>31.956624984741211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32.939926147460938</v>
      </c>
      <c r="P21" s="1">
        <v>31.956624984741211</v>
      </c>
      <c r="Q21" s="1">
        <v>33.057231903076172</v>
      </c>
      <c r="R21" s="1">
        <v>400.10888671875</v>
      </c>
      <c r="S21" s="1">
        <v>394.42666625976563</v>
      </c>
      <c r="T21" s="1">
        <v>-3.1347222626209259E-2</v>
      </c>
      <c r="U21" s="1">
        <v>35.424388885498047</v>
      </c>
      <c r="V21" s="1">
        <v>-5.4950632154941559E-2</v>
      </c>
      <c r="W21" s="1">
        <v>62.097770690917969</v>
      </c>
      <c r="X21" s="1">
        <v>300.1400146484375</v>
      </c>
      <c r="Y21" s="1">
        <v>25.06794548034668</v>
      </c>
      <c r="Z21" s="1">
        <v>8.798256516456604E-2</v>
      </c>
      <c r="AA21" s="1">
        <v>88.263252258300781</v>
      </c>
      <c r="AB21" s="1">
        <v>13.865409851074219</v>
      </c>
      <c r="AC21" s="1">
        <v>0.96609371900558472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1.1034559362074905</v>
      </c>
      <c r="AL21">
        <f>(U21-T21)/(1000-U21)*AK21</f>
        <v>4.0560679774923003E-2</v>
      </c>
      <c r="AM21">
        <f>(P21+273.15)</f>
        <v>305.10662498474119</v>
      </c>
      <c r="AN21">
        <f>(O21+273.15)</f>
        <v>306.08992614746091</v>
      </c>
      <c r="AO21">
        <f>(Y21*AG21+Z21*AH21)*AI21</f>
        <v>4.0108711872055096</v>
      </c>
      <c r="AP21">
        <f>((AO21+0.00000010773*(AN21^4-AM21^4))-AL21*44100)/(L21*51.4+0.00000043092*AM21^3)</f>
        <v>-14.500675142790763</v>
      </c>
      <c r="AQ21">
        <f>0.61365*EXP(17.502*J21/(240.97+J21))</f>
        <v>4.7633726768292322</v>
      </c>
      <c r="AR21">
        <f>AQ21*1000/AA21</f>
        <v>53.967790161292825</v>
      </c>
      <c r="AS21">
        <f>(AR21-U21)</f>
        <v>18.543401275794778</v>
      </c>
      <c r="AT21">
        <f>IF(D21,P21,(O21+P21)/2)</f>
        <v>32.448275566101074</v>
      </c>
      <c r="AU21">
        <f>0.61365*EXP(17.502*AT21/(240.97+AT21))</f>
        <v>4.8975861338205551</v>
      </c>
      <c r="AV21">
        <f>IF(AS21&lt;&gt;0,(1000-(AR21+U21)/2)/AS21*AL21,0)</f>
        <v>2.089572210851729</v>
      </c>
      <c r="AW21">
        <f>U21*AA21/1000</f>
        <v>3.1266717722968607</v>
      </c>
      <c r="AX21">
        <f>(AU21-AW21)</f>
        <v>1.7709143615236944</v>
      </c>
      <c r="AY21">
        <f>1/(1.6/F21+1.37/N21)</f>
        <v>1.4045476076315195</v>
      </c>
      <c r="AZ21">
        <f>G21*AA21*0.001</f>
        <v>34.424970186750777</v>
      </c>
      <c r="BA21">
        <f>G21/S21</f>
        <v>0.98884307841049635</v>
      </c>
      <c r="BB21">
        <f>(1-AL21*AA21/AQ21/F21)*100</f>
        <v>81.590920997155479</v>
      </c>
      <c r="BC21">
        <f>(S21-E21/(N21/1.35))</f>
        <v>397.49487019242986</v>
      </c>
      <c r="BD21">
        <f>E21*BB21/100/BC21</f>
        <v>-1.9968242524454605E-2</v>
      </c>
    </row>
    <row r="22" spans="1:56" x14ac:dyDescent="0.35">
      <c r="A22" s="1" t="s">
        <v>9</v>
      </c>
      <c r="B22" s="1" t="s">
        <v>1930</v>
      </c>
      <c r="K22" s="1">
        <v>2.72</v>
      </c>
    </row>
    <row r="23" spans="1:56" x14ac:dyDescent="0.35">
      <c r="A23" s="1" t="s">
        <v>9</v>
      </c>
      <c r="B23" s="1" t="s">
        <v>1929</v>
      </c>
      <c r="K23" s="1">
        <v>2.72</v>
      </c>
    </row>
    <row r="24" spans="1:56" x14ac:dyDescent="0.35">
      <c r="A24" s="1">
        <v>3</v>
      </c>
      <c r="B24" s="1" t="s">
        <v>1928</v>
      </c>
      <c r="C24" s="1">
        <v>827.00000241398811</v>
      </c>
      <c r="D24" s="1">
        <v>0</v>
      </c>
      <c r="E24">
        <f>(R24-S24*(1000-T24)/(1000-U24))*AK24</f>
        <v>-10.190070380746025</v>
      </c>
      <c r="F24">
        <f>IF(AV24&lt;&gt;0,1/(1/AV24-1/N24),0)</f>
        <v>3.5387368872876963</v>
      </c>
      <c r="G24">
        <f>((AY24-AL24/2)*S24-E24)/(AY24+AL24/2)</f>
        <v>391.03896880818866</v>
      </c>
      <c r="H24">
        <f>AL24*1000</f>
        <v>39.317541238535661</v>
      </c>
      <c r="I24">
        <f>(AQ24-AW24)</f>
        <v>1.7124012631493239</v>
      </c>
      <c r="J24">
        <f>(P24+AP24*D24)</f>
        <v>31.895746231079102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32.887245178222656</v>
      </c>
      <c r="P24" s="1">
        <v>31.895746231079102</v>
      </c>
      <c r="Q24" s="1">
        <v>33.018215179443359</v>
      </c>
      <c r="R24" s="1">
        <v>399.94772338867188</v>
      </c>
      <c r="S24" s="1">
        <v>395.10427856445313</v>
      </c>
      <c r="T24" s="1">
        <v>-2.4904528632760048E-2</v>
      </c>
      <c r="U24" s="1">
        <v>34.381752014160156</v>
      </c>
      <c r="V24" s="1">
        <v>-4.3785326182842255E-2</v>
      </c>
      <c r="W24" s="1">
        <v>60.447490692138672</v>
      </c>
      <c r="X24" s="1">
        <v>300.1361083984375</v>
      </c>
      <c r="Y24" s="1">
        <v>51.314491271972656</v>
      </c>
      <c r="Z24" s="1">
        <v>9.0390674769878387E-2</v>
      </c>
      <c r="AA24" s="1">
        <v>88.261276245117188</v>
      </c>
      <c r="AB24" s="1">
        <v>13.485906600952148</v>
      </c>
      <c r="AC24" s="1">
        <v>1.0186175107955933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1.1034415749942552</v>
      </c>
      <c r="AL24">
        <f>(U24-T24)/(1000-U24)*AK24</f>
        <v>3.9317541238535661E-2</v>
      </c>
      <c r="AM24">
        <f>(P24+273.15)</f>
        <v>305.04574623107908</v>
      </c>
      <c r="AN24">
        <f>(O24+273.15)</f>
        <v>306.03724517822263</v>
      </c>
      <c r="AO24">
        <f>(Y24*AG24+Z24*AH24)*AI24</f>
        <v>8.2103184200007036</v>
      </c>
      <c r="AP24">
        <f>((AO24+0.00000010773*(AN24^4-AM24^4))-AL24*44100)/(L24*51.4+0.00000043092*AM24^3)</f>
        <v>-14.017926276037297</v>
      </c>
      <c r="AQ24">
        <f>0.61365*EXP(17.502*J24/(240.97+J24))</f>
        <v>4.7469785754622276</v>
      </c>
      <c r="AR24">
        <f>AQ24*1000/AA24</f>
        <v>53.783253284022628</v>
      </c>
      <c r="AS24">
        <f>(AR24-U24)</f>
        <v>19.401501269862472</v>
      </c>
      <c r="AT24">
        <f>IF(D24,P24,(O24+P24)/2)</f>
        <v>32.391495704650879</v>
      </c>
      <c r="AU24">
        <f>0.61365*EXP(17.502*AT24/(240.97+AT24))</f>
        <v>4.8819198261211616</v>
      </c>
      <c r="AV24">
        <f>IF(AS24&lt;&gt;0,(1000-(AR24+U24)/2)/AS24*AL24,0)</f>
        <v>1.9371864630452162</v>
      </c>
      <c r="AW24">
        <f>U24*AA24/1000</f>
        <v>3.0345773123129036</v>
      </c>
      <c r="AX24">
        <f>(AU24-AW24)</f>
        <v>1.847342513808258</v>
      </c>
      <c r="AY24">
        <f>1/(1.6/F24+1.37/N24)</f>
        <v>1.2949909622819349</v>
      </c>
      <c r="AZ24">
        <f>G24*AA24*0.001</f>
        <v>34.513598448585306</v>
      </c>
      <c r="BA24">
        <f>G24/S24</f>
        <v>0.98971079287970476</v>
      </c>
      <c r="BB24">
        <f>(1-AL24*AA24/AQ24/F24)*100</f>
        <v>79.341869849842155</v>
      </c>
      <c r="BC24">
        <f>(S24-E24/(N24/1.35))</f>
        <v>398.31817494289947</v>
      </c>
      <c r="BD24">
        <f>E24*BB24/100/BC24</f>
        <v>-2.0297824422041106E-2</v>
      </c>
    </row>
    <row r="25" spans="1:56" x14ac:dyDescent="0.35">
      <c r="A25" s="1" t="s">
        <v>9</v>
      </c>
      <c r="B25" s="1" t="s">
        <v>1927</v>
      </c>
      <c r="K25" s="1">
        <v>2.72</v>
      </c>
    </row>
    <row r="26" spans="1:56" x14ac:dyDescent="0.35">
      <c r="A26" s="1" t="s">
        <v>9</v>
      </c>
      <c r="B26" s="1" t="s">
        <v>1926</v>
      </c>
      <c r="K26" s="1">
        <v>2.72</v>
      </c>
    </row>
    <row r="27" spans="1:56" x14ac:dyDescent="0.35">
      <c r="A27" s="1">
        <v>4</v>
      </c>
      <c r="B27" s="1" t="s">
        <v>1925</v>
      </c>
      <c r="C27" s="1">
        <v>1030.0000024139881</v>
      </c>
      <c r="D27" s="1">
        <v>0</v>
      </c>
      <c r="E27">
        <f>(R27-S27*(1000-T27)/(1000-U27))*AK27</f>
        <v>-10.265489295406821</v>
      </c>
      <c r="F27">
        <f>IF(AV27&lt;&gt;0,1/(1/AV27-1/N27),0)</f>
        <v>3.0058899272688726</v>
      </c>
      <c r="G27">
        <f>((AY27-AL27/2)*S27-E27)/(AY27+AL27/2)</f>
        <v>391.70204454236074</v>
      </c>
      <c r="H27">
        <f>AL27*1000</f>
        <v>37.91847051016088</v>
      </c>
      <c r="I27">
        <f>(AQ27-AW27)</f>
        <v>1.8129066084728329</v>
      </c>
      <c r="J27">
        <f>(P27+AP27*D27)</f>
        <v>31.883003234863281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32.851982116699219</v>
      </c>
      <c r="P27" s="1">
        <v>31.883003234863281</v>
      </c>
      <c r="Q27" s="1">
        <v>32.986751556396484</v>
      </c>
      <c r="R27" s="1">
        <v>399.96966552734375</v>
      </c>
      <c r="S27" s="1">
        <v>395.67623901367188</v>
      </c>
      <c r="T27" s="1">
        <v>-1.6252756118774414E-2</v>
      </c>
      <c r="U27" s="1">
        <v>33.2037353515625</v>
      </c>
      <c r="V27" s="1">
        <v>-2.8631554916501045E-2</v>
      </c>
      <c r="W27" s="1">
        <v>58.493125915527344</v>
      </c>
      <c r="X27" s="1">
        <v>300.16165161132813</v>
      </c>
      <c r="Y27" s="1">
        <v>100.97257232666016</v>
      </c>
      <c r="Z27" s="1">
        <v>5.664684996008873E-2</v>
      </c>
      <c r="AA27" s="1">
        <v>88.262557983398438</v>
      </c>
      <c r="AB27" s="1">
        <v>13.38399600982666</v>
      </c>
      <c r="AC27" s="1">
        <v>1.0547394752502441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1.1035354838651767</v>
      </c>
      <c r="AL27">
        <f>(U27-T27)/(1000-U27)*AK27</f>
        <v>3.7918470510160882E-2</v>
      </c>
      <c r="AM27">
        <f>(P27+273.15)</f>
        <v>305.03300323486326</v>
      </c>
      <c r="AN27">
        <f>(O27+273.15)</f>
        <v>306.0019821166992</v>
      </c>
      <c r="AO27">
        <f>(Y27*AG27+Z27*AH27)*AI27</f>
        <v>16.155611211159567</v>
      </c>
      <c r="AP27">
        <f>((AO27+0.00000010773*(AN27^4-AM27^4))-AL27*44100)/(L27*51.4+0.00000043092*AM27^3)</f>
        <v>-13.450633196367622</v>
      </c>
      <c r="AQ27">
        <f>0.61365*EXP(17.502*J27/(240.97+J27))</f>
        <v>4.7435532252055346</v>
      </c>
      <c r="AR27">
        <f>AQ27*1000/AA27</f>
        <v>53.74366360532813</v>
      </c>
      <c r="AS27">
        <f>(AR27-U27)</f>
        <v>20.53992825376563</v>
      </c>
      <c r="AT27">
        <f>IF(D27,P27,(O27+P27)/2)</f>
        <v>32.36749267578125</v>
      </c>
      <c r="AU27">
        <f>0.61365*EXP(17.502*AT27/(240.97+AT27))</f>
        <v>4.875310203896686</v>
      </c>
      <c r="AV27">
        <f>IF(AS27&lt;&gt;0,(1000-(AR27+U27)/2)/AS27*AL27,0)</f>
        <v>1.7658296499585093</v>
      </c>
      <c r="AW27">
        <f>U27*AA27/1000</f>
        <v>2.9306466167327017</v>
      </c>
      <c r="AX27">
        <f>(AU27-AW27)</f>
        <v>1.9446635871639844</v>
      </c>
      <c r="AY27">
        <f>1/(1.6/F27+1.37/N27)</f>
        <v>1.1732190890334437</v>
      </c>
      <c r="AZ27">
        <f>G27*AA27*0.001</f>
        <v>34.572624418635833</v>
      </c>
      <c r="BA27">
        <f>G27/S27</f>
        <v>0.98995594357341787</v>
      </c>
      <c r="BB27">
        <f>(1-AL27*AA27/AQ27/F27)*100</f>
        <v>76.527979816847363</v>
      </c>
      <c r="BC27">
        <f>(S27-E27/(N27/1.35))</f>
        <v>398.91392213427383</v>
      </c>
      <c r="BD27">
        <f>E27*BB27/100/BC27</f>
        <v>-1.969340035579217E-2</v>
      </c>
    </row>
    <row r="28" spans="1:56" x14ac:dyDescent="0.35">
      <c r="A28" s="1" t="s">
        <v>9</v>
      </c>
      <c r="B28" s="1" t="s">
        <v>1924</v>
      </c>
      <c r="K28" s="1">
        <v>2.72</v>
      </c>
    </row>
    <row r="29" spans="1:56" x14ac:dyDescent="0.35">
      <c r="A29" s="1" t="s">
        <v>9</v>
      </c>
      <c r="B29" s="1" t="s">
        <v>1923</v>
      </c>
      <c r="K29" s="1">
        <v>2.72</v>
      </c>
    </row>
    <row r="30" spans="1:56" x14ac:dyDescent="0.35">
      <c r="A30" s="1">
        <v>5</v>
      </c>
      <c r="B30" s="1" t="s">
        <v>1922</v>
      </c>
      <c r="C30" s="1">
        <v>1233.0000024139881</v>
      </c>
      <c r="D30" s="1">
        <v>0</v>
      </c>
      <c r="E30">
        <f>(R30-S30*(1000-T30)/(1000-U30))*AK30</f>
        <v>-10.093047164487633</v>
      </c>
      <c r="F30">
        <f>IF(AV30&lt;&gt;0,1/(1/AV30-1/N30),0)</f>
        <v>2.5277592681730452</v>
      </c>
      <c r="G30">
        <f>((AY30-AL30/2)*S30-E30)/(AY30+AL30/2)</f>
        <v>391.93592456521333</v>
      </c>
      <c r="H30">
        <f>AL30*1000</f>
        <v>36.581972934107931</v>
      </c>
      <c r="I30">
        <f>(AQ30-AW30)</f>
        <v>1.9442292008508653</v>
      </c>
      <c r="J30">
        <f>(P30+AP30*D30)</f>
        <v>32.001155853271484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32.838912963867188</v>
      </c>
      <c r="P30" s="1">
        <v>32.001155853271484</v>
      </c>
      <c r="Q30" s="1">
        <v>32.969638824462891</v>
      </c>
      <c r="R30" s="1">
        <v>400.035400390625</v>
      </c>
      <c r="S30" s="1">
        <v>396.0531005859375</v>
      </c>
      <c r="T30" s="1">
        <v>-5.9218513779342175E-3</v>
      </c>
      <c r="U30" s="1">
        <v>32.075130462646484</v>
      </c>
      <c r="V30" s="1">
        <v>-1.0440351441502571E-2</v>
      </c>
      <c r="W30" s="1">
        <v>56.549148559570313</v>
      </c>
      <c r="X30" s="1">
        <v>300.21270751953125</v>
      </c>
      <c r="Y30" s="1">
        <v>150.71925354003906</v>
      </c>
      <c r="Z30" s="1">
        <v>7.4723824858665466E-2</v>
      </c>
      <c r="AA30" s="1">
        <v>88.266716003417969</v>
      </c>
      <c r="AB30" s="1">
        <v>13.124715805053711</v>
      </c>
      <c r="AC30" s="1">
        <v>1.0809934139251709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1.1037231894100412</v>
      </c>
      <c r="AL30">
        <f>(U30-T30)/(1000-U30)*AK30</f>
        <v>3.6581972934107934E-2</v>
      </c>
      <c r="AM30">
        <f>(P30+273.15)</f>
        <v>305.15115585327146</v>
      </c>
      <c r="AN30">
        <f>(O30+273.15)</f>
        <v>305.98891296386716</v>
      </c>
      <c r="AO30">
        <f>(Y30*AG30+Z30*AH30)*AI30</f>
        <v>24.115080027392196</v>
      </c>
      <c r="AP30">
        <f>((AO30+0.00000010773*(AN30^4-AM30^4))-AL30*44100)/(L30*51.4+0.00000043092*AM30^3)</f>
        <v>-12.914982523513684</v>
      </c>
      <c r="AQ30">
        <f>0.61365*EXP(17.502*J30/(240.97+J30))</f>
        <v>4.7753956321698627</v>
      </c>
      <c r="AR30">
        <f>AQ30*1000/AA30</f>
        <v>54.101884021435033</v>
      </c>
      <c r="AS30">
        <f>(AR30-U30)</f>
        <v>22.026753558788549</v>
      </c>
      <c r="AT30">
        <f>IF(D30,P30,(O30+P30)/2)</f>
        <v>32.420034408569336</v>
      </c>
      <c r="AU30">
        <f>0.61365*EXP(17.502*AT30/(240.97+AT30))</f>
        <v>4.8897885678338637</v>
      </c>
      <c r="AV30">
        <f>IF(AS30&lt;&gt;0,(1000-(AR30+U30)/2)/AS30*AL30,0)</f>
        <v>1.5892360276778692</v>
      </c>
      <c r="AW30">
        <f>U30*AA30/1000</f>
        <v>2.8311664313189975</v>
      </c>
      <c r="AX30">
        <f>(AU30-AW30)</f>
        <v>2.0586221365148663</v>
      </c>
      <c r="AY30">
        <f>1/(1.6/F30+1.37/N30)</f>
        <v>1.0492748935177345</v>
      </c>
      <c r="AZ30">
        <f>G30*AA30*0.001</f>
        <v>34.594896945134728</v>
      </c>
      <c r="BA30">
        <f>G30/S30</f>
        <v>0.98960448481622021</v>
      </c>
      <c r="BB30">
        <f>(1-AL30*AA30/AQ30/F30)*100</f>
        <v>73.250293356654979</v>
      </c>
      <c r="BC30">
        <f>(S30-E30/(N30/1.35))</f>
        <v>399.2363963353688</v>
      </c>
      <c r="BD30">
        <f>E30*BB30/100/BC30</f>
        <v>-1.8518318280786886E-2</v>
      </c>
    </row>
    <row r="31" spans="1:56" x14ac:dyDescent="0.35">
      <c r="A31" s="1" t="s">
        <v>9</v>
      </c>
      <c r="B31" s="1" t="s">
        <v>1921</v>
      </c>
      <c r="K31" s="1">
        <v>2.72</v>
      </c>
    </row>
    <row r="32" spans="1:56" x14ac:dyDescent="0.35">
      <c r="A32" s="1" t="s">
        <v>9</v>
      </c>
      <c r="B32" s="1" t="s">
        <v>1920</v>
      </c>
      <c r="K32" s="1">
        <v>2.72</v>
      </c>
    </row>
    <row r="33" spans="1:56" x14ac:dyDescent="0.35">
      <c r="A33" s="1">
        <v>6</v>
      </c>
      <c r="B33" s="1" t="s">
        <v>1919</v>
      </c>
      <c r="C33" s="1">
        <v>1436.0000024139881</v>
      </c>
      <c r="D33" s="1">
        <v>0</v>
      </c>
      <c r="E33">
        <f>(R33-S33*(1000-T33)/(1000-U33))*AK33</f>
        <v>-9.7360702988010352</v>
      </c>
      <c r="F33">
        <f>IF(AV33&lt;&gt;0,1/(1/AV33-1/N33),0)</f>
        <v>2.387976086763004</v>
      </c>
      <c r="G33">
        <f>((AY33-AL33/2)*S33-E33)/(AY33+AL33/2)</f>
        <v>391.39928279606386</v>
      </c>
      <c r="H33">
        <f>AL33*1000</f>
        <v>36.149514478768317</v>
      </c>
      <c r="I33">
        <f>(AQ33-AW33)</f>
        <v>1.9921127191082815</v>
      </c>
      <c r="J33">
        <f>(P33+AP33*D33)</f>
        <v>32.064411163330078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32.845848083496094</v>
      </c>
      <c r="P33" s="1">
        <v>32.064411163330078</v>
      </c>
      <c r="Q33" s="1">
        <v>32.969387054443359</v>
      </c>
      <c r="R33" s="1">
        <v>399.9923095703125</v>
      </c>
      <c r="S33" s="1">
        <v>395.84799194335938</v>
      </c>
      <c r="T33" s="1">
        <v>9.7048534080386162E-3</v>
      </c>
      <c r="U33" s="1">
        <v>31.726644515991211</v>
      </c>
      <c r="V33" s="1">
        <v>1.7103193327784538E-2</v>
      </c>
      <c r="W33" s="1">
        <v>55.912940979003906</v>
      </c>
      <c r="X33" s="1">
        <v>300.17745971679688</v>
      </c>
      <c r="Y33" s="1">
        <v>300.99859619140625</v>
      </c>
      <c r="Z33" s="1">
        <v>3.3746439963579178E-2</v>
      </c>
      <c r="AA33" s="1">
        <v>88.266716003417969</v>
      </c>
      <c r="AB33" s="1">
        <v>13.140177726745605</v>
      </c>
      <c r="AC33" s="1">
        <v>1.080438494682312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1.1035936018999881</v>
      </c>
      <c r="AL33">
        <f>(U33-T33)/(1000-U33)*AK33</f>
        <v>3.6149514478768317E-2</v>
      </c>
      <c r="AM33">
        <f>(P33+273.15)</f>
        <v>305.21441116333006</v>
      </c>
      <c r="AN33">
        <f>(O33+273.15)</f>
        <v>305.99584808349607</v>
      </c>
      <c r="AO33">
        <f>(Y33*AG33+Z33*AH33)*AI33</f>
        <v>48.159774314170136</v>
      </c>
      <c r="AP33">
        <f>((AO33+0.00000010773*(AN33^4-AM33^4))-AL33*44100)/(L33*51.4+0.00000043092*AM33^3)</f>
        <v>-12.567147251639609</v>
      </c>
      <c r="AQ33">
        <f>0.61365*EXP(17.502*J33/(240.97+J33))</f>
        <v>4.7925194403426756</v>
      </c>
      <c r="AR33">
        <f>AQ33*1000/AA33</f>
        <v>54.295884760877406</v>
      </c>
      <c r="AS33">
        <f>(AR33-U33)</f>
        <v>22.569240244886196</v>
      </c>
      <c r="AT33">
        <f>IF(D33,P33,(O33+P33)/2)</f>
        <v>32.455129623413086</v>
      </c>
      <c r="AU33">
        <f>0.61365*EXP(17.502*AT33/(240.97+AT33))</f>
        <v>4.8994802144835097</v>
      </c>
      <c r="AV33">
        <f>IF(AS33&lt;&gt;0,(1000-(AR33+U33)/2)/AS33*AL33,0)</f>
        <v>1.5328242231286304</v>
      </c>
      <c r="AW33">
        <f>U33*AA33/1000</f>
        <v>2.8004067212343942</v>
      </c>
      <c r="AX33">
        <f>(AU33-AW33)</f>
        <v>2.0990734932491155</v>
      </c>
      <c r="AY33">
        <f>1/(1.6/F33+1.37/N33)</f>
        <v>1.0100082812139672</v>
      </c>
      <c r="AZ33">
        <f>G33*AA33*0.001</f>
        <v>34.547529338501647</v>
      </c>
      <c r="BA33">
        <f>G33/S33</f>
        <v>0.98876157202299997</v>
      </c>
      <c r="BB33">
        <f>(1-AL33*AA33/AQ33/F33)*100</f>
        <v>72.119177546448341</v>
      </c>
      <c r="BC33">
        <f>(S33-E33/(N33/1.35))</f>
        <v>398.91869900469027</v>
      </c>
      <c r="BD33">
        <f>E33*BB33/100/BC33</f>
        <v>-1.7601515903762605E-2</v>
      </c>
    </row>
    <row r="34" spans="1:56" x14ac:dyDescent="0.35">
      <c r="A34" s="1" t="s">
        <v>9</v>
      </c>
      <c r="B34" s="1" t="s">
        <v>1918</v>
      </c>
      <c r="K34" s="1">
        <v>2.72</v>
      </c>
    </row>
    <row r="35" spans="1:56" x14ac:dyDescent="0.35">
      <c r="A35" s="1" t="s">
        <v>9</v>
      </c>
      <c r="B35" s="1" t="s">
        <v>1917</v>
      </c>
      <c r="K35" s="1">
        <v>2.72</v>
      </c>
    </row>
    <row r="36" spans="1:56" x14ac:dyDescent="0.35">
      <c r="A36" s="1">
        <v>7</v>
      </c>
      <c r="B36" s="1" t="s">
        <v>1916</v>
      </c>
      <c r="C36" s="1">
        <v>1639.0000024139881</v>
      </c>
      <c r="D36" s="1">
        <v>0</v>
      </c>
      <c r="E36">
        <f>(R36-S36*(1000-T36)/(1000-U36))*AK36</f>
        <v>-9.4473128223819138</v>
      </c>
      <c r="F36">
        <f>IF(AV36&lt;&gt;0,1/(1/AV36-1/N36),0)</f>
        <v>2.373091691965548</v>
      </c>
      <c r="G36">
        <f>((AY36-AL36/2)*S36-E36)/(AY36+AL36/2)</f>
        <v>390.80342791431269</v>
      </c>
      <c r="H36">
        <f>AL36*1000</f>
        <v>36.267976096233618</v>
      </c>
      <c r="I36">
        <f>(AQ36-AW36)</f>
        <v>2.0063058393996314</v>
      </c>
      <c r="J36">
        <f>(P36+AP36*D36)</f>
        <v>32.158145904541016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32.874011993408203</v>
      </c>
      <c r="P36" s="1">
        <v>32.158145904541016</v>
      </c>
      <c r="Q36" s="1">
        <v>32.986255645751953</v>
      </c>
      <c r="R36" s="1">
        <v>400.02923583984375</v>
      </c>
      <c r="S36" s="1">
        <v>395.58908081054688</v>
      </c>
      <c r="T36" s="1">
        <v>3.544621542096138E-2</v>
      </c>
      <c r="U36" s="1">
        <v>31.853605270385742</v>
      </c>
      <c r="V36" s="1">
        <v>6.2370821833610535E-2</v>
      </c>
      <c r="W36" s="1">
        <v>56.049301147460938</v>
      </c>
      <c r="X36" s="1">
        <v>300.16372680664063</v>
      </c>
      <c r="Y36" s="1">
        <v>500.11898803710938</v>
      </c>
      <c r="Z36" s="1">
        <v>4.0976647287607193E-2</v>
      </c>
      <c r="AA36" s="1">
        <v>88.269027709960938</v>
      </c>
      <c r="AB36" s="1">
        <v>13.279423713684082</v>
      </c>
      <c r="AC36" s="1">
        <v>1.0819140672683716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1.103543113259708</v>
      </c>
      <c r="AL36">
        <f>(U36-T36)/(1000-U36)*AK36</f>
        <v>3.6267976096233619E-2</v>
      </c>
      <c r="AM36">
        <f>(P36+273.15)</f>
        <v>305.30814590454099</v>
      </c>
      <c r="AN36">
        <f>(O36+273.15)</f>
        <v>306.02401199340818</v>
      </c>
      <c r="AO36">
        <f>(Y36*AG36+Z36*AH36)*AI36</f>
        <v>80.019036297372622</v>
      </c>
      <c r="AP36">
        <f>((AO36+0.00000010773*(AN36^4-AM36^4))-AL36*44100)/(L36*51.4+0.00000043092*AM36^3)</f>
        <v>-12.354698167281223</v>
      </c>
      <c r="AQ36">
        <f>0.61365*EXP(17.502*J36/(240.97+J36))</f>
        <v>4.8179926056734681</v>
      </c>
      <c r="AR36">
        <f>AQ36*1000/AA36</f>
        <v>54.583048331569763</v>
      </c>
      <c r="AS36">
        <f>(AR36-U36)</f>
        <v>22.729443061184021</v>
      </c>
      <c r="AT36">
        <f>IF(D36,P36,(O36+P36)/2)</f>
        <v>32.516078948974609</v>
      </c>
      <c r="AU36">
        <f>0.61365*EXP(17.502*AT36/(240.97+AT36))</f>
        <v>4.9163512826923714</v>
      </c>
      <c r="AV36">
        <f>IF(AS36&lt;&gt;0,(1000-(AR36+U36)/2)/AS36*AL36,0)</f>
        <v>1.5266777439063626</v>
      </c>
      <c r="AW36">
        <f>U36*AA36/1000</f>
        <v>2.8116867662738367</v>
      </c>
      <c r="AX36">
        <f>(AU36-AW36)</f>
        <v>2.1046645164185347</v>
      </c>
      <c r="AY36">
        <f>1/(1.6/F36+1.37/N36)</f>
        <v>1.0057393706406768</v>
      </c>
      <c r="AZ36">
        <f>G36*AA36*0.001</f>
        <v>34.495838607716195</v>
      </c>
      <c r="BA36">
        <f>G36/S36</f>
        <v>0.98790246463216691</v>
      </c>
      <c r="BB36">
        <f>(1-AL36*AA36/AQ36/F36)*100</f>
        <v>72.000452316941448</v>
      </c>
      <c r="BC36">
        <f>(S36-E36/(N36/1.35))</f>
        <v>398.56871523223572</v>
      </c>
      <c r="BD36">
        <f>E36*BB36/100/BC36</f>
        <v>-1.7066336879822522E-2</v>
      </c>
    </row>
    <row r="37" spans="1:56" x14ac:dyDescent="0.35">
      <c r="A37" s="1" t="s">
        <v>9</v>
      </c>
      <c r="B37" s="1" t="s">
        <v>1915</v>
      </c>
      <c r="K37" s="1">
        <v>2.72</v>
      </c>
    </row>
    <row r="38" spans="1:56" x14ac:dyDescent="0.35">
      <c r="A38" s="1" t="s">
        <v>9</v>
      </c>
      <c r="B38" s="1" t="s">
        <v>1914</v>
      </c>
      <c r="K38" s="1">
        <v>2.72</v>
      </c>
    </row>
    <row r="39" spans="1:56" x14ac:dyDescent="0.35">
      <c r="A39" s="1">
        <v>8</v>
      </c>
      <c r="B39" s="1" t="s">
        <v>1913</v>
      </c>
      <c r="C39" s="1">
        <v>1842.0000024139881</v>
      </c>
      <c r="D39" s="1">
        <v>0</v>
      </c>
      <c r="E39">
        <f>(R39-S39*(1000-T39)/(1000-U39))*AK39</f>
        <v>-9.1108353573375869</v>
      </c>
      <c r="F39">
        <f>IF(AV39&lt;&gt;0,1/(1/AV39-1/N39),0)</f>
        <v>2.3952081478291309</v>
      </c>
      <c r="G39">
        <f>((AY39-AL39/2)*S39-E39)/(AY39+AL39/2)</f>
        <v>389.98593233784942</v>
      </c>
      <c r="H39">
        <f>AL39*1000</f>
        <v>36.653672890323911</v>
      </c>
      <c r="I39">
        <f>(AQ39-AW39)</f>
        <v>2.0146579954109436</v>
      </c>
      <c r="J39">
        <f>(P39+AP39*D39)</f>
        <v>32.306804656982422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32.924785614013672</v>
      </c>
      <c r="P39" s="1">
        <v>32.306804656982422</v>
      </c>
      <c r="Q39" s="1">
        <v>33.024566650390625</v>
      </c>
      <c r="R39" s="1">
        <v>400.07266235351563</v>
      </c>
      <c r="S39" s="1">
        <v>395.20211791992188</v>
      </c>
      <c r="T39" s="1">
        <v>7.5623922049999237E-2</v>
      </c>
      <c r="U39" s="1">
        <v>32.220462799072266</v>
      </c>
      <c r="V39" s="1">
        <v>0.1326834112405777</v>
      </c>
      <c r="W39" s="1">
        <v>56.531333923339844</v>
      </c>
      <c r="X39" s="1">
        <v>300.15914916992188</v>
      </c>
      <c r="Y39" s="1">
        <v>750.44915771484375</v>
      </c>
      <c r="Z39" s="1">
        <v>5.5442344397306442E-2</v>
      </c>
      <c r="AA39" s="1">
        <v>88.266128540039063</v>
      </c>
      <c r="AB39" s="1">
        <v>13.296137809753418</v>
      </c>
      <c r="AC39" s="1">
        <v>1.0717555284500122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1.1035262837129478</v>
      </c>
      <c r="AL39">
        <f>(U39-T39)/(1000-U39)*AK39</f>
        <v>3.665367289032391E-2</v>
      </c>
      <c r="AM39">
        <f>(P39+273.15)</f>
        <v>305.4568046569824</v>
      </c>
      <c r="AN39">
        <f>(O39+273.15)</f>
        <v>306.07478561401365</v>
      </c>
      <c r="AO39">
        <f>(Y39*AG39+Z39*AH39)*AI39</f>
        <v>120.07186255055967</v>
      </c>
      <c r="AP39">
        <f>((AO39+0.00000010773*(AN39^4-AM39^4))-AL39*44100)/(L39*51.4+0.00000043092*AM39^3)</f>
        <v>-12.174237787186508</v>
      </c>
      <c r="AQ39">
        <f>0.61365*EXP(17.502*J39/(240.97+J39))</f>
        <v>4.858633506453403</v>
      </c>
      <c r="AR39">
        <f>AQ39*1000/AA39</f>
        <v>55.045277127448067</v>
      </c>
      <c r="AS39">
        <f>(AR39-U39)</f>
        <v>22.824814328375801</v>
      </c>
      <c r="AT39">
        <f>IF(D39,P39,(O39+P39)/2)</f>
        <v>32.615795135498047</v>
      </c>
      <c r="AU39">
        <f>0.61365*EXP(17.502*AT39/(240.97+AT39))</f>
        <v>4.9440622406097789</v>
      </c>
      <c r="AV39">
        <f>IF(AS39&lt;&gt;0,(1000-(AR39+U39)/2)/AS39*AL39,0)</f>
        <v>1.5358007930800539</v>
      </c>
      <c r="AW39">
        <f>U39*AA39/1000</f>
        <v>2.8439755110424594</v>
      </c>
      <c r="AX39">
        <f>(AU39-AW39)</f>
        <v>2.1000867295673196</v>
      </c>
      <c r="AY39">
        <f>1/(1.6/F39+1.37/N39)</f>
        <v>1.0120762644213122</v>
      </c>
      <c r="AZ39">
        <f>G39*AA39*0.001</f>
        <v>34.4225484325396</v>
      </c>
      <c r="BA39">
        <f>G39/S39</f>
        <v>0.98680122057663322</v>
      </c>
      <c r="BB39">
        <f>(1-AL39*AA39/AQ39/F39)*100</f>
        <v>72.199399502106417</v>
      </c>
      <c r="BC39">
        <f>(S39-E39/(N39/1.35))</f>
        <v>398.07562906022713</v>
      </c>
      <c r="BD39">
        <f>E39*BB39/100/BC39</f>
        <v>-1.652441882250498E-2</v>
      </c>
    </row>
    <row r="40" spans="1:56" x14ac:dyDescent="0.35">
      <c r="A40" s="1" t="s">
        <v>9</v>
      </c>
      <c r="B40" s="1" t="s">
        <v>1912</v>
      </c>
      <c r="K40" s="1">
        <v>2.72</v>
      </c>
    </row>
    <row r="41" spans="1:56" x14ac:dyDescent="0.35">
      <c r="A41" s="1" t="s">
        <v>9</v>
      </c>
      <c r="B41" s="1" t="s">
        <v>1911</v>
      </c>
      <c r="K41" s="1">
        <v>2.72</v>
      </c>
    </row>
    <row r="42" spans="1:56" x14ac:dyDescent="0.35">
      <c r="A42" s="1">
        <v>9</v>
      </c>
      <c r="B42" s="1" t="s">
        <v>1910</v>
      </c>
      <c r="C42" s="1">
        <v>2045.0000024139881</v>
      </c>
      <c r="D42" s="1">
        <v>0</v>
      </c>
      <c r="E42">
        <f>(R42-S42*(1000-T42)/(1000-U42))*AK42</f>
        <v>-8.9123861789336605</v>
      </c>
      <c r="F42">
        <f>IF(AV42&lt;&gt;0,1/(1/AV42-1/N42),0)</f>
        <v>2.4026307608797022</v>
      </c>
      <c r="G42">
        <f>((AY42-AL42/2)*S42-E42)/(AY42+AL42/2)</f>
        <v>389.43621930363275</v>
      </c>
      <c r="H42">
        <f>AL42*1000</f>
        <v>36.986711769547483</v>
      </c>
      <c r="I42">
        <f>(AQ42-AW42)</f>
        <v>2.0281161751570744</v>
      </c>
      <c r="J42">
        <f>(P42+AP42*D42)</f>
        <v>32.465160369873047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32.994361877441406</v>
      </c>
      <c r="P42" s="1">
        <v>32.465160369873047</v>
      </c>
      <c r="Q42" s="1">
        <v>33.076560974121094</v>
      </c>
      <c r="R42" s="1">
        <v>400.11227416992188</v>
      </c>
      <c r="S42" s="1">
        <v>394.95150756835938</v>
      </c>
      <c r="T42" s="1">
        <v>0.13867847621440887</v>
      </c>
      <c r="U42" s="1">
        <v>32.561153411865234</v>
      </c>
      <c r="V42" s="1">
        <v>0.24237166345119476</v>
      </c>
      <c r="W42" s="1">
        <v>56.90789794921875</v>
      </c>
      <c r="X42" s="1">
        <v>300.18707275390625</v>
      </c>
      <c r="Y42" s="1">
        <v>1001.20458984375</v>
      </c>
      <c r="Z42" s="1">
        <v>2.4105233605951071E-3</v>
      </c>
      <c r="AA42" s="1">
        <v>88.268898010253906</v>
      </c>
      <c r="AB42" s="1">
        <v>13.54753589630127</v>
      </c>
      <c r="AC42" s="1">
        <v>1.0633053779602051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1.1036289439481846</v>
      </c>
      <c r="AL42">
        <f>(U42-T42)/(1000-U42)*AK42</f>
        <v>3.698671176954748E-2</v>
      </c>
      <c r="AM42">
        <f>(P42+273.15)</f>
        <v>305.61516036987302</v>
      </c>
      <c r="AN42">
        <f>(O42+273.15)</f>
        <v>306.14436187744138</v>
      </c>
      <c r="AO42">
        <f>(Y42*AG42+Z42*AH42)*AI42</f>
        <v>160.19273079441336</v>
      </c>
      <c r="AP42">
        <f>((AO42+0.00000010773*(AN42^4-AM42^4))-AL42*44100)/(L42*51.4+0.00000043092*AM42^3)</f>
        <v>-11.973264185938667</v>
      </c>
      <c r="AQ42">
        <f>0.61365*EXP(17.502*J42/(240.97+J42))</f>
        <v>4.9022533047652379</v>
      </c>
      <c r="AR42">
        <f>AQ42*1000/AA42</f>
        <v>55.53771957361198</v>
      </c>
      <c r="AS42">
        <f>(AR42-U42)</f>
        <v>22.976566161746746</v>
      </c>
      <c r="AT42">
        <f>IF(D42,P42,(O42+P42)/2)</f>
        <v>32.729761123657227</v>
      </c>
      <c r="AU42">
        <f>0.61365*EXP(17.502*AT42/(240.97+AT42))</f>
        <v>4.9758995580419727</v>
      </c>
      <c r="AV42">
        <f>IF(AS42&lt;&gt;0,(1000-(AR42+U42)/2)/AS42*AL42,0)</f>
        <v>1.5388490912643664</v>
      </c>
      <c r="AW42">
        <f>U42*AA42/1000</f>
        <v>2.8741371296081635</v>
      </c>
      <c r="AX42">
        <f>(AU42-AW42)</f>
        <v>2.1017624284338092</v>
      </c>
      <c r="AY42">
        <f>1/(1.6/F42+1.37/N42)</f>
        <v>1.0141945329553992</v>
      </c>
      <c r="AZ42">
        <f>G42*AA42*0.001</f>
        <v>34.37510592321123</v>
      </c>
      <c r="BA42">
        <f>G42/S42</f>
        <v>0.98603553054226023</v>
      </c>
      <c r="BB42">
        <f>(1-AL42*AA42/AQ42/F42)*100</f>
        <v>72.28144114779289</v>
      </c>
      <c r="BC42">
        <f>(S42-E42/(N42/1.35))</f>
        <v>397.76242884697109</v>
      </c>
      <c r="BD42">
        <f>E42*BB42/100/BC42</f>
        <v>-1.6195599945082691E-2</v>
      </c>
    </row>
    <row r="43" spans="1:56" x14ac:dyDescent="0.35">
      <c r="A43" s="1" t="s">
        <v>9</v>
      </c>
      <c r="B43" s="1" t="s">
        <v>1909</v>
      </c>
      <c r="K43" s="1">
        <v>2.72</v>
      </c>
    </row>
    <row r="44" spans="1:56" x14ac:dyDescent="0.35">
      <c r="A44" s="1" t="s">
        <v>9</v>
      </c>
      <c r="B44" s="1" t="s">
        <v>1908</v>
      </c>
      <c r="K44" s="1">
        <v>2.72</v>
      </c>
    </row>
    <row r="45" spans="1:56" x14ac:dyDescent="0.35">
      <c r="A45" s="1">
        <v>10</v>
      </c>
      <c r="B45" s="1" t="s">
        <v>1907</v>
      </c>
      <c r="C45" s="1">
        <v>2248.0000024139881</v>
      </c>
      <c r="D45" s="1">
        <v>0</v>
      </c>
      <c r="E45">
        <f>(R45-S45*(1000-T45)/(1000-U45))*AK45</f>
        <v>-8.2823878241950428</v>
      </c>
      <c r="F45">
        <f>IF(AV45&lt;&gt;0,1/(1/AV45-1/N45),0)</f>
        <v>2.3228383137566233</v>
      </c>
      <c r="G45">
        <f>((AY45-AL45/2)*S45-E45)/(AY45+AL45/2)</f>
        <v>388.00642305203087</v>
      </c>
      <c r="H45">
        <f>AL45*1000</f>
        <v>36.952283574558052</v>
      </c>
      <c r="I45">
        <f>(AQ45-AW45)</f>
        <v>2.0701115242883694</v>
      </c>
      <c r="J45">
        <f>(P45+AP45*D45)</f>
        <v>32.636871337890625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33.074142456054688</v>
      </c>
      <c r="P45" s="1">
        <v>32.636871337890625</v>
      </c>
      <c r="Q45" s="1">
        <v>33.142513275146484</v>
      </c>
      <c r="R45" s="1">
        <v>399.92694091796875</v>
      </c>
      <c r="S45" s="1">
        <v>394.2315673828125</v>
      </c>
      <c r="T45" s="1">
        <v>0.23502463102340698</v>
      </c>
      <c r="U45" s="1">
        <v>32.626224517822266</v>
      </c>
      <c r="V45" s="1">
        <v>0.40891349315643311</v>
      </c>
      <c r="W45" s="1">
        <v>56.765548706054688</v>
      </c>
      <c r="X45" s="1">
        <v>300.17703247070313</v>
      </c>
      <c r="Y45" s="1">
        <v>1250.00634765625</v>
      </c>
      <c r="Z45" s="1">
        <v>0.12172863632440567</v>
      </c>
      <c r="AA45" s="1">
        <v>88.267189025878906</v>
      </c>
      <c r="AB45" s="1">
        <v>13.617525100708008</v>
      </c>
      <c r="AC45" s="1">
        <v>1.0695523023605347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1.1035920311422907</v>
      </c>
      <c r="AL45">
        <f>(U45-T45)/(1000-U45)*AK45</f>
        <v>3.6952283574558049E-2</v>
      </c>
      <c r="AM45">
        <f>(P45+273.15)</f>
        <v>305.7868713378906</v>
      </c>
      <c r="AN45">
        <f>(O45+273.15)</f>
        <v>306.22414245605466</v>
      </c>
      <c r="AO45">
        <f>(Y45*AG45+Z45*AH45)*AI45</f>
        <v>200.00101115462894</v>
      </c>
      <c r="AP45">
        <f>((AO45+0.00000010773*(AN45^4-AM45^4))-AL45*44100)/(L45*51.4+0.00000043092*AM45^3)</f>
        <v>-11.642608205354165</v>
      </c>
      <c r="AQ45">
        <f>0.61365*EXP(17.502*J45/(240.97+J45))</f>
        <v>4.9499366510037524</v>
      </c>
      <c r="AR45">
        <f>AQ45*1000/AA45</f>
        <v>56.07901084912185</v>
      </c>
      <c r="AS45">
        <f>(AR45-U45)</f>
        <v>23.452786331299585</v>
      </c>
      <c r="AT45">
        <f>IF(D45,P45,(O45+P45)/2)</f>
        <v>32.855506896972656</v>
      </c>
      <c r="AU45">
        <f>0.61365*EXP(17.502*AT45/(240.97+AT45))</f>
        <v>5.011234534616511</v>
      </c>
      <c r="AV45">
        <f>IF(AS45&lt;&gt;0,(1000-(AR45+U45)/2)/AS45*AL45,0)</f>
        <v>1.5057210077216279</v>
      </c>
      <c r="AW45">
        <f>U45*AA45/1000</f>
        <v>2.8798251267153829</v>
      </c>
      <c r="AX45">
        <f>(AU45-AW45)</f>
        <v>2.1314094079011281</v>
      </c>
      <c r="AY45">
        <f>1/(1.6/F45+1.37/N45)</f>
        <v>0.99119825510947679</v>
      </c>
      <c r="AZ45">
        <f>G45*AA45*0.001</f>
        <v>34.248236286788753</v>
      </c>
      <c r="BA45">
        <f>G45/S45</f>
        <v>0.98420942195951344</v>
      </c>
      <c r="BB45">
        <f>(1-AL45*AA45/AQ45/F45)*100</f>
        <v>71.632441671978128</v>
      </c>
      <c r="BC45">
        <f>(S45-E45/(N45/1.35))</f>
        <v>396.84379038407502</v>
      </c>
      <c r="BD45">
        <f>E45*BB45/100/BC45</f>
        <v>-1.4950156134411354E-2</v>
      </c>
    </row>
    <row r="46" spans="1:56" x14ac:dyDescent="0.35">
      <c r="A46" s="1" t="s">
        <v>9</v>
      </c>
      <c r="B46" s="1" t="s">
        <v>1906</v>
      </c>
      <c r="K46" s="1">
        <v>2.72</v>
      </c>
    </row>
    <row r="47" spans="1:56" x14ac:dyDescent="0.35">
      <c r="A47" s="1" t="s">
        <v>9</v>
      </c>
      <c r="B47" s="1" t="s">
        <v>1905</v>
      </c>
      <c r="K47" s="1">
        <v>2.72</v>
      </c>
    </row>
    <row r="48" spans="1:56" x14ac:dyDescent="0.35">
      <c r="A48" s="1">
        <v>11</v>
      </c>
      <c r="B48" s="1" t="s">
        <v>1904</v>
      </c>
      <c r="C48" s="1">
        <v>2451.0000024139881</v>
      </c>
      <c r="D48" s="1">
        <v>0</v>
      </c>
      <c r="E48">
        <f>(R48-S48*(1000-T48)/(1000-U48))*AK48</f>
        <v>-7.5697323023584202</v>
      </c>
      <c r="F48">
        <f>IF(AV48&lt;&gt;0,1/(1/AV48-1/N48),0)</f>
        <v>2.1923950370876395</v>
      </c>
      <c r="G48">
        <f>((AY48-AL48/2)*S48-E48)/(AY48+AL48/2)</f>
        <v>386.73736907069349</v>
      </c>
      <c r="H48">
        <f>AL48*1000</f>
        <v>36.801005511791587</v>
      </c>
      <c r="I48">
        <f>(AQ48-AW48)</f>
        <v>2.1401076140432886</v>
      </c>
      <c r="J48">
        <f>(P48+AP48*D48)</f>
        <v>32.887863159179688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33.188926696777344</v>
      </c>
      <c r="P48" s="1">
        <v>32.887863159179688</v>
      </c>
      <c r="Q48" s="1">
        <v>33.233879089355469</v>
      </c>
      <c r="R48" s="1">
        <v>400.14547729492188</v>
      </c>
      <c r="S48" s="1">
        <v>393.86996459960938</v>
      </c>
      <c r="T48" s="1">
        <v>0.37235575914382935</v>
      </c>
      <c r="U48" s="1">
        <v>32.633174896240234</v>
      </c>
      <c r="V48" s="1">
        <v>0.6436503529548645</v>
      </c>
      <c r="W48" s="1">
        <v>56.409374237060547</v>
      </c>
      <c r="X48" s="1">
        <v>300.1541748046875</v>
      </c>
      <c r="Y48" s="1">
        <v>1600.698486328125</v>
      </c>
      <c r="Z48" s="1">
        <v>0.20247291028499603</v>
      </c>
      <c r="AA48" s="1">
        <v>88.261543273925781</v>
      </c>
      <c r="AB48" s="1">
        <v>13.783490180969238</v>
      </c>
      <c r="AC48" s="1">
        <v>1.0855549573898315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1.1035079956054685</v>
      </c>
      <c r="AL48">
        <f>(U48-T48)/(1000-U48)*AK48</f>
        <v>3.6801005511791586E-2</v>
      </c>
      <c r="AM48">
        <f>(P48+273.15)</f>
        <v>306.03786315917966</v>
      </c>
      <c r="AN48">
        <f>(O48+273.15)</f>
        <v>306.33892669677732</v>
      </c>
      <c r="AO48">
        <f>(Y48*AG48+Z48*AH48)*AI48</f>
        <v>256.11175208795612</v>
      </c>
      <c r="AP48">
        <f>((AO48+0.00000010773*(AN48^4-AM48^4))-AL48*44100)/(L48*51.4+0.00000043092*AM48^3)</f>
        <v>-11.140301856083614</v>
      </c>
      <c r="AQ48">
        <f>0.61365*EXP(17.502*J48/(240.97+J48))</f>
        <v>5.0203619923133846</v>
      </c>
      <c r="AR48">
        <f>AQ48*1000/AA48</f>
        <v>56.880514503721571</v>
      </c>
      <c r="AS48">
        <f>(AR48-U48)</f>
        <v>24.247339607481337</v>
      </c>
      <c r="AT48">
        <f>IF(D48,P48,(O48+P48)/2)</f>
        <v>33.038394927978516</v>
      </c>
      <c r="AU48">
        <f>0.61365*EXP(17.502*AT48/(240.97+AT48))</f>
        <v>5.0630163310875815</v>
      </c>
      <c r="AV48">
        <f>IF(AS48&lt;&gt;0,(1000-(AR48+U48)/2)/AS48*AL48,0)</f>
        <v>1.4498047700231291</v>
      </c>
      <c r="AW48">
        <f>U48*AA48/1000</f>
        <v>2.880254378270096</v>
      </c>
      <c r="AX48">
        <f>(AU48-AW48)</f>
        <v>2.1827619528174855</v>
      </c>
      <c r="AY48">
        <f>1/(1.6/F48+1.37/N48)</f>
        <v>0.95250530673888711</v>
      </c>
      <c r="AZ48">
        <f>G48*AA48*0.001</f>
        <v>34.13403703587722</v>
      </c>
      <c r="BA48">
        <f>G48/S48</f>
        <v>0.98189098898118177</v>
      </c>
      <c r="BB48">
        <f>(1-AL48*AA48/AQ48/F48)*100</f>
        <v>70.489446264777044</v>
      </c>
      <c r="BC48">
        <f>(S48-E48/(N48/1.35))</f>
        <v>396.25741967335705</v>
      </c>
      <c r="BD48">
        <f>E48*BB48/100/BC48</f>
        <v>-1.3465646619454768E-2</v>
      </c>
    </row>
    <row r="49" spans="1:56" x14ac:dyDescent="0.35">
      <c r="A49" s="1" t="s">
        <v>9</v>
      </c>
      <c r="B49" s="1" t="s">
        <v>1903</v>
      </c>
      <c r="K49" s="1">
        <v>2.72</v>
      </c>
    </row>
    <row r="50" spans="1:56" x14ac:dyDescent="0.35">
      <c r="A50" s="1" t="s">
        <v>9</v>
      </c>
      <c r="B50" s="1" t="s">
        <v>1898</v>
      </c>
      <c r="K50" s="1">
        <v>2.72</v>
      </c>
    </row>
    <row r="51" spans="1:56" x14ac:dyDescent="0.35">
      <c r="A51" s="1">
        <v>12</v>
      </c>
      <c r="B51" s="1" t="s">
        <v>1902</v>
      </c>
      <c r="C51" s="1">
        <v>2654.0000024139881</v>
      </c>
      <c r="D51" s="1">
        <v>0</v>
      </c>
      <c r="E51">
        <f>(R51-S51*(1000-T51)/(1000-U51))*AK51</f>
        <v>-6.7600548210356282</v>
      </c>
      <c r="F51">
        <f>IF(AV51&lt;&gt;0,1/(1/AV51-1/N51),0)</f>
        <v>1.8526167511838525</v>
      </c>
      <c r="G51">
        <f>((AY51-AL51/2)*S51-E51)/(AY51+AL51/2)</f>
        <v>385.21139244675447</v>
      </c>
      <c r="H51">
        <f>AL51*1000</f>
        <v>35.406059814873842</v>
      </c>
      <c r="I51">
        <f>(AQ51-AW51)</f>
        <v>2.3087812527885681</v>
      </c>
      <c r="J51">
        <f>(P51+AP51*D51)</f>
        <v>33.171070098876953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33.326099395751953</v>
      </c>
      <c r="P51" s="1">
        <v>33.171070098876953</v>
      </c>
      <c r="Q51" s="1">
        <v>33.344799041748047</v>
      </c>
      <c r="R51" s="1">
        <v>400.02737426757813</v>
      </c>
      <c r="S51" s="1">
        <v>393.52813720703125</v>
      </c>
      <c r="T51" s="1">
        <v>0.57016235589981079</v>
      </c>
      <c r="U51" s="1">
        <v>31.634685516357422</v>
      </c>
      <c r="V51" s="1">
        <v>0.97801131010055542</v>
      </c>
      <c r="W51" s="1">
        <v>54.263633728027344</v>
      </c>
      <c r="X51" s="1">
        <v>300.2071533203125</v>
      </c>
      <c r="Y51" s="1">
        <v>2001.1319580078125</v>
      </c>
      <c r="Z51" s="1">
        <v>0.10485454648733139</v>
      </c>
      <c r="AA51" s="1">
        <v>88.260421752929688</v>
      </c>
      <c r="AB51" s="1">
        <v>13.568429946899414</v>
      </c>
      <c r="AC51" s="1">
        <v>1.1343750953674316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1.1037027695599722</v>
      </c>
      <c r="AL51">
        <f>(U51-T51)/(1000-U51)*AK51</f>
        <v>3.5406059814873839E-2</v>
      </c>
      <c r="AM51">
        <f>(P51+273.15)</f>
        <v>306.32107009887693</v>
      </c>
      <c r="AN51">
        <f>(O51+273.15)</f>
        <v>306.47609939575193</v>
      </c>
      <c r="AO51">
        <f>(Y51*AG51+Z51*AH51)*AI51</f>
        <v>320.18110612464443</v>
      </c>
      <c r="AP51">
        <f>((AO51+0.00000010773*(AN51^4-AM51^4))-AL51*44100)/(L51*51.4+0.00000043092*AM51^3)</f>
        <v>-10.125794898240486</v>
      </c>
      <c r="AQ51">
        <f>0.61365*EXP(17.502*J51/(240.97+J51))</f>
        <v>5.1008719384835706</v>
      </c>
      <c r="AR51">
        <f>AQ51*1000/AA51</f>
        <v>57.793423566030647</v>
      </c>
      <c r="AS51">
        <f>(AR51-U51)</f>
        <v>26.158738049673225</v>
      </c>
      <c r="AT51">
        <f>IF(D51,P51,(O51+P51)/2)</f>
        <v>33.248584747314453</v>
      </c>
      <c r="AU51">
        <f>0.61365*EXP(17.502*AT51/(240.97+AT51))</f>
        <v>5.1231026073373167</v>
      </c>
      <c r="AV51">
        <f>IF(AS51&lt;&gt;0,(1000-(AR51+U51)/2)/AS51*AL51,0)</f>
        <v>1.2929871181475174</v>
      </c>
      <c r="AW51">
        <f>U51*AA51/1000</f>
        <v>2.7920906856950025</v>
      </c>
      <c r="AX51">
        <f>(AU51-AW51)</f>
        <v>2.3310119216423142</v>
      </c>
      <c r="AY51">
        <f>1/(1.6/F51+1.37/N51)</f>
        <v>0.84480100869355845</v>
      </c>
      <c r="AZ51">
        <f>G51*AA51*0.001</f>
        <v>33.998919961383862</v>
      </c>
      <c r="BA51">
        <f>G51/S51</f>
        <v>0.97886620047221318</v>
      </c>
      <c r="BB51">
        <f>(1-AL51*AA51/AQ51/F51)*100</f>
        <v>66.931568941099258</v>
      </c>
      <c r="BC51">
        <f>(S51-E51/(N51/1.35))</f>
        <v>395.66022412062864</v>
      </c>
      <c r="BD51">
        <f>E51*BB51/100/BC51</f>
        <v>-1.14355966992985E-2</v>
      </c>
    </row>
    <row r="52" spans="1:56" x14ac:dyDescent="0.35">
      <c r="A52" s="1" t="s">
        <v>9</v>
      </c>
      <c r="B52" s="1" t="s">
        <v>1901</v>
      </c>
    </row>
    <row r="53" spans="1:56" x14ac:dyDescent="0.35">
      <c r="A53" s="1" t="s">
        <v>9</v>
      </c>
      <c r="B53" s="1" t="s">
        <v>1900</v>
      </c>
    </row>
    <row r="54" spans="1:56" x14ac:dyDescent="0.35">
      <c r="A54" s="1" t="s">
        <v>9</v>
      </c>
      <c r="B54" s="1" t="s">
        <v>1899</v>
      </c>
    </row>
    <row r="55" spans="1:56" x14ac:dyDescent="0.35">
      <c r="A55" s="1" t="s">
        <v>9</v>
      </c>
      <c r="B55" s="1" t="s">
        <v>1898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BD55"/>
  <sheetViews>
    <sheetView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1987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1986</v>
      </c>
    </row>
    <row r="12" spans="1:56" x14ac:dyDescent="0.35">
      <c r="A12" s="1" t="s">
        <v>9</v>
      </c>
      <c r="B12" s="1" t="s">
        <v>1985</v>
      </c>
    </row>
    <row r="13" spans="1:56" x14ac:dyDescent="0.35">
      <c r="A13" s="1" t="s">
        <v>9</v>
      </c>
      <c r="B13" s="1" t="s">
        <v>1984</v>
      </c>
    </row>
    <row r="14" spans="1:56" x14ac:dyDescent="0.35">
      <c r="A14" s="1" t="s">
        <v>9</v>
      </c>
      <c r="B14" s="1" t="s">
        <v>1983</v>
      </c>
    </row>
    <row r="15" spans="1:56" x14ac:dyDescent="0.35">
      <c r="A15" s="1" t="s">
        <v>9</v>
      </c>
      <c r="B15" s="1" t="s">
        <v>1982</v>
      </c>
    </row>
    <row r="16" spans="1:56" x14ac:dyDescent="0.35">
      <c r="A16" s="1" t="s">
        <v>9</v>
      </c>
      <c r="B16" s="1" t="s">
        <v>1981</v>
      </c>
    </row>
    <row r="17" spans="1:56" x14ac:dyDescent="0.35">
      <c r="A17" s="1" t="s">
        <v>9</v>
      </c>
      <c r="B17" s="1" t="s">
        <v>1980</v>
      </c>
    </row>
    <row r="18" spans="1:56" x14ac:dyDescent="0.35">
      <c r="A18" s="1">
        <v>1</v>
      </c>
      <c r="B18" s="1" t="s">
        <v>1979</v>
      </c>
      <c r="C18" s="1">
        <v>499.00000295042992</v>
      </c>
      <c r="D18" s="1">
        <v>0</v>
      </c>
      <c r="E18">
        <f>(R18-S18*(1000-T18)/(1000-U18))*AK18</f>
        <v>-10.149274281738968</v>
      </c>
      <c r="F18">
        <f>IF(AV18&lt;&gt;0,1/(1/AV18-1/N18),0)</f>
        <v>2.7669947806911614</v>
      </c>
      <c r="G18">
        <f>((AY18-AL18/2)*S18-E18)/(AY18+AL18/2)</f>
        <v>391.98633395175284</v>
      </c>
      <c r="H18">
        <f>AL18*1000</f>
        <v>36.926261369730518</v>
      </c>
      <c r="I18">
        <f>(AQ18-AW18)</f>
        <v>1.8529820857944492</v>
      </c>
      <c r="J18">
        <f>(P18+AP18*D18)</f>
        <v>32.290008544921875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33.444747924804688</v>
      </c>
      <c r="P18" s="1">
        <v>32.290008544921875</v>
      </c>
      <c r="Q18" s="1">
        <v>33.537525177001953</v>
      </c>
      <c r="R18" s="1">
        <v>399.98910522460938</v>
      </c>
      <c r="S18" s="1">
        <v>395.93734741210938</v>
      </c>
      <c r="T18" s="1">
        <v>1.6777386665344238</v>
      </c>
      <c r="U18" s="1">
        <v>34.002086639404297</v>
      </c>
      <c r="V18" s="1">
        <v>2.8587980270385742</v>
      </c>
      <c r="W18" s="1">
        <v>57.938163757324219</v>
      </c>
      <c r="X18" s="1">
        <v>300.15850830078125</v>
      </c>
      <c r="Y18" s="1">
        <v>-2.4987669661641121E-2</v>
      </c>
      <c r="Z18" s="1">
        <v>2.7720507234334946E-2</v>
      </c>
      <c r="AA18" s="1">
        <v>88.260604858398438</v>
      </c>
      <c r="AB18" s="1">
        <v>15.695285797119141</v>
      </c>
      <c r="AC18" s="1">
        <v>1.0396488904953003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1.1035239275764015</v>
      </c>
      <c r="AL18">
        <f>(U18-T18)/(1000-U18)*AK18</f>
        <v>3.6926261369730519E-2</v>
      </c>
      <c r="AM18">
        <f>(P18+273.15)</f>
        <v>305.44000854492185</v>
      </c>
      <c r="AN18">
        <f>(O18+273.15)</f>
        <v>306.59474792480466</v>
      </c>
      <c r="AO18">
        <f>(Y18*AG18+Z18*AH18)*AI18</f>
        <v>-3.9980270564997089E-3</v>
      </c>
      <c r="AP18">
        <f>((AO18+0.00000010773*(AN18^4-AM18^4))-AL18*44100)/(L18*51.4+0.00000043092*AM18^3)</f>
        <v>-13.200325208243655</v>
      </c>
      <c r="AQ18">
        <f>0.61365*EXP(17.502*J18/(240.97+J18))</f>
        <v>4.8540268190359406</v>
      </c>
      <c r="AR18">
        <f>AQ18*1000/AA18</f>
        <v>54.99652791665698</v>
      </c>
      <c r="AS18">
        <f>(AR18-U18)</f>
        <v>20.994441277252683</v>
      </c>
      <c r="AT18">
        <f>IF(D18,P18,(O18+P18)/2)</f>
        <v>32.867378234863281</v>
      </c>
      <c r="AU18">
        <f>0.61365*EXP(17.502*AT18/(240.97+AT18))</f>
        <v>5.0145816711039854</v>
      </c>
      <c r="AV18">
        <f>IF(AS18&lt;&gt;0,(1000-(AR18+U18)/2)/AS18*AL18,0)</f>
        <v>1.6805909646492447</v>
      </c>
      <c r="AW18">
        <f>U18*AA18/1000</f>
        <v>3.0010447332414913</v>
      </c>
      <c r="AX18">
        <f>(AU18-AW18)</f>
        <v>2.0135369378624941</v>
      </c>
      <c r="AY18">
        <f>1/(1.6/F18+1.37/N18)</f>
        <v>1.1131988440720917</v>
      </c>
      <c r="AZ18">
        <f>G18*AA18*0.001</f>
        <v>34.596950930807871</v>
      </c>
      <c r="BA18">
        <f>G18/S18</f>
        <v>0.99002111448646912</v>
      </c>
      <c r="BB18">
        <f>(1-AL18*AA18/AQ18/F18)*100</f>
        <v>75.734361281038147</v>
      </c>
      <c r="BC18">
        <f>(S18-E18/(N18/1.35))</f>
        <v>399.1383769083896</v>
      </c>
      <c r="BD18">
        <f>E18*BB18/100/BC18</f>
        <v>-1.9257702332391571E-2</v>
      </c>
    </row>
    <row r="19" spans="1:56" x14ac:dyDescent="0.35">
      <c r="A19" s="1" t="s">
        <v>9</v>
      </c>
      <c r="B19" s="1" t="s">
        <v>1978</v>
      </c>
      <c r="K19" s="1">
        <v>2.72</v>
      </c>
    </row>
    <row r="20" spans="1:56" x14ac:dyDescent="0.35">
      <c r="A20" s="1" t="s">
        <v>9</v>
      </c>
      <c r="B20" s="1" t="s">
        <v>1977</v>
      </c>
      <c r="K20" s="1">
        <v>2.72</v>
      </c>
    </row>
    <row r="21" spans="1:56" x14ac:dyDescent="0.35">
      <c r="A21" s="1">
        <v>2</v>
      </c>
      <c r="B21" s="1" t="s">
        <v>1976</v>
      </c>
      <c r="C21" s="1">
        <v>702.50000296160579</v>
      </c>
      <c r="D21" s="1">
        <v>0</v>
      </c>
      <c r="E21">
        <f>(R21-S21*(1000-T21)/(1000-U21))*AK21</f>
        <v>-9.2662129178532222</v>
      </c>
      <c r="F21">
        <f>IF(AV21&lt;&gt;0,1/(1/AV21-1/N21),0)</f>
        <v>2.5412181964105618</v>
      </c>
      <c r="G21">
        <f>((AY21-AL21/2)*S21-E21)/(AY21+AL21/2)</f>
        <v>390.96024215746257</v>
      </c>
      <c r="H21">
        <f>AL21*1000</f>
        <v>35.689437253373391</v>
      </c>
      <c r="I21">
        <f>(AQ21-AW21)</f>
        <v>1.8884155168449954</v>
      </c>
      <c r="J21">
        <f>(P21+AP21*D21)</f>
        <v>32.237503051757813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33.408302307128906</v>
      </c>
      <c r="P21" s="1">
        <v>32.237503051757813</v>
      </c>
      <c r="Q21" s="1">
        <v>33.524181365966797</v>
      </c>
      <c r="R21" s="1">
        <v>399.88235473632813</v>
      </c>
      <c r="S21" s="1">
        <v>395.48809814453125</v>
      </c>
      <c r="T21" s="1">
        <v>2.1713418960571289</v>
      </c>
      <c r="U21" s="1">
        <v>33.435409545898438</v>
      </c>
      <c r="V21" s="1">
        <v>3.7076966762542725</v>
      </c>
      <c r="W21" s="1">
        <v>57.092967987060547</v>
      </c>
      <c r="X21" s="1">
        <v>300.11935424804688</v>
      </c>
      <c r="Y21" s="1">
        <v>26.026309967041016</v>
      </c>
      <c r="Z21" s="1">
        <v>8.1952199339866638E-2</v>
      </c>
      <c r="AA21" s="1">
        <v>88.266754150390625</v>
      </c>
      <c r="AB21" s="1">
        <v>15.631624221801758</v>
      </c>
      <c r="AC21" s="1">
        <v>1.0591970682144165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1.1033799788531133</v>
      </c>
      <c r="AL21">
        <f>(U21-T21)/(1000-U21)*AK21</f>
        <v>3.5689437253373389E-2</v>
      </c>
      <c r="AM21">
        <f>(P21+273.15)</f>
        <v>305.38750305175779</v>
      </c>
      <c r="AN21">
        <f>(O21+273.15)</f>
        <v>306.55830230712888</v>
      </c>
      <c r="AO21">
        <f>(Y21*AG21+Z21*AH21)*AI21</f>
        <v>4.1642095016492249</v>
      </c>
      <c r="AP21">
        <f>((AO21+0.00000010773*(AN21^4-AM21^4))-AL21*44100)/(L21*51.4+0.00000043092*AM21^3)</f>
        <v>-12.719285042946344</v>
      </c>
      <c r="AQ21">
        <f>0.61365*EXP(17.502*J21/(240.97+J21))</f>
        <v>4.8396505911504368</v>
      </c>
      <c r="AR21">
        <f>AQ21*1000/AA21</f>
        <v>54.82982395505951</v>
      </c>
      <c r="AS21">
        <f>(AR21-U21)</f>
        <v>21.394414409161072</v>
      </c>
      <c r="AT21">
        <f>IF(D21,P21,(O21+P21)/2)</f>
        <v>32.822902679443359</v>
      </c>
      <c r="AU21">
        <f>0.61365*EXP(17.502*AT21/(240.97+AT21))</f>
        <v>5.0020517400623259</v>
      </c>
      <c r="AV21">
        <f>IF(AS21&lt;&gt;0,(1000-(AR21+U21)/2)/AS21*AL21,0)</f>
        <v>1.5945455830014328</v>
      </c>
      <c r="AW21">
        <f>U21*AA21/1000</f>
        <v>2.9512350743054414</v>
      </c>
      <c r="AX21">
        <f>(AU21-AW21)</f>
        <v>2.0508166657568845</v>
      </c>
      <c r="AY21">
        <f>1/(1.6/F21+1.37/N21)</f>
        <v>1.0529788144492804</v>
      </c>
      <c r="AZ21">
        <f>G21*AA21*0.001</f>
        <v>34.508791577089937</v>
      </c>
      <c r="BA21">
        <f>G21/S21</f>
        <v>0.98855122060989564</v>
      </c>
      <c r="BB21">
        <f>(1-AL21*AA21/AQ21/F21)*100</f>
        <v>74.385794341243084</v>
      </c>
      <c r="BC21">
        <f>(S21-E21/(N21/1.35))</f>
        <v>398.41061457728046</v>
      </c>
      <c r="BD21">
        <f>E21*BB21/100/BC21</f>
        <v>-1.7300608548317175E-2</v>
      </c>
    </row>
    <row r="22" spans="1:56" x14ac:dyDescent="0.35">
      <c r="A22" s="1" t="s">
        <v>9</v>
      </c>
      <c r="B22" s="1" t="s">
        <v>1975</v>
      </c>
      <c r="K22" s="1">
        <v>2.72</v>
      </c>
    </row>
    <row r="23" spans="1:56" x14ac:dyDescent="0.35">
      <c r="A23" s="1" t="s">
        <v>9</v>
      </c>
      <c r="B23" s="1" t="s">
        <v>1974</v>
      </c>
      <c r="K23" s="1">
        <v>2.72</v>
      </c>
    </row>
    <row r="24" spans="1:56" x14ac:dyDescent="0.35">
      <c r="A24" s="1">
        <v>3</v>
      </c>
      <c r="B24" s="1" t="s">
        <v>1973</v>
      </c>
      <c r="C24" s="1">
        <v>905.50000296160579</v>
      </c>
      <c r="D24" s="1">
        <v>0</v>
      </c>
      <c r="E24">
        <f>(R24-S24*(1000-T24)/(1000-U24))*AK24</f>
        <v>-8.5392632268244011</v>
      </c>
      <c r="F24">
        <f>IF(AV24&lt;&gt;0,1/(1/AV24-1/N24),0)</f>
        <v>2.3781979719087447</v>
      </c>
      <c r="G24">
        <f>((AY24-AL24/2)*S24-E24)/(AY24+AL24/2)</f>
        <v>390.371671347985</v>
      </c>
      <c r="H24">
        <f>AL24*1000</f>
        <v>34.500957665216497</v>
      </c>
      <c r="I24">
        <f>(AQ24-AW24)</f>
        <v>1.9046525048882739</v>
      </c>
      <c r="J24">
        <f>(P24+AP24*D24)</f>
        <v>32.159530639648438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33.360916137695313</v>
      </c>
      <c r="P24" s="1">
        <v>32.159530639648438</v>
      </c>
      <c r="Q24" s="1">
        <v>33.486026763916016</v>
      </c>
      <c r="R24" s="1">
        <v>399.973388671875</v>
      </c>
      <c r="S24" s="1">
        <v>395.35061645507813</v>
      </c>
      <c r="T24" s="1">
        <v>2.7753705978393555</v>
      </c>
      <c r="U24" s="1">
        <v>33.011363983154297</v>
      </c>
      <c r="V24" s="1">
        <v>4.7515668869018555</v>
      </c>
      <c r="W24" s="1">
        <v>56.51702880859375</v>
      </c>
      <c r="X24" s="1">
        <v>300.12155151367188</v>
      </c>
      <c r="Y24" s="1">
        <v>50.245063781738281</v>
      </c>
      <c r="Z24" s="1">
        <v>0.20127387344837189</v>
      </c>
      <c r="AA24" s="1">
        <v>88.264068603515625</v>
      </c>
      <c r="AB24" s="1">
        <v>15.633272171020508</v>
      </c>
      <c r="AC24" s="1">
        <v>1.0726755857467651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1.1033880570355581</v>
      </c>
      <c r="AL24">
        <f>(U24-T24)/(1000-U24)*AK24</f>
        <v>3.4500957665216499E-2</v>
      </c>
      <c r="AM24">
        <f>(P24+273.15)</f>
        <v>305.30953063964841</v>
      </c>
      <c r="AN24">
        <f>(O24+273.15)</f>
        <v>306.51091613769529</v>
      </c>
      <c r="AO24">
        <f>(Y24*AG24+Z24*AH24)*AI24</f>
        <v>8.0392100253877743</v>
      </c>
      <c r="AP24">
        <f>((AO24+0.00000010773*(AN24^4-AM24^4))-AL24*44100)/(L24*51.4+0.00000043092*AM24^3)</f>
        <v>-12.256894213396299</v>
      </c>
      <c r="AQ24">
        <f>0.61365*EXP(17.502*J24/(240.97+J24))</f>
        <v>4.8183698001930297</v>
      </c>
      <c r="AR24">
        <f>AQ24*1000/AA24</f>
        <v>54.590388551396444</v>
      </c>
      <c r="AS24">
        <f>(AR24-U24)</f>
        <v>21.579024568242147</v>
      </c>
      <c r="AT24">
        <f>IF(D24,P24,(O24+P24)/2)</f>
        <v>32.760223388671875</v>
      </c>
      <c r="AU24">
        <f>0.61365*EXP(17.502*AT24/(240.97+AT24))</f>
        <v>4.9844395940815609</v>
      </c>
      <c r="AV24">
        <f>IF(AS24&lt;&gt;0,(1000-(AR24+U24)/2)/AS24*AL24,0)</f>
        <v>1.5287894678970297</v>
      </c>
      <c r="AW24">
        <f>U24*AA24/1000</f>
        <v>2.9137172953047559</v>
      </c>
      <c r="AX24">
        <f>(AU24-AW24)</f>
        <v>2.070722298776805</v>
      </c>
      <c r="AY24">
        <f>1/(1.6/F24+1.37/N24)</f>
        <v>1.0072058155625305</v>
      </c>
      <c r="AZ24">
        <f>G24*AA24*0.001</f>
        <v>34.455791980727604</v>
      </c>
      <c r="BA24">
        <f>G24/S24</f>
        <v>0.98740625434775597</v>
      </c>
      <c r="BB24">
        <f>(1-AL24*AA24/AQ24/F24)*100</f>
        <v>73.425386286356456</v>
      </c>
      <c r="BC24">
        <f>(S24-E24/(N24/1.35))</f>
        <v>398.04385665203949</v>
      </c>
      <c r="BD24">
        <f>E24*BB24/100/BC24</f>
        <v>-1.575200045301962E-2</v>
      </c>
    </row>
    <row r="25" spans="1:56" x14ac:dyDescent="0.35">
      <c r="A25" s="1" t="s">
        <v>9</v>
      </c>
      <c r="B25" s="1" t="s">
        <v>1972</v>
      </c>
      <c r="K25" s="1">
        <v>2.72</v>
      </c>
    </row>
    <row r="26" spans="1:56" x14ac:dyDescent="0.35">
      <c r="A26" s="1" t="s">
        <v>9</v>
      </c>
      <c r="B26" s="1" t="s">
        <v>1971</v>
      </c>
      <c r="K26" s="1">
        <v>2.72</v>
      </c>
    </row>
    <row r="27" spans="1:56" x14ac:dyDescent="0.35">
      <c r="A27" s="1">
        <v>4</v>
      </c>
      <c r="B27" s="1" t="s">
        <v>1970</v>
      </c>
      <c r="C27" s="1">
        <v>1108.5000029616058</v>
      </c>
      <c r="D27" s="1">
        <v>0</v>
      </c>
      <c r="E27">
        <f>(R27-S27*(1000-T27)/(1000-U27))*AK27</f>
        <v>-7.7557566667613687</v>
      </c>
      <c r="F27">
        <f>IF(AV27&lt;&gt;0,1/(1/AV27-1/N27),0)</f>
        <v>2.2798090781866356</v>
      </c>
      <c r="G27">
        <f>((AY27-AL27/2)*S27-E27)/(AY27+AL27/2)</f>
        <v>389.47285771205753</v>
      </c>
      <c r="H27">
        <f>AL27*1000</f>
        <v>33.575218387432088</v>
      </c>
      <c r="I27">
        <f>(AQ27-AW27)</f>
        <v>1.9049707883879847</v>
      </c>
      <c r="J27">
        <f>(P27+AP27*D27)</f>
        <v>32.133827209472656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33.319709777832031</v>
      </c>
      <c r="P27" s="1">
        <v>32.133827209472656</v>
      </c>
      <c r="Q27" s="1">
        <v>33.448837280273438</v>
      </c>
      <c r="R27" s="1">
        <v>399.99551391601563</v>
      </c>
      <c r="S27" s="1">
        <v>395.00506591796875</v>
      </c>
      <c r="T27" s="1">
        <v>3.505176305770874</v>
      </c>
      <c r="U27" s="1">
        <v>32.931114196777344</v>
      </c>
      <c r="V27" s="1">
        <v>6.0144238471984863</v>
      </c>
      <c r="W27" s="1">
        <v>56.505485534667969</v>
      </c>
      <c r="X27" s="1">
        <v>300.13375854492188</v>
      </c>
      <c r="Y27" s="1">
        <v>100.34014892578125</v>
      </c>
      <c r="Z27" s="1">
        <v>0.16029670834541321</v>
      </c>
      <c r="AA27" s="1">
        <v>88.257011413574219</v>
      </c>
      <c r="AB27" s="1">
        <v>15.687239646911621</v>
      </c>
      <c r="AC27" s="1">
        <v>1.0786045789718628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1.1034329358269184</v>
      </c>
      <c r="AL27">
        <f>(U27-T27)/(1000-U27)*AK27</f>
        <v>3.357521838743209E-2</v>
      </c>
      <c r="AM27">
        <f>(P27+273.15)</f>
        <v>305.28382720947263</v>
      </c>
      <c r="AN27">
        <f>(O27+273.15)</f>
        <v>306.46970977783201</v>
      </c>
      <c r="AO27">
        <f>(Y27*AG27+Z27*AH27)*AI27</f>
        <v>16.054423469280664</v>
      </c>
      <c r="AP27">
        <f>((AO27+0.00000010773*(AN27^4-AM27^4))-AL27*44100)/(L27*51.4+0.00000043092*AM27^3)</f>
        <v>-11.859346815654385</v>
      </c>
      <c r="AQ27">
        <f>0.61365*EXP(17.502*J27/(240.97+J27))</f>
        <v>4.8113725099146789</v>
      </c>
      <c r="AR27">
        <f>AQ27*1000/AA27</f>
        <v>54.515470588149483</v>
      </c>
      <c r="AS27">
        <f>(AR27-U27)</f>
        <v>21.58435639137214</v>
      </c>
      <c r="AT27">
        <f>IF(D27,P27,(O27+P27)/2)</f>
        <v>32.726768493652344</v>
      </c>
      <c r="AU27">
        <f>0.61365*EXP(17.502*AT27/(240.97+AT27))</f>
        <v>4.9750612674062458</v>
      </c>
      <c r="AV27">
        <f>IF(AS27&lt;&gt;0,(1000-(AR27+U27)/2)/AS27*AL27,0)</f>
        <v>1.4875217363243554</v>
      </c>
      <c r="AW27">
        <f>U27*AA27/1000</f>
        <v>2.9064017215266942</v>
      </c>
      <c r="AX27">
        <f>(AU27-AW27)</f>
        <v>2.0686595458795516</v>
      </c>
      <c r="AY27">
        <f>1/(1.6/F27+1.37/N27)</f>
        <v>0.97858792271279238</v>
      </c>
      <c r="AZ27">
        <f>G27*AA27*0.001</f>
        <v>34.373710448370431</v>
      </c>
      <c r="BA27">
        <f>G27/S27</f>
        <v>0.98599458922620475</v>
      </c>
      <c r="BB27">
        <f>(1-AL27*AA27/AQ27/F27)*100</f>
        <v>72.985271814569217</v>
      </c>
      <c r="BC27">
        <f>(S27-E27/(N27/1.35))</f>
        <v>397.45119213025799</v>
      </c>
      <c r="BD27">
        <f>E27*BB27/100/BC27</f>
        <v>-1.4242151480721195E-2</v>
      </c>
    </row>
    <row r="28" spans="1:56" x14ac:dyDescent="0.35">
      <c r="A28" s="1" t="s">
        <v>9</v>
      </c>
      <c r="B28" s="1" t="s">
        <v>1969</v>
      </c>
      <c r="K28" s="1">
        <v>2.72</v>
      </c>
    </row>
    <row r="29" spans="1:56" x14ac:dyDescent="0.35">
      <c r="A29" s="1" t="s">
        <v>9</v>
      </c>
      <c r="B29" s="1" t="s">
        <v>1968</v>
      </c>
      <c r="K29" s="1">
        <v>2.72</v>
      </c>
    </row>
    <row r="30" spans="1:56" x14ac:dyDescent="0.35">
      <c r="A30" s="1">
        <v>5</v>
      </c>
      <c r="B30" s="1" t="s">
        <v>1967</v>
      </c>
      <c r="C30" s="1">
        <v>1312.0000029504299</v>
      </c>
      <c r="D30" s="1">
        <v>0</v>
      </c>
      <c r="E30">
        <f>(R30-S30*(1000-T30)/(1000-U30))*AK30</f>
        <v>-7.0381965395234722</v>
      </c>
      <c r="F30">
        <f>IF(AV30&lt;&gt;0,1/(1/AV30-1/N30),0)</f>
        <v>2.2084728987485418</v>
      </c>
      <c r="G30">
        <f>((AY30-AL30/2)*S30-E30)/(AY30+AL30/2)</f>
        <v>388.5891857105002</v>
      </c>
      <c r="H30">
        <f>AL30*1000</f>
        <v>32.784487077452034</v>
      </c>
      <c r="I30">
        <f>(AQ30-AW30)</f>
        <v>1.8990849622723034</v>
      </c>
      <c r="J30">
        <f>(P30+AP30*D30)</f>
        <v>32.158576965332031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33.295139312744141</v>
      </c>
      <c r="P30" s="1">
        <v>32.158576965332031</v>
      </c>
      <c r="Q30" s="1">
        <v>33.421607971191406</v>
      </c>
      <c r="R30" s="1">
        <v>399.99560546875</v>
      </c>
      <c r="S30" s="1">
        <v>394.6484375</v>
      </c>
      <c r="T30" s="1">
        <v>4.3451433181762695</v>
      </c>
      <c r="U30" s="1">
        <v>33.074260711669922</v>
      </c>
      <c r="V30" s="1">
        <v>7.4659481048583984</v>
      </c>
      <c r="W30" s="1">
        <v>56.829128265380859</v>
      </c>
      <c r="X30" s="1">
        <v>300.12911987304688</v>
      </c>
      <c r="Y30" s="1">
        <v>150.55033874511719</v>
      </c>
      <c r="Z30" s="1">
        <v>0.2856295108795166</v>
      </c>
      <c r="AA30" s="1">
        <v>88.256698608398438</v>
      </c>
      <c r="AB30" s="1">
        <v>15.796645164489746</v>
      </c>
      <c r="AC30" s="1">
        <v>1.0773211717605591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1.1034158818862014</v>
      </c>
      <c r="AL30">
        <f>(U30-T30)/(1000-U30)*AK30</f>
        <v>3.2784487077452032E-2</v>
      </c>
      <c r="AM30">
        <f>(P30+273.15)</f>
        <v>305.30857696533201</v>
      </c>
      <c r="AN30">
        <f>(O30+273.15)</f>
        <v>306.44513931274412</v>
      </c>
      <c r="AO30">
        <f>(Y30*AG30+Z30*AH30)*AI30</f>
        <v>24.088053660808782</v>
      </c>
      <c r="AP30">
        <f>((AO30+0.00000010773*(AN30^4-AM30^4))-AL30*44100)/(L30*51.4+0.00000043092*AM30^3)</f>
        <v>-11.513124694350527</v>
      </c>
      <c r="AQ30">
        <f>0.61365*EXP(17.502*J30/(240.97+J30))</f>
        <v>4.8181100215977493</v>
      </c>
      <c r="AR30">
        <f>AQ30*1000/AA30</f>
        <v>54.592003752327777</v>
      </c>
      <c r="AS30">
        <f>(AR30-U30)</f>
        <v>21.517743040657855</v>
      </c>
      <c r="AT30">
        <f>IF(D30,P30,(O30+P30)/2)</f>
        <v>32.726858139038086</v>
      </c>
      <c r="AU30">
        <f>0.61365*EXP(17.502*AT30/(240.97+AT30))</f>
        <v>4.9750863769397951</v>
      </c>
      <c r="AV30">
        <f>IF(AS30&lt;&gt;0,(1000-(AR30+U30)/2)/AS30*AL30,0)</f>
        <v>1.4568182295418581</v>
      </c>
      <c r="AW30">
        <f>U30*AA30/1000</f>
        <v>2.9190250593254459</v>
      </c>
      <c r="AX30">
        <f>(AU30-AW30)</f>
        <v>2.0560613176143492</v>
      </c>
      <c r="AY30">
        <f>1/(1.6/F30+1.37/N30)</f>
        <v>0.95735010366929363</v>
      </c>
      <c r="AZ30">
        <f>G30*AA30*0.001</f>
        <v>34.295598645734586</v>
      </c>
      <c r="BA30">
        <f>G30/S30</f>
        <v>0.98464645691267993</v>
      </c>
      <c r="BB30">
        <f>(1-AL30*AA30/AQ30/F30)*100</f>
        <v>72.807616021600509</v>
      </c>
      <c r="BC30">
        <f>(S30-E30/(N30/1.35))</f>
        <v>396.86824889717229</v>
      </c>
      <c r="BD30">
        <f>E30*BB30/100/BC30</f>
        <v>-1.2911950314950821E-2</v>
      </c>
    </row>
    <row r="31" spans="1:56" x14ac:dyDescent="0.35">
      <c r="A31" s="1" t="s">
        <v>9</v>
      </c>
      <c r="B31" s="1" t="s">
        <v>1966</v>
      </c>
      <c r="K31" s="1">
        <v>2.72</v>
      </c>
    </row>
    <row r="32" spans="1:56" x14ac:dyDescent="0.35">
      <c r="A32" s="1" t="s">
        <v>9</v>
      </c>
      <c r="B32" s="1" t="s">
        <v>1965</v>
      </c>
      <c r="K32" s="1">
        <v>2.72</v>
      </c>
    </row>
    <row r="33" spans="1:56" x14ac:dyDescent="0.35">
      <c r="A33" s="1">
        <v>6</v>
      </c>
      <c r="B33" s="1" t="s">
        <v>1964</v>
      </c>
      <c r="C33" s="1">
        <v>1516.0000029504299</v>
      </c>
      <c r="D33" s="1">
        <v>0</v>
      </c>
      <c r="E33">
        <f>(R33-S33*(1000-T33)/(1000-U33))*AK33</f>
        <v>-6.20714629782732</v>
      </c>
      <c r="F33">
        <f>IF(AV33&lt;&gt;0,1/(1/AV33-1/N33),0)</f>
        <v>2.1968897353018235</v>
      </c>
      <c r="G33">
        <f>((AY33-AL33/2)*S33-E33)/(AY33+AL33/2)</f>
        <v>387.41910686370915</v>
      </c>
      <c r="H33">
        <f>AL33*1000</f>
        <v>32.278373908560681</v>
      </c>
      <c r="I33">
        <f>(AQ33-AW33)</f>
        <v>1.8755036882481009</v>
      </c>
      <c r="J33">
        <f>(P33+AP33*D33)</f>
        <v>32.217525482177734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33.287845611572266</v>
      </c>
      <c r="P33" s="1">
        <v>32.217525482177734</v>
      </c>
      <c r="Q33" s="1">
        <v>33.408607482910156</v>
      </c>
      <c r="R33" s="1">
        <v>400.03909301757813</v>
      </c>
      <c r="S33" s="1">
        <v>394.135498046875</v>
      </c>
      <c r="T33" s="1">
        <v>5.2571911811828613</v>
      </c>
      <c r="U33" s="1">
        <v>33.526168823242188</v>
      </c>
      <c r="V33" s="1">
        <v>9.0360698699951172</v>
      </c>
      <c r="W33" s="1">
        <v>57.624843597412109</v>
      </c>
      <c r="X33" s="1">
        <v>300.16534423828125</v>
      </c>
      <c r="Y33" s="1">
        <v>300.85427856445313</v>
      </c>
      <c r="Z33" s="1">
        <v>0.11811068654060364</v>
      </c>
      <c r="AA33" s="1">
        <v>88.250068664550781</v>
      </c>
      <c r="AB33" s="1">
        <v>15.920755386352539</v>
      </c>
      <c r="AC33" s="1">
        <v>1.0669883489608765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1.1035490596995632</v>
      </c>
      <c r="AL33">
        <f>(U33-T33)/(1000-U33)*AK33</f>
        <v>3.2278373908560684E-2</v>
      </c>
      <c r="AM33">
        <f>(P33+273.15)</f>
        <v>305.36752548217771</v>
      </c>
      <c r="AN33">
        <f>(O33+273.15)</f>
        <v>306.43784561157224</v>
      </c>
      <c r="AO33">
        <f>(Y33*AG33+Z33*AH33)*AI33</f>
        <v>48.136683494373756</v>
      </c>
      <c r="AP33">
        <f>((AO33+0.00000010773*(AN33^4-AM33^4))-AL33*44100)/(L33*51.4+0.00000043092*AM33^3)</f>
        <v>-11.139898331286775</v>
      </c>
      <c r="AQ33">
        <f>0.61365*EXP(17.502*J33/(240.97+J33))</f>
        <v>4.8341903889585458</v>
      </c>
      <c r="AR33">
        <f>AQ33*1000/AA33</f>
        <v>54.77831872668439</v>
      </c>
      <c r="AS33">
        <f>(AR33-U33)</f>
        <v>21.252149903442202</v>
      </c>
      <c r="AT33">
        <f>IF(D33,P33,(O33+P33)/2)</f>
        <v>32.752685546875</v>
      </c>
      <c r="AU33">
        <f>0.61365*EXP(17.502*AT33/(240.97+AT33))</f>
        <v>4.9823251882977928</v>
      </c>
      <c r="AV33">
        <f>IF(AS33&lt;&gt;0,(1000-(AR33+U33)/2)/AS33*AL33,0)</f>
        <v>1.4517689464487176</v>
      </c>
      <c r="AW33">
        <f>U33*AA33/1000</f>
        <v>2.9586867007104449</v>
      </c>
      <c r="AX33">
        <f>(AU33-AW33)</f>
        <v>2.0236384875873479</v>
      </c>
      <c r="AY33">
        <f>1/(1.6/F33+1.37/N33)</f>
        <v>0.95386188967978947</v>
      </c>
      <c r="AZ33">
        <f>G33*AA33*0.001</f>
        <v>34.189762782681271</v>
      </c>
      <c r="BA33">
        <f>G33/S33</f>
        <v>0.98295918226993328</v>
      </c>
      <c r="BB33">
        <f>(1-AL33*AA33/AQ33/F33)*100</f>
        <v>73.17778188600974</v>
      </c>
      <c r="BC33">
        <f>(S33-E33/(N33/1.35))</f>
        <v>396.09320042396234</v>
      </c>
      <c r="BD33">
        <f>E33*BB33/100/BC33</f>
        <v>-1.1467634320174546E-2</v>
      </c>
    </row>
    <row r="34" spans="1:56" x14ac:dyDescent="0.35">
      <c r="A34" s="1" t="s">
        <v>9</v>
      </c>
      <c r="B34" s="1" t="s">
        <v>1963</v>
      </c>
      <c r="K34" s="1">
        <v>2.72</v>
      </c>
    </row>
    <row r="35" spans="1:56" x14ac:dyDescent="0.35">
      <c r="A35" s="1" t="s">
        <v>9</v>
      </c>
      <c r="B35" s="1" t="s">
        <v>1962</v>
      </c>
      <c r="K35" s="1">
        <v>2.72</v>
      </c>
    </row>
    <row r="36" spans="1:56" x14ac:dyDescent="0.35">
      <c r="A36" s="1">
        <v>7</v>
      </c>
      <c r="B36" s="1" t="s">
        <v>1961</v>
      </c>
      <c r="C36" s="1">
        <v>1720.0000029504299</v>
      </c>
      <c r="D36" s="1">
        <v>0</v>
      </c>
      <c r="E36">
        <f>(R36-S36*(1000-T36)/(1000-U36))*AK36</f>
        <v>-5.4632904177333357</v>
      </c>
      <c r="F36">
        <f>IF(AV36&lt;&gt;0,1/(1/AV36-1/N36),0)</f>
        <v>2.2418943835443832</v>
      </c>
      <c r="G36">
        <f>((AY36-AL36/2)*S36-E36)/(AY36+AL36/2)</f>
        <v>386.50882593981578</v>
      </c>
      <c r="H36">
        <f>AL36*1000</f>
        <v>31.996724636276625</v>
      </c>
      <c r="I36">
        <f>(AQ36-AW36)</f>
        <v>1.8336188362444648</v>
      </c>
      <c r="J36">
        <f>(P36+AP36*D36)</f>
        <v>32.284454345703125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33.294258117675781</v>
      </c>
      <c r="P36" s="1">
        <v>32.284454345703125</v>
      </c>
      <c r="Q36" s="1">
        <v>33.405548095703125</v>
      </c>
      <c r="R36" s="1">
        <v>400.2318115234375</v>
      </c>
      <c r="S36" s="1">
        <v>393.76556396484375</v>
      </c>
      <c r="T36" s="1">
        <v>6.206212043762207</v>
      </c>
      <c r="U36" s="1">
        <v>34.208366394042969</v>
      </c>
      <c r="V36" s="1">
        <v>10.663394927978516</v>
      </c>
      <c r="W36" s="1">
        <v>58.776165008544922</v>
      </c>
      <c r="X36" s="1">
        <v>300.16940307617188</v>
      </c>
      <c r="Y36" s="1">
        <v>500.3079833984375</v>
      </c>
      <c r="Z36" s="1">
        <v>2.8925182297825813E-2</v>
      </c>
      <c r="AA36" s="1">
        <v>88.249916076660156</v>
      </c>
      <c r="AB36" s="1">
        <v>16.044239044189453</v>
      </c>
      <c r="AC36" s="1">
        <v>1.0576239824295044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1.1035639818976906</v>
      </c>
      <c r="AL36">
        <f>(U36-T36)/(1000-U36)*AK36</f>
        <v>3.1996724636276626E-2</v>
      </c>
      <c r="AM36">
        <f>(P36+273.15)</f>
        <v>305.4344543457031</v>
      </c>
      <c r="AN36">
        <f>(O36+273.15)</f>
        <v>306.44425811767576</v>
      </c>
      <c r="AO36">
        <f>(Y36*AG36+Z36*AH36)*AI36</f>
        <v>80.049275554509222</v>
      </c>
      <c r="AP36">
        <f>((AO36+0.00000010773*(AN36^4-AM36^4))-AL36*44100)/(L36*51.4+0.00000043092*AM36^3)</f>
        <v>-10.782685946342081</v>
      </c>
      <c r="AQ36">
        <f>0.61365*EXP(17.502*J36/(240.97+J36))</f>
        <v>4.8525042996383982</v>
      </c>
      <c r="AR36">
        <f>AQ36*1000/AA36</f>
        <v>54.985936705290094</v>
      </c>
      <c r="AS36">
        <f>(AR36-U36)</f>
        <v>20.777570311247125</v>
      </c>
      <c r="AT36">
        <f>IF(D36,P36,(O36+P36)/2)</f>
        <v>32.789356231689453</v>
      </c>
      <c r="AU36">
        <f>0.61365*EXP(17.502*AT36/(240.97+AT36))</f>
        <v>4.9926188580943851</v>
      </c>
      <c r="AV36">
        <f>IF(AS36&lt;&gt;0,(1000-(AR36+U36)/2)/AS36*AL36,0)</f>
        <v>1.4712866519350389</v>
      </c>
      <c r="AW36">
        <f>U36*AA36/1000</f>
        <v>3.0188854633939335</v>
      </c>
      <c r="AX36">
        <f>(AU36-AW36)</f>
        <v>1.9737333947004516</v>
      </c>
      <c r="AY36">
        <f>1/(1.6/F36+1.37/N36)</f>
        <v>0.96735226699860011</v>
      </c>
      <c r="AZ36">
        <f>G36*AA36*0.001</f>
        <v>34.109371452077191</v>
      </c>
      <c r="BA36">
        <f>G36/S36</f>
        <v>0.98157091759888915</v>
      </c>
      <c r="BB36">
        <f>(1-AL36*AA36/AQ36/F36)*100</f>
        <v>74.043941339193111</v>
      </c>
      <c r="BC36">
        <f>(S36-E36/(N36/1.35))</f>
        <v>395.48865798008529</v>
      </c>
      <c r="BD36">
        <f>E36*BB36/100/BC36</f>
        <v>-1.0228448959211179E-2</v>
      </c>
    </row>
    <row r="37" spans="1:56" x14ac:dyDescent="0.35">
      <c r="A37" s="1" t="s">
        <v>9</v>
      </c>
      <c r="B37" s="1" t="s">
        <v>1960</v>
      </c>
      <c r="K37" s="1">
        <v>2.72</v>
      </c>
    </row>
    <row r="38" spans="1:56" x14ac:dyDescent="0.35">
      <c r="A38" s="1" t="s">
        <v>9</v>
      </c>
      <c r="B38" s="1" t="s">
        <v>1959</v>
      </c>
      <c r="K38" s="1">
        <v>2.72</v>
      </c>
    </row>
    <row r="39" spans="1:56" x14ac:dyDescent="0.35">
      <c r="A39" s="1">
        <v>8</v>
      </c>
      <c r="B39" s="1" t="s">
        <v>1958</v>
      </c>
      <c r="C39" s="1">
        <v>1923.0000029504299</v>
      </c>
      <c r="D39" s="1">
        <v>0</v>
      </c>
      <c r="E39">
        <f>(R39-S39*(1000-T39)/(1000-U39))*AK39</f>
        <v>-4.898666458854783</v>
      </c>
      <c r="F39">
        <f>IF(AV39&lt;&gt;0,1/(1/AV39-1/N39),0)</f>
        <v>2.2815944846295002</v>
      </c>
      <c r="G39">
        <f>((AY39-AL39/2)*S39-E39)/(AY39+AL39/2)</f>
        <v>385.59787481213363</v>
      </c>
      <c r="H39">
        <f>AL39*1000</f>
        <v>31.829058720921807</v>
      </c>
      <c r="I39">
        <f>(AQ39-AW39)</f>
        <v>1.8019344172097389</v>
      </c>
      <c r="J39">
        <f>(P39+AP39*D39)</f>
        <v>32.418605804443359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33.325370788574219</v>
      </c>
      <c r="P39" s="1">
        <v>32.418605804443359</v>
      </c>
      <c r="Q39" s="1">
        <v>33.420341491699219</v>
      </c>
      <c r="R39" s="1">
        <v>400.15643310546875</v>
      </c>
      <c r="S39" s="1">
        <v>393.25418090820313</v>
      </c>
      <c r="T39" s="1">
        <v>7.1589517593383789</v>
      </c>
      <c r="U39" s="1">
        <v>34.987632751464844</v>
      </c>
      <c r="V39" s="1">
        <v>12.27816104888916</v>
      </c>
      <c r="W39" s="1">
        <v>60.006523132324219</v>
      </c>
      <c r="X39" s="1">
        <v>300.21539306640625</v>
      </c>
      <c r="Y39" s="1">
        <v>750.6190185546875</v>
      </c>
      <c r="Z39" s="1">
        <v>0.10244573652744293</v>
      </c>
      <c r="AA39" s="1">
        <v>88.24432373046875</v>
      </c>
      <c r="AB39" s="1">
        <v>16.163871765136719</v>
      </c>
      <c r="AC39" s="1">
        <v>1.0473445653915405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1.1037330627441404</v>
      </c>
      <c r="AL39">
        <f>(U39-T39)/(1000-U39)*AK39</f>
        <v>3.1829058720921809E-2</v>
      </c>
      <c r="AM39">
        <f>(P39+273.15)</f>
        <v>305.56860580444334</v>
      </c>
      <c r="AN39">
        <f>(O39+273.15)</f>
        <v>306.4753707885742</v>
      </c>
      <c r="AO39">
        <f>(Y39*AG39+Z39*AH39)*AI39</f>
        <v>120.0990402843272</v>
      </c>
      <c r="AP39">
        <f>((AO39+0.00000010773*(AN39^4-AM39^4))-AL39*44100)/(L39*51.4+0.00000043092*AM39^3)</f>
        <v>-10.403650461615959</v>
      </c>
      <c r="AQ39">
        <f>0.61365*EXP(17.502*J39/(240.97+J39))</f>
        <v>4.8893944082927536</v>
      </c>
      <c r="AR39">
        <f>AQ39*1000/AA39</f>
        <v>55.407466470328423</v>
      </c>
      <c r="AS39">
        <f>(AR39-U39)</f>
        <v>20.419833718863579</v>
      </c>
      <c r="AT39">
        <f>IF(D39,P39,(O39+P39)/2)</f>
        <v>32.871988296508789</v>
      </c>
      <c r="AU39">
        <f>0.61365*EXP(17.502*AT39/(240.97+AT39))</f>
        <v>5.0158820072467147</v>
      </c>
      <c r="AV39">
        <f>IF(AS39&lt;&gt;0,(1000-(AR39+U39)/2)/AS39*AL39,0)</f>
        <v>1.4882816225991342</v>
      </c>
      <c r="AW39">
        <f>U39*AA39/1000</f>
        <v>3.0874599910830147</v>
      </c>
      <c r="AX39">
        <f>(AU39-AW39)</f>
        <v>1.9284220161637</v>
      </c>
      <c r="AY39">
        <f>1/(1.6/F39+1.37/N39)</f>
        <v>0.97911412570224543</v>
      </c>
      <c r="AZ39">
        <f>G39*AA39*0.001</f>
        <v>34.026823694702685</v>
      </c>
      <c r="BA39">
        <f>G39/S39</f>
        <v>0.98053089714548591</v>
      </c>
      <c r="BB39">
        <f>(1-AL39*AA39/AQ39/F39)*100</f>
        <v>74.822242588506555</v>
      </c>
      <c r="BC39">
        <f>(S39-E39/(N39/1.35))</f>
        <v>394.79919539810084</v>
      </c>
      <c r="BD39">
        <f>E39*BB39/100/BC39</f>
        <v>-9.2839401502583744E-3</v>
      </c>
    </row>
    <row r="40" spans="1:56" x14ac:dyDescent="0.35">
      <c r="A40" s="1" t="s">
        <v>9</v>
      </c>
      <c r="B40" s="1" t="s">
        <v>1957</v>
      </c>
      <c r="K40" s="1">
        <v>2.72</v>
      </c>
    </row>
    <row r="41" spans="1:56" x14ac:dyDescent="0.35">
      <c r="A41" s="1" t="s">
        <v>9</v>
      </c>
      <c r="B41" s="1" t="s">
        <v>1956</v>
      </c>
      <c r="K41" s="1">
        <v>2.72</v>
      </c>
    </row>
    <row r="42" spans="1:56" x14ac:dyDescent="0.35">
      <c r="A42" s="1">
        <v>9</v>
      </c>
      <c r="B42" s="1" t="s">
        <v>1955</v>
      </c>
      <c r="C42" s="1">
        <v>2127.0000029504299</v>
      </c>
      <c r="D42" s="1">
        <v>0</v>
      </c>
      <c r="E42">
        <f>(R42-S42*(1000-T42)/(1000-U42))*AK42</f>
        <v>-4.86884472296751</v>
      </c>
      <c r="F42">
        <f>IF(AV42&lt;&gt;0,1/(1/AV42-1/N42),0)</f>
        <v>2.2061332144576116</v>
      </c>
      <c r="G42">
        <f>((AY42-AL42/2)*S42-E42)/(AY42+AL42/2)</f>
        <v>385.7474852214927</v>
      </c>
      <c r="H42">
        <f>AL42*1000</f>
        <v>31.262356202917854</v>
      </c>
      <c r="I42">
        <f>(AQ42-AW42)</f>
        <v>1.8083176643855272</v>
      </c>
      <c r="J42">
        <f>(P42+AP42*D42)</f>
        <v>32.581352233886719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33.374912261962891</v>
      </c>
      <c r="P42" s="1">
        <v>32.581352233886719</v>
      </c>
      <c r="Q42" s="1">
        <v>33.452602386474609</v>
      </c>
      <c r="R42" s="1">
        <v>400.12081909179688</v>
      </c>
      <c r="S42" s="1">
        <v>393.38873291015625</v>
      </c>
      <c r="T42" s="1">
        <v>8.1040315628051758</v>
      </c>
      <c r="U42" s="1">
        <v>35.428470611572266</v>
      </c>
      <c r="V42" s="1">
        <v>13.859606742858887</v>
      </c>
      <c r="W42" s="1">
        <v>60.590171813964844</v>
      </c>
      <c r="X42" s="1">
        <v>300.17449951171875</v>
      </c>
      <c r="Y42" s="1">
        <v>1000.4571533203125</v>
      </c>
      <c r="Z42" s="1">
        <v>3.1335372477769852E-2</v>
      </c>
      <c r="AA42" s="1">
        <v>88.238571166992188</v>
      </c>
      <c r="AB42" s="1">
        <v>16.323583602905273</v>
      </c>
      <c r="AC42" s="1">
        <v>1.0458165407180786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1.1035827187930833</v>
      </c>
      <c r="AL42">
        <f>(U42-T42)/(1000-U42)*AK42</f>
        <v>3.1262356202917854E-2</v>
      </c>
      <c r="AM42">
        <f>(P42+273.15)</f>
        <v>305.7313522338867</v>
      </c>
      <c r="AN42">
        <f>(O42+273.15)</f>
        <v>306.52491226196287</v>
      </c>
      <c r="AO42">
        <f>(Y42*AG42+Z42*AH42)*AI42</f>
        <v>160.07314095333641</v>
      </c>
      <c r="AP42">
        <f>((AO42+0.00000010773*(AN42^4-AM42^4))-AL42*44100)/(L42*51.4+0.00000043092*AM42^3)</f>
        <v>-9.8822098762486217</v>
      </c>
      <c r="AQ42">
        <f>0.61365*EXP(17.502*J42/(240.97+J42))</f>
        <v>4.934475289782438</v>
      </c>
      <c r="AR42">
        <f>AQ42*1000/AA42</f>
        <v>55.921976348006645</v>
      </c>
      <c r="AS42">
        <f>(AR42-U42)</f>
        <v>20.493505736434379</v>
      </c>
      <c r="AT42">
        <f>IF(D42,P42,(O42+P42)/2)</f>
        <v>32.978132247924805</v>
      </c>
      <c r="AU42">
        <f>0.61365*EXP(17.502*AT42/(240.97+AT42))</f>
        <v>5.0459027382233579</v>
      </c>
      <c r="AV42">
        <f>IF(AS42&lt;&gt;0,(1000-(AR42+U42)/2)/AS42*AL42,0)</f>
        <v>1.4557997777707521</v>
      </c>
      <c r="AW42">
        <f>U42*AA42/1000</f>
        <v>3.1261576253969108</v>
      </c>
      <c r="AX42">
        <f>(AU42-AW42)</f>
        <v>1.9197451128264471</v>
      </c>
      <c r="AY42">
        <f>1/(1.6/F42+1.37/N42)</f>
        <v>0.95664642291211499</v>
      </c>
      <c r="AZ42">
        <f>G42*AA42*0.001</f>
        <v>34.037806927204947</v>
      </c>
      <c r="BA42">
        <f>G42/S42</f>
        <v>0.98057583491998823</v>
      </c>
      <c r="BB42">
        <f>(1-AL42*AA42/AQ42/F42)*100</f>
        <v>74.659950293993433</v>
      </c>
      <c r="BC42">
        <f>(S42-E42/(N42/1.35))</f>
        <v>394.92434177620777</v>
      </c>
      <c r="BD42">
        <f>E42*BB42/100/BC42</f>
        <v>-9.204489735198846E-3</v>
      </c>
    </row>
    <row r="43" spans="1:56" x14ac:dyDescent="0.35">
      <c r="A43" s="1" t="s">
        <v>9</v>
      </c>
      <c r="B43" s="1" t="s">
        <v>1954</v>
      </c>
      <c r="K43" s="1">
        <v>2.72</v>
      </c>
    </row>
    <row r="44" spans="1:56" x14ac:dyDescent="0.35">
      <c r="A44" s="1" t="s">
        <v>9</v>
      </c>
      <c r="B44" s="1" t="s">
        <v>1953</v>
      </c>
      <c r="K44" s="1">
        <v>2.72</v>
      </c>
    </row>
    <row r="45" spans="1:56" x14ac:dyDescent="0.35">
      <c r="A45" s="1">
        <v>10</v>
      </c>
      <c r="B45" s="1" t="s">
        <v>1952</v>
      </c>
      <c r="C45" s="1">
        <v>2331.0000029504299</v>
      </c>
      <c r="D45" s="1">
        <v>0</v>
      </c>
      <c r="E45">
        <f>(R45-S45*(1000-T45)/(1000-U45))*AK45</f>
        <v>-4.994445782960617</v>
      </c>
      <c r="F45">
        <f>IF(AV45&lt;&gt;0,1/(1/AV45-1/N45),0)</f>
        <v>2.0594798553502587</v>
      </c>
      <c r="G45">
        <f>((AY45-AL45/2)*S45-E45)/(AY45+AL45/2)</f>
        <v>386.20227433680327</v>
      </c>
      <c r="H45">
        <f>AL45*1000</f>
        <v>30.362297128930386</v>
      </c>
      <c r="I45">
        <f>(AQ45-AW45)</f>
        <v>1.8377039547748417</v>
      </c>
      <c r="J45">
        <f>(P45+AP45*D45)</f>
        <v>32.741207122802734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33.444576263427734</v>
      </c>
      <c r="P45" s="1">
        <v>32.741207122802734</v>
      </c>
      <c r="Q45" s="1">
        <v>33.504184722900391</v>
      </c>
      <c r="R45" s="1">
        <v>400.01815795898438</v>
      </c>
      <c r="S45" s="1">
        <v>393.71157836914063</v>
      </c>
      <c r="T45" s="1">
        <v>9.0751857757568359</v>
      </c>
      <c r="U45" s="1">
        <v>35.609077453613281</v>
      </c>
      <c r="V45" s="1">
        <v>15.456630706787109</v>
      </c>
      <c r="W45" s="1">
        <v>60.64849853515625</v>
      </c>
      <c r="X45" s="1">
        <v>300.1619873046875</v>
      </c>
      <c r="Y45" s="1">
        <v>1250.44775390625</v>
      </c>
      <c r="Z45" s="1">
        <v>0.19283491373062134</v>
      </c>
      <c r="AA45" s="1">
        <v>88.219161987304688</v>
      </c>
      <c r="AB45" s="1">
        <v>16.372993469238281</v>
      </c>
      <c r="AC45" s="1">
        <v>1.071368932723999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1.1035367180319391</v>
      </c>
      <c r="AL45">
        <f>(U45-T45)/(1000-U45)*AK45</f>
        <v>3.0362297128930387E-2</v>
      </c>
      <c r="AM45">
        <f>(P45+273.15)</f>
        <v>305.89120712280271</v>
      </c>
      <c r="AN45">
        <f>(O45+273.15)</f>
        <v>306.59457626342771</v>
      </c>
      <c r="AO45">
        <f>(Y45*AG45+Z45*AH45)*AI45</f>
        <v>200.07163615305035</v>
      </c>
      <c r="AP45">
        <f>((AO45+0.00000010773*(AN45^4-AM45^4))-AL45*44100)/(L45*51.4+0.00000043092*AM45^3)</f>
        <v>-9.2382857646964265</v>
      </c>
      <c r="AQ45">
        <f>0.61365*EXP(17.502*J45/(240.97+J45))</f>
        <v>4.979106926873631</v>
      </c>
      <c r="AR45">
        <f>AQ45*1000/AA45</f>
        <v>56.440197511626295</v>
      </c>
      <c r="AS45">
        <f>(AR45-U45)</f>
        <v>20.831120058013013</v>
      </c>
      <c r="AT45">
        <f>IF(D45,P45,(O45+P45)/2)</f>
        <v>33.092891693115234</v>
      </c>
      <c r="AU45">
        <f>0.61365*EXP(17.502*AT45/(240.97+AT45))</f>
        <v>5.078535961554735</v>
      </c>
      <c r="AV45">
        <f>IF(AS45&lt;&gt;0,(1000-(AR45+U45)/2)/AS45*AL45,0)</f>
        <v>1.3904621225247074</v>
      </c>
      <c r="AW45">
        <f>U45*AA45/1000</f>
        <v>3.1414029720987893</v>
      </c>
      <c r="AX45">
        <f>(AU45-AW45)</f>
        <v>1.9371329894559457</v>
      </c>
      <c r="AY45">
        <f>1/(1.6/F45+1.37/N45)</f>
        <v>0.91160808684449746</v>
      </c>
      <c r="AZ45">
        <f>G45*AA45*0.001</f>
        <v>34.07044099958393</v>
      </c>
      <c r="BA45">
        <f>G45/S45</f>
        <v>0.98092689053381943</v>
      </c>
      <c r="BB45">
        <f>(1-AL45*AA45/AQ45/F45)*100</f>
        <v>73.879074963107271</v>
      </c>
      <c r="BC45">
        <f>(S45-E45/(N45/1.35))</f>
        <v>395.28680117079398</v>
      </c>
      <c r="BD45">
        <f>E45*BB45/100/BC45</f>
        <v>-9.3346156083540157E-3</v>
      </c>
    </row>
    <row r="46" spans="1:56" x14ac:dyDescent="0.35">
      <c r="A46" s="1" t="s">
        <v>9</v>
      </c>
      <c r="B46" s="1" t="s">
        <v>1951</v>
      </c>
      <c r="K46" s="1">
        <v>2.72</v>
      </c>
    </row>
    <row r="47" spans="1:56" x14ac:dyDescent="0.35">
      <c r="A47" s="1" t="s">
        <v>9</v>
      </c>
      <c r="B47" s="1" t="s">
        <v>1950</v>
      </c>
      <c r="K47" s="1">
        <v>2.72</v>
      </c>
    </row>
    <row r="48" spans="1:56" x14ac:dyDescent="0.35">
      <c r="A48" s="1">
        <v>11</v>
      </c>
      <c r="B48" s="1" t="s">
        <v>1949</v>
      </c>
      <c r="C48" s="1">
        <v>2536.0000029057264</v>
      </c>
      <c r="D48" s="1">
        <v>0</v>
      </c>
      <c r="E48">
        <f>(R48-S48*(1000-T48)/(1000-U48))*AK48</f>
        <v>-3.9237855094847189</v>
      </c>
      <c r="F48">
        <f>IF(AV48&lt;&gt;0,1/(1/AV48-1/N48),0)</f>
        <v>1.9328662780864136</v>
      </c>
      <c r="G48">
        <f>((AY48-AL48/2)*S48-E48)/(AY48+AL48/2)</f>
        <v>384.29694648978864</v>
      </c>
      <c r="H48">
        <f>AL48*1000</f>
        <v>29.623430247984146</v>
      </c>
      <c r="I48">
        <f>(AQ48-AW48)</f>
        <v>1.8712855386340048</v>
      </c>
      <c r="J48">
        <f>(P48+AP48*D48)</f>
        <v>32.972286224365234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33.548717498779297</v>
      </c>
      <c r="P48" s="1">
        <v>32.972286224365234</v>
      </c>
      <c r="Q48" s="1">
        <v>33.582992553710938</v>
      </c>
      <c r="R48" s="1">
        <v>400.0029296875</v>
      </c>
      <c r="S48" s="1">
        <v>393.00851440429688</v>
      </c>
      <c r="T48" s="1">
        <v>10.086278915405273</v>
      </c>
      <c r="U48" s="1">
        <v>35.965305328369141</v>
      </c>
      <c r="V48" s="1">
        <v>17.079536437988281</v>
      </c>
      <c r="W48" s="1">
        <v>60.901622772216797</v>
      </c>
      <c r="X48" s="1">
        <v>300.1573486328125</v>
      </c>
      <c r="Y48" s="1">
        <v>1600.8211669921875</v>
      </c>
      <c r="Z48" s="1">
        <v>0.12534074485301971</v>
      </c>
      <c r="AA48" s="1">
        <v>88.222793579101563</v>
      </c>
      <c r="AB48" s="1">
        <v>15.6224365234375</v>
      </c>
      <c r="AC48" s="1">
        <v>1.080890417098999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1.1035196640912222</v>
      </c>
      <c r="AL48">
        <f>(U48-T48)/(1000-U48)*AK48</f>
        <v>2.9623430247984146E-2</v>
      </c>
      <c r="AM48">
        <f>(P48+273.15)</f>
        <v>306.12228622436521</v>
      </c>
      <c r="AN48">
        <f>(O48+273.15)</f>
        <v>306.69871749877927</v>
      </c>
      <c r="AO48">
        <f>(Y48*AG48+Z48*AH48)*AI48</f>
        <v>256.13138099376738</v>
      </c>
      <c r="AP48">
        <f>((AO48+0.00000010773*(AN48^4-AM48^4))-AL48*44100)/(L48*51.4+0.00000043092*AM48^3)</f>
        <v>-8.5245061942753591</v>
      </c>
      <c r="AQ48">
        <f>0.61365*EXP(17.502*J48/(240.97+J48))</f>
        <v>5.0442452466280772</v>
      </c>
      <c r="AR48">
        <f>AQ48*1000/AA48</f>
        <v>57.176213107617698</v>
      </c>
      <c r="AS48">
        <f>(AR48-U48)</f>
        <v>21.210907779248558</v>
      </c>
      <c r="AT48">
        <f>IF(D48,P48,(O48+P48)/2)</f>
        <v>33.260501861572266</v>
      </c>
      <c r="AU48">
        <f>0.61365*EXP(17.502*AT48/(240.97+AT48))</f>
        <v>5.1265278181884115</v>
      </c>
      <c r="AV48">
        <f>IF(AS48&lt;&gt;0,(1000-(AR48+U48)/2)/AS48*AL48,0)</f>
        <v>1.3315717037969628</v>
      </c>
      <c r="AW48">
        <f>U48*AA48/1000</f>
        <v>3.1729597079940723</v>
      </c>
      <c r="AX48">
        <f>(AU48-AW48)</f>
        <v>1.9535681101943392</v>
      </c>
      <c r="AY48">
        <f>1/(1.6/F48+1.37/N48)</f>
        <v>0.87119122712254127</v>
      </c>
      <c r="AZ48">
        <f>G48*AA48*0.001</f>
        <v>33.903750183247666</v>
      </c>
      <c r="BA48">
        <f>G48/S48</f>
        <v>0.97783364076039725</v>
      </c>
      <c r="BB48">
        <f>(1-AL48*AA48/AQ48/F48)*100</f>
        <v>73.194855713147817</v>
      </c>
      <c r="BC48">
        <f>(S48-E48/(N48/1.35))</f>
        <v>394.24605640033263</v>
      </c>
      <c r="BD48">
        <f>E48*BB48/100/BC48</f>
        <v>-7.2848138758410128E-3</v>
      </c>
    </row>
    <row r="49" spans="1:56" x14ac:dyDescent="0.35">
      <c r="A49" s="1" t="s">
        <v>9</v>
      </c>
      <c r="B49" s="1" t="s">
        <v>1948</v>
      </c>
      <c r="K49" s="1">
        <v>2.72</v>
      </c>
    </row>
    <row r="50" spans="1:56" x14ac:dyDescent="0.35">
      <c r="A50" s="1" t="s">
        <v>9</v>
      </c>
      <c r="B50" s="1" t="s">
        <v>1943</v>
      </c>
      <c r="K50" s="1">
        <v>2.72</v>
      </c>
    </row>
    <row r="51" spans="1:56" x14ac:dyDescent="0.35">
      <c r="A51" s="1">
        <v>12</v>
      </c>
      <c r="B51" s="1" t="s">
        <v>1947</v>
      </c>
      <c r="C51" s="1">
        <v>2740.0000029504299</v>
      </c>
      <c r="D51" s="1">
        <v>0</v>
      </c>
      <c r="E51">
        <f>(R51-S51*(1000-T51)/(1000-U51))*AK51</f>
        <v>-5.0058037045669455</v>
      </c>
      <c r="F51">
        <f>IF(AV51&lt;&gt;0,1/(1/AV51-1/N51),0)</f>
        <v>1.8214563543655509</v>
      </c>
      <c r="G51">
        <f>((AY51-AL51/2)*S51-E51)/(AY51+AL51/2)</f>
        <v>386.68656161548859</v>
      </c>
      <c r="H51">
        <f>AL51*1000</f>
        <v>28.953054609383837</v>
      </c>
      <c r="I51">
        <f>(AQ51-AW51)</f>
        <v>1.9046404680811695</v>
      </c>
      <c r="J51">
        <f>(P51+AP51*D51)</f>
        <v>33.2366943359375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33.681930541992188</v>
      </c>
      <c r="P51" s="1">
        <v>33.2366943359375</v>
      </c>
      <c r="Q51" s="1">
        <v>33.686370849609375</v>
      </c>
      <c r="R51" s="1">
        <v>400.0430908203125</v>
      </c>
      <c r="S51" s="1">
        <v>394.23611450195313</v>
      </c>
      <c r="T51" s="1">
        <v>11.163779258728027</v>
      </c>
      <c r="U51" s="1">
        <v>36.442962646484375</v>
      </c>
      <c r="V51" s="1">
        <v>18.763462066650391</v>
      </c>
      <c r="W51" s="1">
        <v>61.251312255859375</v>
      </c>
      <c r="X51" s="1">
        <v>300.17718505859375</v>
      </c>
      <c r="Y51" s="1">
        <v>2001.2298583984375</v>
      </c>
      <c r="Z51" s="1">
        <v>0.32660803198814392</v>
      </c>
      <c r="AA51" s="1">
        <v>88.221328735351563</v>
      </c>
      <c r="AB51" s="1">
        <v>15.621049880981445</v>
      </c>
      <c r="AC51" s="1">
        <v>1.0806134939193726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1.1035925921271825</v>
      </c>
      <c r="AL51">
        <f>(U51-T51)/(1000-U51)*AK51</f>
        <v>2.8953054609383837E-2</v>
      </c>
      <c r="AM51">
        <f>(P51+273.15)</f>
        <v>306.38669433593748</v>
      </c>
      <c r="AN51">
        <f>(O51+273.15)</f>
        <v>306.83193054199216</v>
      </c>
      <c r="AO51">
        <f>(Y51*AG51+Z51*AH51)*AI51</f>
        <v>320.19677018679431</v>
      </c>
      <c r="AP51">
        <f>((AO51+0.00000010773*(AN51^4-AM51^4))-AL51*44100)/(L51*51.4+0.00000043092*AM51^3)</f>
        <v>-7.7705232760478902</v>
      </c>
      <c r="AQ51">
        <f>0.61365*EXP(17.502*J51/(240.97+J51))</f>
        <v>5.1196870558068053</v>
      </c>
      <c r="AR51">
        <f>AQ51*1000/AA51</f>
        <v>58.032304990156788</v>
      </c>
      <c r="AS51">
        <f>(AR51-U51)</f>
        <v>21.589342343672413</v>
      </c>
      <c r="AT51">
        <f>IF(D51,P51,(O51+P51)/2)</f>
        <v>33.459312438964844</v>
      </c>
      <c r="AU51">
        <f>0.61365*EXP(17.502*AT51/(240.97+AT51))</f>
        <v>5.1839644282382524</v>
      </c>
      <c r="AV51">
        <f>IF(AS51&lt;&gt;0,(1000-(AR51+U51)/2)/AS51*AL51,0)</f>
        <v>1.277731409262167</v>
      </c>
      <c r="AW51">
        <f>U51*AA51/1000</f>
        <v>3.2150465877256358</v>
      </c>
      <c r="AX51">
        <f>(AU51-AW51)</f>
        <v>1.9689178405126166</v>
      </c>
      <c r="AY51">
        <f>1/(1.6/F51+1.37/N51)</f>
        <v>0.83438646418308093</v>
      </c>
      <c r="AZ51">
        <f>G51*AA51*0.001</f>
        <v>34.114002269822798</v>
      </c>
      <c r="BA51">
        <f>G51/S51</f>
        <v>0.98085017427689991</v>
      </c>
      <c r="BB51">
        <f>(1-AL51*AA51/AQ51/F51)*100</f>
        <v>72.609131708024293</v>
      </c>
      <c r="BC51">
        <f>(S51-E51/(N51/1.35))</f>
        <v>395.8149195343226</v>
      </c>
      <c r="BD51">
        <f>E51*BB51/100/BC51</f>
        <v>-9.1827529118163956E-3</v>
      </c>
    </row>
    <row r="52" spans="1:56" x14ac:dyDescent="0.35">
      <c r="A52" s="1" t="s">
        <v>9</v>
      </c>
      <c r="B52" s="1" t="s">
        <v>1946</v>
      </c>
      <c r="K52" s="1">
        <v>2.5867199999999997</v>
      </c>
    </row>
    <row r="53" spans="1:56" x14ac:dyDescent="0.35">
      <c r="A53" s="1" t="s">
        <v>9</v>
      </c>
      <c r="B53" s="1" t="s">
        <v>1945</v>
      </c>
      <c r="K53" s="1">
        <v>2.5867199999999997</v>
      </c>
    </row>
    <row r="54" spans="1:56" x14ac:dyDescent="0.35">
      <c r="A54" s="1" t="s">
        <v>9</v>
      </c>
      <c r="B54" s="1" t="s">
        <v>1944</v>
      </c>
    </row>
    <row r="55" spans="1:56" x14ac:dyDescent="0.35">
      <c r="A55" s="1" t="s">
        <v>9</v>
      </c>
      <c r="B55" s="1" t="s">
        <v>1943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BD55"/>
  <sheetViews>
    <sheetView zoomScale="4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2031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2030</v>
      </c>
    </row>
    <row r="12" spans="1:56" x14ac:dyDescent="0.35">
      <c r="A12" s="1" t="s">
        <v>9</v>
      </c>
      <c r="B12" s="1" t="s">
        <v>2029</v>
      </c>
    </row>
    <row r="13" spans="1:56" x14ac:dyDescent="0.35">
      <c r="A13" s="1" t="s">
        <v>9</v>
      </c>
      <c r="B13" s="1" t="s">
        <v>2028</v>
      </c>
    </row>
    <row r="14" spans="1:56" x14ac:dyDescent="0.35">
      <c r="A14" s="1" t="s">
        <v>9</v>
      </c>
      <c r="B14" s="1" t="s">
        <v>2027</v>
      </c>
    </row>
    <row r="15" spans="1:56" x14ac:dyDescent="0.35">
      <c r="A15" s="1" t="s">
        <v>9</v>
      </c>
      <c r="B15" s="1" t="s">
        <v>2026</v>
      </c>
    </row>
    <row r="16" spans="1:56" x14ac:dyDescent="0.35">
      <c r="A16" s="1" t="s">
        <v>9</v>
      </c>
      <c r="B16" s="1" t="s">
        <v>2025</v>
      </c>
    </row>
    <row r="17" spans="1:56" x14ac:dyDescent="0.35">
      <c r="A17" s="1" t="s">
        <v>9</v>
      </c>
      <c r="B17" s="1" t="s">
        <v>2024</v>
      </c>
    </row>
    <row r="18" spans="1:56" x14ac:dyDescent="0.35">
      <c r="A18" s="1">
        <v>1</v>
      </c>
      <c r="B18" s="1" t="s">
        <v>2023</v>
      </c>
      <c r="C18" s="1">
        <v>462.0000021904707</v>
      </c>
      <c r="D18" s="1">
        <v>0</v>
      </c>
      <c r="E18">
        <f>(R18-S18*(1000-T18)/(1000-U18))*AK18</f>
        <v>-7.6792208284070602</v>
      </c>
      <c r="F18">
        <f>IF(AV18&lt;&gt;0,1/(1/AV18-1/N18),0)</f>
        <v>3.0343884417681992</v>
      </c>
      <c r="G18">
        <f>((AY18-AL18/2)*S18-E18)/(AY18+AL18/2)</f>
        <v>392.5461946305989</v>
      </c>
      <c r="H18">
        <f>AL18*1000</f>
        <v>29.920109082616737</v>
      </c>
      <c r="I18">
        <f>(AQ18-AW18)</f>
        <v>1.4152528932970885</v>
      </c>
      <c r="J18">
        <f>(P18+AP18*D18)</f>
        <v>32.586761474609375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33.725971221923828</v>
      </c>
      <c r="P18" s="1">
        <v>32.586761474609375</v>
      </c>
      <c r="Q18" s="1">
        <v>33.799278259277344</v>
      </c>
      <c r="R18" s="1">
        <v>399.81463623046875</v>
      </c>
      <c r="S18" s="1">
        <v>396.03561401367188</v>
      </c>
      <c r="T18" s="1">
        <v>13.878314971923828</v>
      </c>
      <c r="U18" s="1">
        <v>39.909683227539063</v>
      </c>
      <c r="V18" s="1">
        <v>23.26750373840332</v>
      </c>
      <c r="W18" s="1">
        <v>66.910049438476563</v>
      </c>
      <c r="X18" s="1">
        <v>300.15609741210938</v>
      </c>
      <c r="Y18" s="1">
        <v>-3.3314254134893417E-2</v>
      </c>
      <c r="Z18" s="1">
        <v>0.14703512191772461</v>
      </c>
      <c r="AA18" s="1">
        <v>88.217361450195313</v>
      </c>
      <c r="AB18" s="1">
        <v>16.003499984741211</v>
      </c>
      <c r="AC18" s="1">
        <v>0.69890022277832031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1.1035150640151077</v>
      </c>
      <c r="AL18">
        <f>(U18-T18)/(1000-U18)*AK18</f>
        <v>2.9920109082616737E-2</v>
      </c>
      <c r="AM18">
        <f>(P18+273.15)</f>
        <v>305.73676147460935</v>
      </c>
      <c r="AN18">
        <f>(O18+273.15)</f>
        <v>306.87597122192381</v>
      </c>
      <c r="AO18">
        <f>(Y18*AG18+Z18*AH18)*AI18</f>
        <v>-5.3302805424418898E-3</v>
      </c>
      <c r="AP18">
        <f>((AO18+0.00000010773*(AN18^4-AM18^4))-AL18*44100)/(L18*51.4+0.00000043092*AM18^3)</f>
        <v>-10.671787213631806</v>
      </c>
      <c r="AQ18">
        <f>0.61365*EXP(17.502*J18/(240.97+J18))</f>
        <v>4.9359798439436995</v>
      </c>
      <c r="AR18">
        <f>AQ18*1000/AA18</f>
        <v>55.952476505777092</v>
      </c>
      <c r="AS18">
        <f>(AR18-U18)</f>
        <v>16.04279327823803</v>
      </c>
      <c r="AT18">
        <f>IF(D18,P18,(O18+P18)/2)</f>
        <v>33.156366348266602</v>
      </c>
      <c r="AU18">
        <f>0.61365*EXP(17.502*AT18/(240.97+AT18))</f>
        <v>5.0966644869968114</v>
      </c>
      <c r="AV18">
        <f>IF(AS18&lt;&gt;0,(1000-(AR18+U18)/2)/AS18*AL18,0)</f>
        <v>1.7756263170952804</v>
      </c>
      <c r="AW18">
        <f>U18*AA18/1000</f>
        <v>3.520726950646611</v>
      </c>
      <c r="AX18">
        <f>(AU18-AW18)</f>
        <v>1.5759375363502004</v>
      </c>
      <c r="AY18">
        <f>1/(1.6/F18+1.37/N18)</f>
        <v>1.1801407589959398</v>
      </c>
      <c r="AZ18">
        <f>G18*AA18*0.001</f>
        <v>34.62938953762626</v>
      </c>
      <c r="BA18">
        <f>G18/S18</f>
        <v>0.99118912729158615</v>
      </c>
      <c r="BB18">
        <f>(1-AL18*AA18/AQ18/F18)*100</f>
        <v>82.377290444384172</v>
      </c>
      <c r="BC18">
        <f>(S18-E18/(N18/1.35))</f>
        <v>398.45760121175249</v>
      </c>
      <c r="BD18">
        <f>E18*BB18/100/BC18</f>
        <v>-1.5876053126969297E-2</v>
      </c>
    </row>
    <row r="19" spans="1:56" x14ac:dyDescent="0.35">
      <c r="A19" s="1" t="s">
        <v>9</v>
      </c>
      <c r="B19" s="1" t="s">
        <v>2022</v>
      </c>
      <c r="K19" s="1">
        <v>2.72</v>
      </c>
    </row>
    <row r="20" spans="1:56" x14ac:dyDescent="0.35">
      <c r="A20" s="1" t="s">
        <v>9</v>
      </c>
      <c r="B20" s="1" t="s">
        <v>2021</v>
      </c>
      <c r="K20" s="1">
        <v>2.72</v>
      </c>
    </row>
    <row r="21" spans="1:56" x14ac:dyDescent="0.35">
      <c r="A21" s="1">
        <v>2</v>
      </c>
      <c r="B21" s="1" t="s">
        <v>2020</v>
      </c>
      <c r="C21" s="1">
        <v>666.0000021904707</v>
      </c>
      <c r="D21" s="1">
        <v>0</v>
      </c>
      <c r="E21">
        <f>(R21-S21*(1000-T21)/(1000-U21))*AK21</f>
        <v>-7.6495683569783344</v>
      </c>
      <c r="F21">
        <f>IF(AV21&lt;&gt;0,1/(1/AV21-1/N21),0)</f>
        <v>2.7878121863229151</v>
      </c>
      <c r="G21">
        <f>((AY21-AL21/2)*S21-E21)/(AY21+AL21/2)</f>
        <v>393.58899988400606</v>
      </c>
      <c r="H21">
        <f>AL21*1000</f>
        <v>28.389805790294066</v>
      </c>
      <c r="I21">
        <f>(AQ21-AW21)</f>
        <v>1.4130867431539174</v>
      </c>
      <c r="J21">
        <f>(P21+AP21*D21)</f>
        <v>32.424800872802734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33.673904418945313</v>
      </c>
      <c r="P21" s="1">
        <v>32.424800872802734</v>
      </c>
      <c r="Q21" s="1">
        <v>33.774703979492188</v>
      </c>
      <c r="R21" s="1">
        <v>400.05587768554688</v>
      </c>
      <c r="S21" s="1">
        <v>396.78024291992188</v>
      </c>
      <c r="T21" s="1">
        <v>14.715272903442383</v>
      </c>
      <c r="U21" s="1">
        <v>39.426078796386719</v>
      </c>
      <c r="V21" s="1">
        <v>24.742267608642578</v>
      </c>
      <c r="W21" s="1">
        <v>66.291030883789063</v>
      </c>
      <c r="X21" s="1">
        <v>300.17547607421875</v>
      </c>
      <c r="Y21" s="1">
        <v>26.175104141235352</v>
      </c>
      <c r="Z21" s="1">
        <v>0.1241377666592598</v>
      </c>
      <c r="AA21" s="1">
        <v>88.216156005859375</v>
      </c>
      <c r="AB21" s="1">
        <v>16.248613357543945</v>
      </c>
      <c r="AC21" s="1">
        <v>0.80732154846191406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1.1035863090963922</v>
      </c>
      <c r="AL21">
        <f>(U21-T21)/(1000-U21)*AK21</f>
        <v>2.8389805790294067E-2</v>
      </c>
      <c r="AM21">
        <f>(P21+273.15)</f>
        <v>305.57480087280271</v>
      </c>
      <c r="AN21">
        <f>(O21+273.15)</f>
        <v>306.82390441894529</v>
      </c>
      <c r="AO21">
        <f>(Y21*AG21+Z21*AH21)*AI21</f>
        <v>4.1880165689881892</v>
      </c>
      <c r="AP21">
        <f>((AO21+0.00000010773*(AN21^4-AM21^4))-AL21*44100)/(L21*51.4+0.00000043092*AM21^3)</f>
        <v>-10.076403739175722</v>
      </c>
      <c r="AQ21">
        <f>0.61365*EXP(17.502*J21/(240.97+J21))</f>
        <v>4.8911038609552726</v>
      </c>
      <c r="AR21">
        <f>AQ21*1000/AA21</f>
        <v>55.444536266468042</v>
      </c>
      <c r="AS21">
        <f>(AR21-U21)</f>
        <v>16.018457470081323</v>
      </c>
      <c r="AT21">
        <f>IF(D21,P21,(O21+P21)/2)</f>
        <v>33.049352645874023</v>
      </c>
      <c r="AU21">
        <f>0.61365*EXP(17.502*AT21/(240.97+AT21))</f>
        <v>5.0661335597175912</v>
      </c>
      <c r="AV21">
        <f>IF(AS21&lt;&gt;0,(1000-(AR21+U21)/2)/AS21*AL21,0)</f>
        <v>1.6882478648386783</v>
      </c>
      <c r="AW21">
        <f>U21*AA21/1000</f>
        <v>3.4780171178013553</v>
      </c>
      <c r="AX21">
        <f>(AU21-AW21)</f>
        <v>1.5881164419162359</v>
      </c>
      <c r="AY21">
        <f>1/(1.6/F21+1.37/N21)</f>
        <v>1.1185755067100445</v>
      </c>
      <c r="AZ21">
        <f>G21*AA21*0.001</f>
        <v>34.720908615957647</v>
      </c>
      <c r="BA21">
        <f>G21/S21</f>
        <v>0.99195715237121851</v>
      </c>
      <c r="BB21">
        <f>(1-AL21*AA21/AQ21/F21)*100</f>
        <v>81.632918461482717</v>
      </c>
      <c r="BC21">
        <f>(S21-E21/(N21/1.35))</f>
        <v>399.1928778793058</v>
      </c>
      <c r="BD21">
        <f>E21*BB21/100/BC21</f>
        <v>-1.56429792352045E-2</v>
      </c>
    </row>
    <row r="22" spans="1:56" x14ac:dyDescent="0.35">
      <c r="A22" s="1" t="s">
        <v>9</v>
      </c>
      <c r="B22" s="1" t="s">
        <v>2019</v>
      </c>
      <c r="K22" s="1">
        <v>2.72</v>
      </c>
    </row>
    <row r="23" spans="1:56" x14ac:dyDescent="0.35">
      <c r="A23" s="1" t="s">
        <v>9</v>
      </c>
      <c r="B23" s="1" t="s">
        <v>2018</v>
      </c>
      <c r="K23" s="1">
        <v>2.72</v>
      </c>
    </row>
    <row r="24" spans="1:56" x14ac:dyDescent="0.35">
      <c r="A24" s="1">
        <v>3</v>
      </c>
      <c r="B24" s="1" t="s">
        <v>2017</v>
      </c>
      <c r="C24" s="1">
        <v>869.0000021904707</v>
      </c>
      <c r="D24" s="1">
        <v>0</v>
      </c>
      <c r="E24">
        <f>(R24-S24*(1000-T24)/(1000-U24))*AK24</f>
        <v>-7.6183257076127875</v>
      </c>
      <c r="F24">
        <f>IF(AV24&lt;&gt;0,1/(1/AV24-1/N24),0)</f>
        <v>2.6202006647316423</v>
      </c>
      <c r="G24">
        <f>((AY24-AL24/2)*S24-E24)/(AY24+AL24/2)</f>
        <v>394.15702011242934</v>
      </c>
      <c r="H24">
        <f>AL24*1000</f>
        <v>27.203593984634463</v>
      </c>
      <c r="I24">
        <f>(AQ24-AW24)</f>
        <v>1.4069102561689983</v>
      </c>
      <c r="J24">
        <f>(P24+AP24*D24)</f>
        <v>32.304492950439453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33.610912322998047</v>
      </c>
      <c r="P24" s="1">
        <v>32.304492950439453</v>
      </c>
      <c r="Q24" s="1">
        <v>33.725627899169922</v>
      </c>
      <c r="R24" s="1">
        <v>399.96841430664063</v>
      </c>
      <c r="S24" s="1">
        <v>397.0831298828125</v>
      </c>
      <c r="T24" s="1">
        <v>15.434455871582031</v>
      </c>
      <c r="U24" s="1">
        <v>39.123195648193359</v>
      </c>
      <c r="V24" s="1">
        <v>26.041513442993164</v>
      </c>
      <c r="W24" s="1">
        <v>66.009918212890625</v>
      </c>
      <c r="X24" s="1">
        <v>300.13796997070313</v>
      </c>
      <c r="Y24" s="1">
        <v>50.579357147216797</v>
      </c>
      <c r="Z24" s="1">
        <v>0.13739506900310516</v>
      </c>
      <c r="AA24" s="1">
        <v>88.2108154296875</v>
      </c>
      <c r="AB24" s="1">
        <v>16.345565795898438</v>
      </c>
      <c r="AC24" s="1">
        <v>0.86678391695022583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1.1034484190099376</v>
      </c>
      <c r="AL24">
        <f>(U24-T24)/(1000-U24)*AK24</f>
        <v>2.7203593984634462E-2</v>
      </c>
      <c r="AM24">
        <f>(P24+273.15)</f>
        <v>305.45449295043943</v>
      </c>
      <c r="AN24">
        <f>(O24+273.15)</f>
        <v>306.76091232299802</v>
      </c>
      <c r="AO24">
        <f>(Y24*AG24+Z24*AH24)*AI24</f>
        <v>8.0926969626688106</v>
      </c>
      <c r="AP24">
        <f>((AO24+0.00000010773*(AN24^4-AM24^4))-AL24*44100)/(L24*51.4+0.00000043092*AM24^3)</f>
        <v>-9.612205888949493</v>
      </c>
      <c r="AQ24">
        <f>0.61365*EXP(17.502*J24/(240.97+J24))</f>
        <v>4.8579992465113362</v>
      </c>
      <c r="AR24">
        <f>AQ24*1000/AA24</f>
        <v>55.072603317941535</v>
      </c>
      <c r="AS24">
        <f>(AR24-U24)</f>
        <v>15.949407669748176</v>
      </c>
      <c r="AT24">
        <f>IF(D24,P24,(O24+P24)/2)</f>
        <v>32.95770263671875</v>
      </c>
      <c r="AU24">
        <f>0.61365*EXP(17.502*AT24/(240.97+AT24))</f>
        <v>5.0401125052698692</v>
      </c>
      <c r="AV24">
        <f>IF(AS24&lt;&gt;0,(1000-(AR24+U24)/2)/AS24*AL24,0)</f>
        <v>1.6252868060257726</v>
      </c>
      <c r="AW24">
        <f>U24*AA24/1000</f>
        <v>3.4510889903423378</v>
      </c>
      <c r="AX24">
        <f>(AU24-AW24)</f>
        <v>1.5890235149275314</v>
      </c>
      <c r="AY24">
        <f>1/(1.6/F24+1.37/N24)</f>
        <v>1.074451210482599</v>
      </c>
      <c r="AZ24">
        <f>G24*AA24*0.001</f>
        <v>34.768912151453129</v>
      </c>
      <c r="BA24">
        <f>G24/S24</f>
        <v>0.99263098945742989</v>
      </c>
      <c r="BB24">
        <f>(1-AL24*AA24/AQ24/F24)*100</f>
        <v>81.148056672599239</v>
      </c>
      <c r="BC24">
        <f>(S24-E24/(N24/1.35))</f>
        <v>399.48591106946498</v>
      </c>
      <c r="BD24">
        <f>E24*BB24/100/BC24</f>
        <v>-1.5475197225771092E-2</v>
      </c>
    </row>
    <row r="25" spans="1:56" x14ac:dyDescent="0.35">
      <c r="A25" s="1" t="s">
        <v>9</v>
      </c>
      <c r="B25" s="1" t="s">
        <v>2016</v>
      </c>
      <c r="K25" s="1">
        <v>2.72</v>
      </c>
    </row>
    <row r="26" spans="1:56" x14ac:dyDescent="0.35">
      <c r="A26" s="1" t="s">
        <v>9</v>
      </c>
      <c r="B26" s="1" t="s">
        <v>2015</v>
      </c>
      <c r="K26" s="1">
        <v>2.72</v>
      </c>
    </row>
    <row r="27" spans="1:56" x14ac:dyDescent="0.35">
      <c r="A27" s="1">
        <v>4</v>
      </c>
      <c r="B27" s="1" t="s">
        <v>1157</v>
      </c>
      <c r="C27" s="1">
        <v>1073.0000021904707</v>
      </c>
      <c r="D27" s="1">
        <v>0</v>
      </c>
      <c r="E27">
        <f>(R27-S27*(1000-T27)/(1000-U27))*AK27</f>
        <v>-7.3693465796355149</v>
      </c>
      <c r="F27">
        <f>IF(AV27&lt;&gt;0,1/(1/AV27-1/N27),0)</f>
        <v>2.5598167623387011</v>
      </c>
      <c r="G27">
        <f>((AY27-AL27/2)*S27-E27)/(AY27+AL27/2)</f>
        <v>394.21879353351784</v>
      </c>
      <c r="H27">
        <f>AL27*1000</f>
        <v>26.423686219348504</v>
      </c>
      <c r="I27">
        <f>(AQ27-AW27)</f>
        <v>1.3864923927283699</v>
      </c>
      <c r="J27">
        <f>(P27+AP27*D27)</f>
        <v>32.234821319580078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33.557018280029297</v>
      </c>
      <c r="P27" s="1">
        <v>32.234821319580078</v>
      </c>
      <c r="Q27" s="1">
        <v>33.675212860107422</v>
      </c>
      <c r="R27" s="1">
        <v>399.96661376953125</v>
      </c>
      <c r="S27" s="1">
        <v>397.13531494140625</v>
      </c>
      <c r="T27" s="1">
        <v>16.137069702148438</v>
      </c>
      <c r="U27" s="1">
        <v>39.144393920898438</v>
      </c>
      <c r="V27" s="1">
        <v>27.304983139038086</v>
      </c>
      <c r="W27" s="1">
        <v>66.234886169433594</v>
      </c>
      <c r="X27" s="1">
        <v>300.16104125976563</v>
      </c>
      <c r="Y27" s="1">
        <v>100.97538757324219</v>
      </c>
      <c r="Z27" s="1">
        <v>0.35793814063072205</v>
      </c>
      <c r="AA27" s="1">
        <v>88.197174072265625</v>
      </c>
      <c r="AB27" s="1">
        <v>16.224733352661133</v>
      </c>
      <c r="AC27" s="1">
        <v>0.85801523923873901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1.1035332399256086</v>
      </c>
      <c r="AL27">
        <f>(U27-T27)/(1000-U27)*AK27</f>
        <v>2.6423686219348503E-2</v>
      </c>
      <c r="AM27">
        <f>(P27+273.15)</f>
        <v>305.38482131958006</v>
      </c>
      <c r="AN27">
        <f>(O27+273.15)</f>
        <v>306.70701828002927</v>
      </c>
      <c r="AO27">
        <f>(Y27*AG27+Z27*AH27)*AI27</f>
        <v>16.156061650602624</v>
      </c>
      <c r="AP27">
        <f>((AO27+0.00000010773*(AN27^4-AM27^4))-AL27*44100)/(L27*51.4+0.00000043092*AM27^3)</f>
        <v>-9.2641318788950766</v>
      </c>
      <c r="AQ27">
        <f>0.61365*EXP(17.502*J27/(240.97+J27))</f>
        <v>4.8389173173231859</v>
      </c>
      <c r="AR27">
        <f>AQ27*1000/AA27</f>
        <v>54.86476599985334</v>
      </c>
      <c r="AS27">
        <f>(AR27-U27)</f>
        <v>15.720372078954902</v>
      </c>
      <c r="AT27">
        <f>IF(D27,P27,(O27+P27)/2)</f>
        <v>32.895919799804688</v>
      </c>
      <c r="AU27">
        <f>0.61365*EXP(17.502*AT27/(240.97+AT27))</f>
        <v>5.0226369580318151</v>
      </c>
      <c r="AV27">
        <f>IF(AS27&lt;&gt;0,(1000-(AR27+U27)/2)/AS27*AL27,0)</f>
        <v>1.601848341828646</v>
      </c>
      <c r="AW27">
        <f>U27*AA27/1000</f>
        <v>3.452424924594816</v>
      </c>
      <c r="AX27">
        <f>(AU27-AW27)</f>
        <v>1.5702120334369991</v>
      </c>
      <c r="AY27">
        <f>1/(1.6/F27+1.37/N27)</f>
        <v>1.0580754653076372</v>
      </c>
      <c r="AZ27">
        <f>G27*AA27*0.001</f>
        <v>34.768983555834218</v>
      </c>
      <c r="BA27">
        <f>G27/S27</f>
        <v>0.99265610159016271</v>
      </c>
      <c r="BB27">
        <f>(1-AL27*AA27/AQ27/F27)*100</f>
        <v>81.185573115172105</v>
      </c>
      <c r="BC27">
        <f>(S27-E27/(N27/1.35))</f>
        <v>399.45956937723014</v>
      </c>
      <c r="BD27">
        <f>E27*BB27/100/BC27</f>
        <v>-1.4977351186874478E-2</v>
      </c>
    </row>
    <row r="28" spans="1:56" x14ac:dyDescent="0.35">
      <c r="A28" s="1" t="s">
        <v>9</v>
      </c>
      <c r="B28" s="1" t="s">
        <v>2014</v>
      </c>
      <c r="K28" s="1">
        <v>2.72</v>
      </c>
    </row>
    <row r="29" spans="1:56" x14ac:dyDescent="0.35">
      <c r="A29" s="1" t="s">
        <v>9</v>
      </c>
      <c r="B29" s="1" t="s">
        <v>2013</v>
      </c>
      <c r="K29" s="1">
        <v>2.72</v>
      </c>
    </row>
    <row r="30" spans="1:56" x14ac:dyDescent="0.35">
      <c r="A30" s="1">
        <v>5</v>
      </c>
      <c r="B30" s="1" t="s">
        <v>2012</v>
      </c>
      <c r="C30" s="1">
        <v>1277.0000021904707</v>
      </c>
      <c r="D30" s="1">
        <v>0</v>
      </c>
      <c r="E30">
        <f>(R30-S30*(1000-T30)/(1000-U30))*AK30</f>
        <v>-6.8512371273224844</v>
      </c>
      <c r="F30">
        <f>IF(AV30&lt;&gt;0,1/(1/AV30-1/N30),0)</f>
        <v>2.4822200314174898</v>
      </c>
      <c r="G30">
        <f>((AY30-AL30/2)*S30-E30)/(AY30+AL30/2)</f>
        <v>393.68185339756417</v>
      </c>
      <c r="H30">
        <f>AL30*1000</f>
        <v>25.74478335581269</v>
      </c>
      <c r="I30">
        <f>(AQ30-AW30)</f>
        <v>1.3773392273470826</v>
      </c>
      <c r="J30">
        <f>(P30+AP30*D30)</f>
        <v>32.238853454589844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33.525283813476563</v>
      </c>
      <c r="P30" s="1">
        <v>32.238853454589844</v>
      </c>
      <c r="Q30" s="1">
        <v>33.640426635742188</v>
      </c>
      <c r="R30" s="1">
        <v>399.94046020507813</v>
      </c>
      <c r="S30" s="1">
        <v>396.88961791992188</v>
      </c>
      <c r="T30" s="1">
        <v>16.842674255371094</v>
      </c>
      <c r="U30" s="1">
        <v>39.256950378417969</v>
      </c>
      <c r="V30" s="1">
        <v>28.552284240722656</v>
      </c>
      <c r="W30" s="1">
        <v>66.54974365234375</v>
      </c>
      <c r="X30" s="1">
        <v>300.151611328125</v>
      </c>
      <c r="Y30" s="1">
        <v>149.96806335449219</v>
      </c>
      <c r="Z30" s="1">
        <v>0.13618765771389008</v>
      </c>
      <c r="AA30" s="1">
        <v>88.205543518066406</v>
      </c>
      <c r="AB30" s="1">
        <v>15.938365936279297</v>
      </c>
      <c r="AC30" s="1">
        <v>0.81797999143600464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1.1034985710592828</v>
      </c>
      <c r="AL30">
        <f>(U30-T30)/(1000-U30)*AK30</f>
        <v>2.5744783355812689E-2</v>
      </c>
      <c r="AM30">
        <f>(P30+273.15)</f>
        <v>305.38885345458982</v>
      </c>
      <c r="AN30">
        <f>(O30+273.15)</f>
        <v>306.67528381347654</v>
      </c>
      <c r="AO30">
        <f>(Y30*AG30+Z30*AH30)*AI30</f>
        <v>23.994889600391161</v>
      </c>
      <c r="AP30">
        <f>((AO30+0.00000010773*(AN30^4-AM30^4))-AL30*44100)/(L30*51.4+0.00000043092*AM30^3)</f>
        <v>-8.9587707698871348</v>
      </c>
      <c r="AQ30">
        <f>0.61365*EXP(17.502*J30/(240.97+J30))</f>
        <v>4.8400198723372023</v>
      </c>
      <c r="AR30">
        <f>AQ30*1000/AA30</f>
        <v>54.872059955572539</v>
      </c>
      <c r="AS30">
        <f>(AR30-U30)</f>
        <v>15.61510957715457</v>
      </c>
      <c r="AT30">
        <f>IF(D30,P30,(O30+P30)/2)</f>
        <v>32.882068634033203</v>
      </c>
      <c r="AU30">
        <f>0.61365*EXP(17.502*AT30/(240.97+AT30))</f>
        <v>5.018726337921918</v>
      </c>
      <c r="AV30">
        <f>IF(AS30&lt;&gt;0,(1000-(AR30+U30)/2)/AS30*AL30,0)</f>
        <v>1.5711140383179025</v>
      </c>
      <c r="AW30">
        <f>U30*AA30/1000</f>
        <v>3.4626806449901197</v>
      </c>
      <c r="AX30">
        <f>(AU30-AW30)</f>
        <v>1.5560456929317983</v>
      </c>
      <c r="AY30">
        <f>1/(1.6/F30+1.37/N30)</f>
        <v>1.0366435808108483</v>
      </c>
      <c r="AZ30">
        <f>G30*AA30*0.001</f>
        <v>34.724921852131885</v>
      </c>
      <c r="BA30">
        <f>G30/S30</f>
        <v>0.99191774141342004</v>
      </c>
      <c r="BB30">
        <f>(1-AL30*AA30/AQ30/F30)*100</f>
        <v>81.098437740101659</v>
      </c>
      <c r="BC30">
        <f>(S30-E30/(N30/1.35))</f>
        <v>399.05046326923207</v>
      </c>
      <c r="BD30">
        <f>E30*BB30/100/BC30</f>
        <v>-1.3923668276459701E-2</v>
      </c>
    </row>
    <row r="31" spans="1:56" x14ac:dyDescent="0.35">
      <c r="A31" s="1" t="s">
        <v>9</v>
      </c>
      <c r="B31" s="1" t="s">
        <v>2011</v>
      </c>
      <c r="K31" s="1">
        <v>2.72</v>
      </c>
    </row>
    <row r="32" spans="1:56" x14ac:dyDescent="0.35">
      <c r="A32" s="1" t="s">
        <v>9</v>
      </c>
      <c r="B32" s="1" t="s">
        <v>2010</v>
      </c>
      <c r="K32" s="1">
        <v>2.72</v>
      </c>
    </row>
    <row r="33" spans="1:56" x14ac:dyDescent="0.35">
      <c r="A33" s="1">
        <v>6</v>
      </c>
      <c r="B33" s="1" t="s">
        <v>2009</v>
      </c>
      <c r="C33" s="1">
        <v>1481.0000021904707</v>
      </c>
      <c r="D33" s="1">
        <v>0</v>
      </c>
      <c r="E33">
        <f>(R33-S33*(1000-T33)/(1000-U33))*AK33</f>
        <v>-5.9875799422499609</v>
      </c>
      <c r="F33">
        <f>IF(AV33&lt;&gt;0,1/(1/AV33-1/N33),0)</f>
        <v>2.5019451200013791</v>
      </c>
      <c r="G33">
        <f>((AY33-AL33/2)*S33-E33)/(AY33+AL33/2)</f>
        <v>392.4205326389947</v>
      </c>
      <c r="H33">
        <f>AL33*1000</f>
        <v>25.436912161453129</v>
      </c>
      <c r="I33">
        <f>(AQ33-AW33)</f>
        <v>1.3536240237686918</v>
      </c>
      <c r="J33">
        <f>(P33+AP33*D33)</f>
        <v>32.287342071533203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33.509082794189453</v>
      </c>
      <c r="P33" s="1">
        <v>32.287342071533203</v>
      </c>
      <c r="Q33" s="1">
        <v>33.617347717285156</v>
      </c>
      <c r="R33" s="1">
        <v>400.00979614257813</v>
      </c>
      <c r="S33" s="1">
        <v>396.30078125</v>
      </c>
      <c r="T33" s="1">
        <v>17.542200088500977</v>
      </c>
      <c r="U33" s="1">
        <v>39.677677154541016</v>
      </c>
      <c r="V33" s="1">
        <v>29.764108657836914</v>
      </c>
      <c r="W33" s="1">
        <v>67.321701049804688</v>
      </c>
      <c r="X33" s="1">
        <v>300.16595458984375</v>
      </c>
      <c r="Y33" s="1">
        <v>300.14797973632813</v>
      </c>
      <c r="Z33" s="1">
        <v>0.21813847124576569</v>
      </c>
      <c r="AA33" s="1">
        <v>88.202537536621094</v>
      </c>
      <c r="AB33" s="1">
        <v>15.880697250366211</v>
      </c>
      <c r="AC33" s="1">
        <v>0.74673748016357422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1.1035513036391311</v>
      </c>
      <c r="AL33">
        <f>(U33-T33)/(1000-U33)*AK33</f>
        <v>2.5436912161453131E-2</v>
      </c>
      <c r="AM33">
        <f>(P33+273.15)</f>
        <v>305.43734207153318</v>
      </c>
      <c r="AN33">
        <f>(O33+273.15)</f>
        <v>306.65908279418943</v>
      </c>
      <c r="AO33">
        <f>(Y33*AG33+Z33*AH33)*AI33</f>
        <v>48.023675684399677</v>
      </c>
      <c r="AP33">
        <f>((AO33+0.00000010773*(AN33^4-AM33^4))-AL33*44100)/(L33*51.4+0.00000043092*AM33^3)</f>
        <v>-8.6573273346424511</v>
      </c>
      <c r="AQ33">
        <f>0.61365*EXP(17.502*J33/(240.97+J33))</f>
        <v>4.8532958323580289</v>
      </c>
      <c r="AR33">
        <f>AQ33*1000/AA33</f>
        <v>55.024446777882929</v>
      </c>
      <c r="AS33">
        <f>(AR33-U33)</f>
        <v>15.346769623341913</v>
      </c>
      <c r="AT33">
        <f>IF(D33,P33,(O33+P33)/2)</f>
        <v>32.898212432861328</v>
      </c>
      <c r="AU33">
        <f>0.61365*EXP(17.502*AT33/(240.97+AT33))</f>
        <v>5.02328449619732</v>
      </c>
      <c r="AV33">
        <f>IF(AS33&lt;&gt;0,(1000-(AR33+U33)/2)/AS33*AL33,0)</f>
        <v>1.5789933616134006</v>
      </c>
      <c r="AW33">
        <f>U33*AA33/1000</f>
        <v>3.499671808589337</v>
      </c>
      <c r="AX33">
        <f>(AU33-AW33)</f>
        <v>1.523612687607983</v>
      </c>
      <c r="AY33">
        <f>1/(1.6/F33+1.37/N33)</f>
        <v>1.0421335985820965</v>
      </c>
      <c r="AZ33">
        <f>G33*AA33*0.001</f>
        <v>34.612486760231775</v>
      </c>
      <c r="BA33">
        <f>G33/S33</f>
        <v>0.99020882926658293</v>
      </c>
      <c r="BB33">
        <f>(1-AL33*AA33/AQ33/F33)*100</f>
        <v>81.523022657989515</v>
      </c>
      <c r="BC33">
        <f>(S33-E33/(N33/1.35))</f>
        <v>398.18923351510068</v>
      </c>
      <c r="BD33">
        <f>E33*BB33/100/BC33</f>
        <v>-1.2258634192329457E-2</v>
      </c>
    </row>
    <row r="34" spans="1:56" x14ac:dyDescent="0.35">
      <c r="A34" s="1" t="s">
        <v>9</v>
      </c>
      <c r="B34" s="1" t="s">
        <v>2008</v>
      </c>
      <c r="K34" s="1">
        <v>2.72</v>
      </c>
    </row>
    <row r="35" spans="1:56" x14ac:dyDescent="0.35">
      <c r="A35" s="1" t="s">
        <v>9</v>
      </c>
      <c r="B35" s="1" t="s">
        <v>2007</v>
      </c>
      <c r="K35" s="1">
        <v>2.72</v>
      </c>
    </row>
    <row r="36" spans="1:56" x14ac:dyDescent="0.35">
      <c r="A36" s="1">
        <v>7</v>
      </c>
      <c r="B36" s="1" t="s">
        <v>2006</v>
      </c>
      <c r="C36" s="1">
        <v>1684.5000021792948</v>
      </c>
      <c r="D36" s="1">
        <v>0</v>
      </c>
      <c r="E36">
        <f>(R36-S36*(1000-T36)/(1000-U36))*AK36</f>
        <v>-5.2101024279608321</v>
      </c>
      <c r="F36">
        <f>IF(AV36&lt;&gt;0,1/(1/AV36-1/N36),0)</f>
        <v>2.5635652765832937</v>
      </c>
      <c r="G36">
        <f>((AY36-AL36/2)*S36-E36)/(AY36+AL36/2)</f>
        <v>391.00714199186058</v>
      </c>
      <c r="H36">
        <f>AL36*1000</f>
        <v>25.355166045070618</v>
      </c>
      <c r="I36">
        <f>(AQ36-AW36)</f>
        <v>1.3281620248387633</v>
      </c>
      <c r="J36">
        <f>(P36+AP36*D36)</f>
        <v>32.391384124755859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33.515834808349609</v>
      </c>
      <c r="P36" s="1">
        <v>32.391384124755859</v>
      </c>
      <c r="Q36" s="1">
        <v>33.614166259765625</v>
      </c>
      <c r="R36" s="1">
        <v>399.86798095703125</v>
      </c>
      <c r="S36" s="1">
        <v>395.50241088867188</v>
      </c>
      <c r="T36" s="1">
        <v>18.241334915161133</v>
      </c>
      <c r="U36" s="1">
        <v>40.290245056152344</v>
      </c>
      <c r="V36" s="1">
        <v>30.938867568969727</v>
      </c>
      <c r="W36" s="1">
        <v>68.335700988769531</v>
      </c>
      <c r="X36" s="1">
        <v>300.18441772460938</v>
      </c>
      <c r="Y36" s="1">
        <v>500.84698486328125</v>
      </c>
      <c r="Z36" s="1">
        <v>8.4365971386432648E-2</v>
      </c>
      <c r="AA36" s="1">
        <v>88.203163146972656</v>
      </c>
      <c r="AB36" s="1">
        <v>15.829639434814453</v>
      </c>
      <c r="AC36" s="1">
        <v>0.66452503204345703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1.1036191828110635</v>
      </c>
      <c r="AL36">
        <f>(U36-T36)/(1000-U36)*AK36</f>
        <v>2.5355166045070619E-2</v>
      </c>
      <c r="AM36">
        <f>(P36+273.15)</f>
        <v>305.54138412475584</v>
      </c>
      <c r="AN36">
        <f>(O36+273.15)</f>
        <v>306.66583480834959</v>
      </c>
      <c r="AO36">
        <f>(Y36*AG36+Z36*AH36)*AI36</f>
        <v>80.135515786956603</v>
      </c>
      <c r="AP36">
        <f>((AO36+0.00000010773*(AN36^4-AM36^4))-AL36*44100)/(L36*51.4+0.00000043092*AM36^3)</f>
        <v>-8.3741529429648036</v>
      </c>
      <c r="AQ36">
        <f>0.61365*EXP(17.502*J36/(240.97+J36))</f>
        <v>4.881889082758077</v>
      </c>
      <c r="AR36">
        <f>AQ36*1000/AA36</f>
        <v>55.348231385119384</v>
      </c>
      <c r="AS36">
        <f>(AR36-U36)</f>
        <v>15.05798632896704</v>
      </c>
      <c r="AT36">
        <f>IF(D36,P36,(O36+P36)/2)</f>
        <v>32.953609466552734</v>
      </c>
      <c r="AU36">
        <f>0.61365*EXP(17.502*AT36/(240.97+AT36))</f>
        <v>5.0389530998913044</v>
      </c>
      <c r="AV36">
        <f>IF(AS36&lt;&gt;0,(1000-(AR36+U36)/2)/AS36*AL36,0)</f>
        <v>1.6033153963883144</v>
      </c>
      <c r="AW36">
        <f>U36*AA36/1000</f>
        <v>3.5537270579193136</v>
      </c>
      <c r="AX36">
        <f>(AU36-AW36)</f>
        <v>1.4852260419719907</v>
      </c>
      <c r="AY36">
        <f>1/(1.6/F36+1.37/N36)</f>
        <v>1.0590996525428087</v>
      </c>
      <c r="AZ36">
        <f>G36*AA36*0.001</f>
        <v>34.488066736739583</v>
      </c>
      <c r="BA36">
        <f>G36/S36</f>
        <v>0.98863402909046583</v>
      </c>
      <c r="BB36">
        <f>(1-AL36*AA36/AQ36/F36)*100</f>
        <v>82.130256008539135</v>
      </c>
      <c r="BC36">
        <f>(S36-E36/(N36/1.35))</f>
        <v>397.14565069947798</v>
      </c>
      <c r="BD36">
        <f>E36*BB36/100/BC36</f>
        <v>-1.0774562065214049E-2</v>
      </c>
    </row>
    <row r="37" spans="1:56" x14ac:dyDescent="0.35">
      <c r="A37" s="1" t="s">
        <v>9</v>
      </c>
      <c r="B37" s="1" t="s">
        <v>2005</v>
      </c>
      <c r="K37" s="1">
        <v>2.72</v>
      </c>
    </row>
    <row r="38" spans="1:56" x14ac:dyDescent="0.35">
      <c r="A38" s="1" t="s">
        <v>9</v>
      </c>
      <c r="B38" s="1" t="s">
        <v>2004</v>
      </c>
      <c r="K38" s="1">
        <v>2.72</v>
      </c>
    </row>
    <row r="39" spans="1:56" x14ac:dyDescent="0.35">
      <c r="A39" s="1">
        <v>8</v>
      </c>
      <c r="B39" s="1" t="s">
        <v>2003</v>
      </c>
      <c r="C39" s="1">
        <v>1888.5000021792948</v>
      </c>
      <c r="D39" s="1">
        <v>0</v>
      </c>
      <c r="E39">
        <f>(R39-S39*(1000-T39)/(1000-U39))*AK39</f>
        <v>-4.0330587896951364</v>
      </c>
      <c r="F39">
        <f>IF(AV39&lt;&gt;0,1/(1/AV39-1/N39),0)</f>
        <v>2.6111947183649038</v>
      </c>
      <c r="G39">
        <f>((AY39-AL39/2)*S39-E39)/(AY39+AL39/2)</f>
        <v>389.06531071590484</v>
      </c>
      <c r="H39">
        <f>AL39*1000</f>
        <v>25.310411380167043</v>
      </c>
      <c r="I39">
        <f>(AQ39-AW39)</f>
        <v>1.3098386046776693</v>
      </c>
      <c r="J39">
        <f>(P39+AP39*D39)</f>
        <v>32.529708862304688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33.542182922363281</v>
      </c>
      <c r="P39" s="1">
        <v>32.529708862304688</v>
      </c>
      <c r="Q39" s="1">
        <v>33.625823974609375</v>
      </c>
      <c r="R39" s="1">
        <v>399.94863891601563</v>
      </c>
      <c r="S39" s="1">
        <v>394.55380249023438</v>
      </c>
      <c r="T39" s="1">
        <v>18.937585830688477</v>
      </c>
      <c r="U39" s="1">
        <v>40.934951782226563</v>
      </c>
      <c r="V39" s="1">
        <v>32.069766998291016</v>
      </c>
      <c r="W39" s="1">
        <v>69.32110595703125</v>
      </c>
      <c r="X39" s="1">
        <v>300.15493774414063</v>
      </c>
      <c r="Y39" s="1">
        <v>749.94854736328125</v>
      </c>
      <c r="Z39" s="1">
        <v>0.13980254530906677</v>
      </c>
      <c r="AA39" s="1">
        <v>88.195838928222656</v>
      </c>
      <c r="AB39" s="1">
        <v>15.684213638305664</v>
      </c>
      <c r="AC39" s="1">
        <v>0.57198923826217651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1.1035108005299286</v>
      </c>
      <c r="AL39">
        <f>(U39-T39)/(1000-U39)*AK39</f>
        <v>2.5310411380167042E-2</v>
      </c>
      <c r="AM39">
        <f>(P39+273.15)</f>
        <v>305.67970886230466</v>
      </c>
      <c r="AN39">
        <f>(O39+273.15)</f>
        <v>306.69218292236326</v>
      </c>
      <c r="AO39">
        <f>(Y39*AG39+Z39*AH39)*AI39</f>
        <v>119.99176489609999</v>
      </c>
      <c r="AP39">
        <f>((AO39+0.00000010773*(AN39^4-AM39^4))-AL39*44100)/(L39*51.4+0.00000043092*AM39^3)</f>
        <v>-8.0422517250193266</v>
      </c>
      <c r="AQ39">
        <f>0.61365*EXP(17.502*J39/(240.97+J39))</f>
        <v>4.920131018597484</v>
      </c>
      <c r="AR39">
        <f>AQ39*1000/AA39</f>
        <v>55.78643027140641</v>
      </c>
      <c r="AS39">
        <f>(AR39-U39)</f>
        <v>14.851478489179847</v>
      </c>
      <c r="AT39">
        <f>IF(D39,P39,(O39+P39)/2)</f>
        <v>33.035945892333984</v>
      </c>
      <c r="AU39">
        <f>0.61365*EXP(17.502*AT39/(240.97+AT39))</f>
        <v>5.0623198627729513</v>
      </c>
      <c r="AV39">
        <f>IF(AS39&lt;&gt;0,(1000-(AR39+U39)/2)/AS39*AL39,0)</f>
        <v>1.6218171418554368</v>
      </c>
      <c r="AW39">
        <f>U39*AA39/1000</f>
        <v>3.6102924139198147</v>
      </c>
      <c r="AX39">
        <f>(AU39-AW39)</f>
        <v>1.4520274488531366</v>
      </c>
      <c r="AY39">
        <f>1/(1.6/F39+1.37/N39)</f>
        <v>1.0720253418486951</v>
      </c>
      <c r="AZ39">
        <f>G39*AA39*0.001</f>
        <v>34.313941476458844</v>
      </c>
      <c r="BA39">
        <f>G39/S39</f>
        <v>0.9860893704744732</v>
      </c>
      <c r="BB39">
        <f>(1-AL39*AA39/AQ39/F39)*100</f>
        <v>82.624737551941806</v>
      </c>
      <c r="BC39">
        <f>(S39-E39/(N39/1.35))</f>
        <v>395.82580872316026</v>
      </c>
      <c r="BD39">
        <f>E39*BB39/100/BC39</f>
        <v>-8.4186128515731373E-3</v>
      </c>
    </row>
    <row r="40" spans="1:56" x14ac:dyDescent="0.35">
      <c r="A40" s="1" t="s">
        <v>9</v>
      </c>
      <c r="B40" s="1" t="s">
        <v>2002</v>
      </c>
      <c r="K40" s="1">
        <v>2.72</v>
      </c>
    </row>
    <row r="41" spans="1:56" x14ac:dyDescent="0.35">
      <c r="A41" s="1" t="s">
        <v>9</v>
      </c>
      <c r="B41" s="1" t="s">
        <v>2001</v>
      </c>
      <c r="K41" s="1">
        <v>2.72</v>
      </c>
    </row>
    <row r="42" spans="1:56" x14ac:dyDescent="0.35">
      <c r="A42" s="1">
        <v>9</v>
      </c>
      <c r="B42" s="1" t="s">
        <v>2000</v>
      </c>
      <c r="C42" s="1">
        <v>2092.5000021792948</v>
      </c>
      <c r="D42" s="1">
        <v>0</v>
      </c>
      <c r="E42">
        <f>(R42-S42*(1000-T42)/(1000-U42))*AK42</f>
        <v>-3.224747152203745</v>
      </c>
      <c r="F42">
        <f>IF(AV42&lt;&gt;0,1/(1/AV42-1/N42),0)</f>
        <v>2.5675497054318024</v>
      </c>
      <c r="G42">
        <f>((AY42-AL42/2)*S42-E42)/(AY42+AL42/2)</f>
        <v>387.82680875889031</v>
      </c>
      <c r="H42">
        <f>AL42*1000</f>
        <v>25.098816494743375</v>
      </c>
      <c r="I42">
        <f>(AQ42-AW42)</f>
        <v>1.3118162497403651</v>
      </c>
      <c r="J42">
        <f>(P42+AP42*D42)</f>
        <v>32.697044372558594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33.588859558105469</v>
      </c>
      <c r="P42" s="1">
        <v>32.697044372558594</v>
      </c>
      <c r="Q42" s="1">
        <v>33.656612396240234</v>
      </c>
      <c r="R42" s="1">
        <v>400.08038330078125</v>
      </c>
      <c r="S42" s="1">
        <v>394.04006958007813</v>
      </c>
      <c r="T42" s="1">
        <v>19.640104293823242</v>
      </c>
      <c r="U42" s="1">
        <v>41.443187713623047</v>
      </c>
      <c r="V42" s="1">
        <v>33.170955657958984</v>
      </c>
      <c r="W42" s="1">
        <v>69.99505615234375</v>
      </c>
      <c r="X42" s="1">
        <v>300.13876342773438</v>
      </c>
      <c r="Y42" s="1">
        <v>1000.2057495117188</v>
      </c>
      <c r="Z42" s="1">
        <v>0.13136620819568634</v>
      </c>
      <c r="AA42" s="1">
        <v>88.19122314453125</v>
      </c>
      <c r="AB42" s="1">
        <v>15.546436309814453</v>
      </c>
      <c r="AC42" s="1">
        <v>0.52795678377151489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1.103451336131376</v>
      </c>
      <c r="AL42">
        <f>(U42-T42)/(1000-U42)*AK42</f>
        <v>2.5098816494743374E-2</v>
      </c>
      <c r="AM42">
        <f>(P42+273.15)</f>
        <v>305.84704437255857</v>
      </c>
      <c r="AN42">
        <f>(O42+273.15)</f>
        <v>306.73885955810545</v>
      </c>
      <c r="AO42">
        <f>(Y42*AG42+Z42*AH42)*AI42</f>
        <v>160.0329163448605</v>
      </c>
      <c r="AP42">
        <f>((AO42+0.00000010773*(AN42^4-AM42^4))-AL42*44100)/(L42*51.4+0.00000043092*AM42^3)</f>
        <v>-7.6494383571112108</v>
      </c>
      <c r="AQ42">
        <f>0.61365*EXP(17.502*J42/(240.97+J42))</f>
        <v>4.966741665213191</v>
      </c>
      <c r="AR42">
        <f>AQ42*1000/AA42</f>
        <v>56.317868015885203</v>
      </c>
      <c r="AS42">
        <f>(AR42-U42)</f>
        <v>14.874680302262156</v>
      </c>
      <c r="AT42">
        <f>IF(D42,P42,(O42+P42)/2)</f>
        <v>33.142951965332031</v>
      </c>
      <c r="AU42">
        <f>0.61365*EXP(17.502*AT42/(240.97+AT42))</f>
        <v>5.0928286198729174</v>
      </c>
      <c r="AV42">
        <f>IF(AS42&lt;&gt;0,(1000-(AR42+U42)/2)/AS42*AL42,0)</f>
        <v>1.6048730198301637</v>
      </c>
      <c r="AW42">
        <f>U42*AA42/1000</f>
        <v>3.6549254154728259</v>
      </c>
      <c r="AX42">
        <f>(AU42-AW42)</f>
        <v>1.4379032044000915</v>
      </c>
      <c r="AY42">
        <f>1/(1.6/F42+1.37/N42)</f>
        <v>1.0601871849169695</v>
      </c>
      <c r="AZ42">
        <f>G42*AA42*0.001</f>
        <v>34.202920632686741</v>
      </c>
      <c r="BA42">
        <f>G42/S42</f>
        <v>0.98423190609064404</v>
      </c>
      <c r="BB42">
        <f>(1-AL42*AA42/AQ42/F42)*100</f>
        <v>82.642459880469801</v>
      </c>
      <c r="BC42">
        <f>(S42-E42/(N42/1.35))</f>
        <v>395.05713843305244</v>
      </c>
      <c r="BD42">
        <f>E42*BB42/100/BC42</f>
        <v>-6.745885878880766E-3</v>
      </c>
    </row>
    <row r="43" spans="1:56" x14ac:dyDescent="0.35">
      <c r="A43" s="1" t="s">
        <v>9</v>
      </c>
      <c r="B43" s="1" t="s">
        <v>1999</v>
      </c>
      <c r="K43" s="1">
        <v>2.72</v>
      </c>
    </row>
    <row r="44" spans="1:56" x14ac:dyDescent="0.35">
      <c r="A44" s="1" t="s">
        <v>9</v>
      </c>
      <c r="B44" s="1" t="s">
        <v>1998</v>
      </c>
      <c r="K44" s="1">
        <v>2.72</v>
      </c>
    </row>
    <row r="45" spans="1:56" x14ac:dyDescent="0.35">
      <c r="A45" s="1">
        <v>10</v>
      </c>
      <c r="B45" s="1" t="s">
        <v>1997</v>
      </c>
      <c r="C45" s="1">
        <v>2296.5000021792948</v>
      </c>
      <c r="D45" s="1">
        <v>0</v>
      </c>
      <c r="E45">
        <f>(R45-S45*(1000-T45)/(1000-U45))*AK45</f>
        <v>-2.6289359374485173</v>
      </c>
      <c r="F45">
        <f>IF(AV45&lt;&gt;0,1/(1/AV45-1/N45),0)</f>
        <v>2.4643861401898848</v>
      </c>
      <c r="G45">
        <f>((AY45-AL45/2)*S45-E45)/(AY45+AL45/2)</f>
        <v>386.635849256884</v>
      </c>
      <c r="H45">
        <f>AL45*1000</f>
        <v>24.791501693082587</v>
      </c>
      <c r="I45">
        <f>(AQ45-AW45)</f>
        <v>1.3288909785965597</v>
      </c>
      <c r="J45">
        <f>(P45+AP45*D45)</f>
        <v>32.879650115966797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33.654373168945313</v>
      </c>
      <c r="P45" s="1">
        <v>32.879650115966797</v>
      </c>
      <c r="Q45" s="1">
        <v>33.706390380859375</v>
      </c>
      <c r="R45" s="1">
        <v>399.91815185546875</v>
      </c>
      <c r="S45" s="1">
        <v>393.46075439453125</v>
      </c>
      <c r="T45" s="1">
        <v>20.307018280029297</v>
      </c>
      <c r="U45" s="1">
        <v>41.833988189697266</v>
      </c>
      <c r="V45" s="1">
        <v>34.169681549072266</v>
      </c>
      <c r="W45" s="1">
        <v>70.392120361328125</v>
      </c>
      <c r="X45" s="1">
        <v>300.14395141601563</v>
      </c>
      <c r="Y45" s="1">
        <v>1250.025634765625</v>
      </c>
      <c r="Z45" s="1">
        <v>0.15667280554771423</v>
      </c>
      <c r="AA45" s="1">
        <v>88.185539245605469</v>
      </c>
      <c r="AB45" s="1">
        <v>15.497882843017578</v>
      </c>
      <c r="AC45" s="1">
        <v>0.50498276948928833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1.1034704096177044</v>
      </c>
      <c r="AL45">
        <f>(U45-T45)/(1000-U45)*AK45</f>
        <v>2.4791501693082588E-2</v>
      </c>
      <c r="AM45">
        <f>(P45+273.15)</f>
        <v>306.02965011596677</v>
      </c>
      <c r="AN45">
        <f>(O45+273.15)</f>
        <v>306.80437316894529</v>
      </c>
      <c r="AO45">
        <f>(Y45*AG45+Z45*AH45)*AI45</f>
        <v>200.00409709205996</v>
      </c>
      <c r="AP45">
        <f>((AO45+0.00000010773*(AN45^4-AM45^4))-AL45*44100)/(L45*51.4+0.00000043092*AM45^3)</f>
        <v>-7.2223669606109393</v>
      </c>
      <c r="AQ45">
        <f>0.61365*EXP(17.502*J45/(240.97+J45))</f>
        <v>5.0180437858993034</v>
      </c>
      <c r="AR45">
        <f>AQ45*1000/AA45</f>
        <v>56.903249997979309</v>
      </c>
      <c r="AS45">
        <f>(AR45-U45)</f>
        <v>15.069261808282043</v>
      </c>
      <c r="AT45">
        <f>IF(D45,P45,(O45+P45)/2)</f>
        <v>33.267011642456055</v>
      </c>
      <c r="AU45">
        <f>0.61365*EXP(17.502*AT45/(240.97+AT45))</f>
        <v>5.1283996972919201</v>
      </c>
      <c r="AV45">
        <f>IF(AS45&lt;&gt;0,(1000-(AR45+U45)/2)/AS45*AL45,0)</f>
        <v>1.5639504966513915</v>
      </c>
      <c r="AW45">
        <f>U45*AA45/1000</f>
        <v>3.6891528073027438</v>
      </c>
      <c r="AX45">
        <f>(AU45-AW45)</f>
        <v>1.4392468899891764</v>
      </c>
      <c r="AY45">
        <f>1/(1.6/F45+1.37/N45)</f>
        <v>1.0316549542657487</v>
      </c>
      <c r="AZ45">
        <f>G45*AA45*0.001</f>
        <v>34.095690858400943</v>
      </c>
      <c r="BA45">
        <f>G45/S45</f>
        <v>0.98265416547541162</v>
      </c>
      <c r="BB45">
        <f>(1-AL45*AA45/AQ45/F45)*100</f>
        <v>82.321028129131619</v>
      </c>
      <c r="BC45">
        <f>(S45-E45/(N45/1.35))</f>
        <v>394.28990742025496</v>
      </c>
      <c r="BD45">
        <f>E45*BB45/100/BC45</f>
        <v>-5.4887712108166158E-3</v>
      </c>
    </row>
    <row r="46" spans="1:56" x14ac:dyDescent="0.35">
      <c r="A46" s="1" t="s">
        <v>9</v>
      </c>
      <c r="B46" s="1" t="s">
        <v>1996</v>
      </c>
      <c r="K46" s="1">
        <v>2.72</v>
      </c>
    </row>
    <row r="47" spans="1:56" x14ac:dyDescent="0.35">
      <c r="A47" s="1" t="s">
        <v>9</v>
      </c>
      <c r="B47" s="1" t="s">
        <v>1995</v>
      </c>
      <c r="K47" s="1">
        <v>2.72</v>
      </c>
    </row>
    <row r="48" spans="1:56" x14ac:dyDescent="0.35">
      <c r="A48" s="1">
        <v>11</v>
      </c>
      <c r="B48" s="1" t="s">
        <v>1994</v>
      </c>
      <c r="C48" s="1">
        <v>2500.5000021792948</v>
      </c>
      <c r="D48" s="1">
        <v>0</v>
      </c>
      <c r="E48">
        <f>(R48-S48*(1000-T48)/(1000-U48))*AK48</f>
        <v>-2.3481399916282393</v>
      </c>
      <c r="F48">
        <f>IF(AV48&lt;&gt;0,1/(1/AV48-1/N48),0)</f>
        <v>2.3625288608474757</v>
      </c>
      <c r="G48">
        <f>((AY48-AL48/2)*S48-E48)/(AY48+AL48/2)</f>
        <v>385.95727641364488</v>
      </c>
      <c r="H48">
        <f>AL48*1000</f>
        <v>24.631688800273587</v>
      </c>
      <c r="I48">
        <f>(AQ48-AW48)</f>
        <v>1.3555398031569061</v>
      </c>
      <c r="J48">
        <f>(P48+AP48*D48)</f>
        <v>33.128997802734375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33.740760803222656</v>
      </c>
      <c r="P48" s="1">
        <v>33.128997802734375</v>
      </c>
      <c r="Q48" s="1">
        <v>33.771888732910156</v>
      </c>
      <c r="R48" s="1">
        <v>399.8331298828125</v>
      </c>
      <c r="S48" s="1">
        <v>393.1854248046875</v>
      </c>
      <c r="T48" s="1">
        <v>20.960294723510742</v>
      </c>
      <c r="U48" s="1">
        <v>42.334026336669922</v>
      </c>
      <c r="V48" s="1">
        <v>35.099494934082031</v>
      </c>
      <c r="W48" s="1">
        <v>70.891319274902344</v>
      </c>
      <c r="X48" s="1">
        <v>300.19039916992188</v>
      </c>
      <c r="Y48" s="1">
        <v>1600.078857421875</v>
      </c>
      <c r="Z48" s="1">
        <v>4.4592089951038361E-2</v>
      </c>
      <c r="AA48" s="1">
        <v>88.186775207519531</v>
      </c>
      <c r="AB48" s="1">
        <v>15.55019474029541</v>
      </c>
      <c r="AC48" s="1">
        <v>0.46819001436233521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1.1036411734188303</v>
      </c>
      <c r="AL48">
        <f>(U48-T48)/(1000-U48)*AK48</f>
        <v>2.4631688800273586E-2</v>
      </c>
      <c r="AM48">
        <f>(P48+273.15)</f>
        <v>306.27899780273435</v>
      </c>
      <c r="AN48">
        <f>(O48+273.15)</f>
        <v>306.89076080322263</v>
      </c>
      <c r="AO48">
        <f>(Y48*AG48+Z48*AH48)*AI48</f>
        <v>256.01261146517209</v>
      </c>
      <c r="AP48">
        <f>((AO48+0.00000010773*(AN48^4-AM48^4))-AL48*44100)/(L48*51.4+0.00000043092*AM48^3)</f>
        <v>-6.7217641731296256</v>
      </c>
      <c r="AQ48">
        <f>0.61365*EXP(17.502*J48/(240.97+J48))</f>
        <v>5.088841067338028</v>
      </c>
      <c r="AR48">
        <f>AQ48*1000/AA48</f>
        <v>57.705263123218401</v>
      </c>
      <c r="AS48">
        <f>(AR48-U48)</f>
        <v>15.371236786548479</v>
      </c>
      <c r="AT48">
        <f>IF(D48,P48,(O48+P48)/2)</f>
        <v>33.434879302978516</v>
      </c>
      <c r="AU48">
        <f>0.61365*EXP(17.502*AT48/(240.97+AT48))</f>
        <v>5.1768756327282395</v>
      </c>
      <c r="AV48">
        <f>IF(AS48&lt;&gt;0,(1000-(AR48+U48)/2)/AS48*AL48,0)</f>
        <v>1.5222991358680127</v>
      </c>
      <c r="AW48">
        <f>U48*AA48/1000</f>
        <v>3.7333012641811218</v>
      </c>
      <c r="AX48">
        <f>(AU48-AW48)</f>
        <v>1.4435743685471176</v>
      </c>
      <c r="AY48">
        <f>1/(1.6/F48+1.37/N48)</f>
        <v>1.0026994314422975</v>
      </c>
      <c r="AZ48">
        <f>G48*AA48*0.001</f>
        <v>34.03632757479658</v>
      </c>
      <c r="BA48">
        <f>G48/S48</f>
        <v>0.98161643861892089</v>
      </c>
      <c r="BB48">
        <f>(1-AL48*AA48/AQ48/F48)*100</f>
        <v>81.932351173949996</v>
      </c>
      <c r="BC48">
        <f>(S48-E48/(N48/1.35))</f>
        <v>393.92601621703324</v>
      </c>
      <c r="BD48">
        <f>E48*BB48/100/BC48</f>
        <v>-4.8838772378436797E-3</v>
      </c>
    </row>
    <row r="49" spans="1:56" x14ac:dyDescent="0.35">
      <c r="A49" s="1" t="s">
        <v>9</v>
      </c>
      <c r="B49" s="1" t="s">
        <v>1993</v>
      </c>
      <c r="K49" s="1">
        <v>2.72</v>
      </c>
    </row>
    <row r="50" spans="1:56" x14ac:dyDescent="0.35">
      <c r="A50" s="1" t="s">
        <v>9</v>
      </c>
      <c r="B50" s="1" t="s">
        <v>1988</v>
      </c>
      <c r="K50" s="1">
        <v>2.72</v>
      </c>
    </row>
    <row r="51" spans="1:56" x14ac:dyDescent="0.35">
      <c r="A51" s="1">
        <v>12</v>
      </c>
      <c r="B51" s="1" t="s">
        <v>1992</v>
      </c>
      <c r="C51" s="1">
        <v>2704.5000021792948</v>
      </c>
      <c r="D51" s="1">
        <v>0</v>
      </c>
      <c r="E51">
        <f>(R51-S51*(1000-T51)/(1000-U51))*AK51</f>
        <v>-1.9425831228163757</v>
      </c>
      <c r="F51">
        <f>IF(AV51&lt;&gt;0,1/(1/AV51-1/N51),0)</f>
        <v>2.1837263457252289</v>
      </c>
      <c r="G51">
        <f>((AY51-AL51/2)*S51-E51)/(AY51+AL51/2)</f>
        <v>385.09576129436027</v>
      </c>
      <c r="H51">
        <f>AL51*1000</f>
        <v>24.417114015893148</v>
      </c>
      <c r="I51">
        <f>(AQ51-AW51)</f>
        <v>1.4135249410326853</v>
      </c>
      <c r="J51">
        <f>(P51+AP51*D51)</f>
        <v>33.463661193847656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33.854846954345703</v>
      </c>
      <c r="P51" s="1">
        <v>33.463661193847656</v>
      </c>
      <c r="Q51" s="1">
        <v>33.856575012207031</v>
      </c>
      <c r="R51" s="1">
        <v>399.98904418945313</v>
      </c>
      <c r="S51" s="1">
        <v>393.05197143554688</v>
      </c>
      <c r="T51" s="1">
        <v>21.586521148681641</v>
      </c>
      <c r="U51" s="1">
        <v>42.768398284912109</v>
      </c>
      <c r="V51" s="1">
        <v>35.919414520263672</v>
      </c>
      <c r="W51" s="1">
        <v>71.165519714355469</v>
      </c>
      <c r="X51" s="1">
        <v>300.13442993164063</v>
      </c>
      <c r="Y51" s="1">
        <v>2000.6646728515625</v>
      </c>
      <c r="Z51" s="1">
        <v>0.16390705108642578</v>
      </c>
      <c r="AA51" s="1">
        <v>88.188995361328125</v>
      </c>
      <c r="AB51" s="1">
        <v>15.64790153503418</v>
      </c>
      <c r="AC51" s="1">
        <v>0.453316330909729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1.1034354041604433</v>
      </c>
      <c r="AL51">
        <f>(U51-T51)/(1000-U51)*AK51</f>
        <v>2.4417114015893148E-2</v>
      </c>
      <c r="AM51">
        <f>(P51+273.15)</f>
        <v>306.61366119384763</v>
      </c>
      <c r="AN51">
        <f>(O51+273.15)</f>
        <v>307.00484695434568</v>
      </c>
      <c r="AO51">
        <f>(Y51*AG51+Z51*AH51)*AI51</f>
        <v>320.10634050131557</v>
      </c>
      <c r="AP51">
        <f>((AO51+0.00000010773*(AN51^4-AM51^4))-AL51*44100)/(L51*51.4+0.00000043092*AM51^3)</f>
        <v>-6.1409976526332795</v>
      </c>
      <c r="AQ51">
        <f>0.61365*EXP(17.502*J51/(240.97+J51))</f>
        <v>5.1852270189922329</v>
      </c>
      <c r="AR51">
        <f>AQ51*1000/AA51</f>
        <v>58.796758005319262</v>
      </c>
      <c r="AS51">
        <f>(AR51-U51)</f>
        <v>16.028359720407153</v>
      </c>
      <c r="AT51">
        <f>IF(D51,P51,(O51+P51)/2)</f>
        <v>33.65925407409668</v>
      </c>
      <c r="AU51">
        <f>0.61365*EXP(17.502*AT51/(240.97+AT51))</f>
        <v>5.242291538212684</v>
      </c>
      <c r="AV51">
        <f>IF(AS51&lt;&gt;0,(1000-(AR51+U51)/2)/AS51*AL51,0)</f>
        <v>1.4460088505372095</v>
      </c>
      <c r="AW51">
        <f>U51*AA51/1000</f>
        <v>3.7717020779595476</v>
      </c>
      <c r="AX51">
        <f>(AU51-AW51)</f>
        <v>1.4705894602531364</v>
      </c>
      <c r="AY51">
        <f>1/(1.6/F51+1.37/N51)</f>
        <v>0.94988414065367099</v>
      </c>
      <c r="AZ51">
        <f>G51*AA51*0.001</f>
        <v>33.961208306455461</v>
      </c>
      <c r="BA51">
        <f>G51/S51</f>
        <v>0.97975786735752002</v>
      </c>
      <c r="BB51">
        <f>(1-AL51*AA51/AQ51/F51)*100</f>
        <v>80.982968000581039</v>
      </c>
      <c r="BC51">
        <f>(S51-E51/(N51/1.35))</f>
        <v>393.66465227385072</v>
      </c>
      <c r="BD51">
        <f>E51*BB51/100/BC51</f>
        <v>-3.9961969144253068E-3</v>
      </c>
    </row>
    <row r="52" spans="1:56" x14ac:dyDescent="0.35">
      <c r="A52" s="1" t="s">
        <v>9</v>
      </c>
      <c r="B52" s="1" t="s">
        <v>1991</v>
      </c>
      <c r="K52" s="1">
        <v>2.2113600000000004</v>
      </c>
    </row>
    <row r="53" spans="1:56" x14ac:dyDescent="0.35">
      <c r="A53" s="1" t="s">
        <v>9</v>
      </c>
      <c r="B53" s="1" t="s">
        <v>1990</v>
      </c>
      <c r="K53" s="1">
        <v>2.2113600000000004</v>
      </c>
    </row>
    <row r="54" spans="1:56" x14ac:dyDescent="0.35">
      <c r="A54" s="1" t="s">
        <v>9</v>
      </c>
      <c r="B54" s="1" t="s">
        <v>1989</v>
      </c>
    </row>
    <row r="55" spans="1:56" x14ac:dyDescent="0.35">
      <c r="A55" s="1" t="s">
        <v>9</v>
      </c>
      <c r="B55" s="1" t="s">
        <v>1988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BD56"/>
  <sheetViews>
    <sheetView topLeftCell="A13"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2076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2075</v>
      </c>
    </row>
    <row r="12" spans="1:56" x14ac:dyDescent="0.35">
      <c r="A12" s="1" t="s">
        <v>9</v>
      </c>
      <c r="B12" s="1" t="s">
        <v>2074</v>
      </c>
    </row>
    <row r="13" spans="1:56" x14ac:dyDescent="0.35">
      <c r="A13" s="1" t="s">
        <v>9</v>
      </c>
      <c r="B13" s="1" t="s">
        <v>2073</v>
      </c>
    </row>
    <row r="14" spans="1:56" x14ac:dyDescent="0.35">
      <c r="A14" s="1" t="s">
        <v>9</v>
      </c>
      <c r="B14" s="1" t="s">
        <v>2072</v>
      </c>
    </row>
    <row r="15" spans="1:56" x14ac:dyDescent="0.35">
      <c r="A15" s="1" t="s">
        <v>9</v>
      </c>
      <c r="B15" s="1" t="s">
        <v>2071</v>
      </c>
    </row>
    <row r="16" spans="1:56" x14ac:dyDescent="0.35">
      <c r="A16" s="1" t="s">
        <v>9</v>
      </c>
      <c r="B16" s="1" t="s">
        <v>2070</v>
      </c>
    </row>
    <row r="17" spans="1:56" x14ac:dyDescent="0.35">
      <c r="A17" s="1" t="s">
        <v>9</v>
      </c>
      <c r="B17" s="1" t="s">
        <v>2069</v>
      </c>
    </row>
    <row r="18" spans="1:56" x14ac:dyDescent="0.35">
      <c r="A18" s="1">
        <v>1</v>
      </c>
      <c r="B18" s="1" t="s">
        <v>2068</v>
      </c>
      <c r="C18" s="1">
        <v>352.0000020340085</v>
      </c>
      <c r="D18" s="1">
        <v>0</v>
      </c>
      <c r="E18">
        <f>(R18-S18*(1000-T18)/(1000-U18))*AK18</f>
        <v>-3.6173063312636269</v>
      </c>
      <c r="F18">
        <f>IF(AV18&lt;&gt;0,1/(1/AV18-1/N18),0)</f>
        <v>4.1169638236200248</v>
      </c>
      <c r="G18">
        <f>((AY18-AL18/2)*S18-E18)/(AY18+AL18/2)</f>
        <v>389.65150277506859</v>
      </c>
      <c r="H18">
        <f>AL18*1000</f>
        <v>25.349428804456647</v>
      </c>
      <c r="I18">
        <f>(AQ18-AW18)</f>
        <v>1.0113353286908775</v>
      </c>
      <c r="J18">
        <f>(P18+AP18*D18)</f>
        <v>32.678482055664063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33.899471282958984</v>
      </c>
      <c r="P18" s="1">
        <v>32.678482055664063</v>
      </c>
      <c r="Q18" s="1">
        <v>33.959911346435547</v>
      </c>
      <c r="R18" s="1">
        <v>399.90322875976563</v>
      </c>
      <c r="S18" s="1">
        <v>394.1282958984375</v>
      </c>
      <c r="T18" s="1">
        <v>22.858585357666016</v>
      </c>
      <c r="U18" s="1">
        <v>44.797954559326172</v>
      </c>
      <c r="V18" s="1">
        <v>37.936946868896484</v>
      </c>
      <c r="W18" s="1">
        <v>74.34832763671875</v>
      </c>
      <c r="X18" s="1">
        <v>300.19827270507813</v>
      </c>
      <c r="Y18" s="1">
        <v>-8.0049626529216766E-2</v>
      </c>
      <c r="Z18" s="1">
        <v>3.4950815141201019E-2</v>
      </c>
      <c r="AA18" s="1">
        <v>88.178512573242188</v>
      </c>
      <c r="AB18" s="1">
        <v>16.786319732666016</v>
      </c>
      <c r="AC18" s="1">
        <v>0.15328124165534973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1.1036701202392574</v>
      </c>
      <c r="AL18">
        <f>(U18-T18)/(1000-U18)*AK18</f>
        <v>2.5349428804456647E-2</v>
      </c>
      <c r="AM18">
        <f>(P18+273.15)</f>
        <v>305.82848205566404</v>
      </c>
      <c r="AN18">
        <f>(O18+273.15)</f>
        <v>307.04947128295896</v>
      </c>
      <c r="AO18">
        <f>(Y18*AG18+Z18*AH18)*AI18</f>
        <v>-1.2807939958394909E-2</v>
      </c>
      <c r="AP18">
        <f>((AO18+0.00000010773*(AN18^4-AM18^4))-AL18*44100)/(L18*51.4+0.00000043092*AM18^3)</f>
        <v>-9.0147258995706032</v>
      </c>
      <c r="AQ18">
        <f>0.61365*EXP(17.502*J18/(240.97+J18))</f>
        <v>4.9615523280559524</v>
      </c>
      <c r="AR18">
        <f>AQ18*1000/AA18</f>
        <v>56.267135646394863</v>
      </c>
      <c r="AS18">
        <f>(AR18-U18)</f>
        <v>11.469181087068691</v>
      </c>
      <c r="AT18">
        <f>IF(D18,P18,(O18+P18)/2)</f>
        <v>33.288976669311523</v>
      </c>
      <c r="AU18">
        <f>0.61365*EXP(17.502*AT18/(240.97+AT18))</f>
        <v>5.1347201010776153</v>
      </c>
      <c r="AV18">
        <f>IF(AS18&lt;&gt;0,(1000-(AR18+U18)/2)/AS18*AL18,0)</f>
        <v>2.0985332315661558</v>
      </c>
      <c r="AW18">
        <f>U18*AA18/1000</f>
        <v>3.9502169993650749</v>
      </c>
      <c r="AX18">
        <f>(AU18-AW18)</f>
        <v>1.1845031017125405</v>
      </c>
      <c r="AY18">
        <f>1/(1.6/F18+1.37/N18)</f>
        <v>1.4110276255976466</v>
      </c>
      <c r="AZ18">
        <f>G18*AA18*0.001</f>
        <v>34.3588899366341</v>
      </c>
      <c r="BA18">
        <f>G18/S18</f>
        <v>0.98864127957835712</v>
      </c>
      <c r="BB18">
        <f>(1-AL18*AA18/AQ18/F18)*100</f>
        <v>89.057002003841461</v>
      </c>
      <c r="BC18">
        <f>(S18-E18/(N18/1.35))</f>
        <v>395.26917592020317</v>
      </c>
      <c r="BD18">
        <f>E18*BB18/100/BC18</f>
        <v>-8.1500525924360998E-3</v>
      </c>
    </row>
    <row r="19" spans="1:56" x14ac:dyDescent="0.35">
      <c r="A19" s="1" t="s">
        <v>9</v>
      </c>
      <c r="B19" s="1" t="s">
        <v>2067</v>
      </c>
      <c r="K19" s="1">
        <v>2.72</v>
      </c>
    </row>
    <row r="20" spans="1:56" x14ac:dyDescent="0.35">
      <c r="A20" s="1" t="s">
        <v>9</v>
      </c>
      <c r="B20" s="1" t="s">
        <v>2066</v>
      </c>
      <c r="K20" s="1">
        <v>2.72</v>
      </c>
    </row>
    <row r="21" spans="1:56" x14ac:dyDescent="0.35">
      <c r="A21" s="1">
        <v>2</v>
      </c>
      <c r="B21" s="1" t="s">
        <v>2065</v>
      </c>
      <c r="C21" s="1">
        <v>555.50000204518437</v>
      </c>
      <c r="D21" s="1">
        <v>0</v>
      </c>
      <c r="E21">
        <f>(R21-S21*(1000-T21)/(1000-U21))*AK21</f>
        <v>-4.4101691822659541</v>
      </c>
      <c r="F21">
        <f>IF(AV21&lt;&gt;0,1/(1/AV21-1/N21),0)</f>
        <v>3.7601373276730339</v>
      </c>
      <c r="G21">
        <f>((AY21-AL21/2)*S21-E21)/(AY21+AL21/2)</f>
        <v>391.41606732182555</v>
      </c>
      <c r="H21">
        <f>AL21*1000</f>
        <v>24.209569511416881</v>
      </c>
      <c r="I21">
        <f>(AQ21-AW21)</f>
        <v>1.0132218338232231</v>
      </c>
      <c r="J21">
        <f>(P21+AP21*D21)</f>
        <v>32.487483978271484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33.864341735839844</v>
      </c>
      <c r="P21" s="1">
        <v>32.487483978271484</v>
      </c>
      <c r="Q21" s="1">
        <v>33.950424194335938</v>
      </c>
      <c r="R21" s="1">
        <v>399.90170288085938</v>
      </c>
      <c r="S21" s="1">
        <v>395.22747802734375</v>
      </c>
      <c r="T21" s="1">
        <v>23.205320358276367</v>
      </c>
      <c r="U21" s="1">
        <v>44.17462158203125</v>
      </c>
      <c r="V21" s="1">
        <v>38.587558746337891</v>
      </c>
      <c r="W21" s="1">
        <v>73.456901550292969</v>
      </c>
      <c r="X21" s="1">
        <v>300.158447265625</v>
      </c>
      <c r="Y21" s="1">
        <v>26.213279724121094</v>
      </c>
      <c r="Z21" s="1">
        <v>7.7131576836109161E-2</v>
      </c>
      <c r="AA21" s="1">
        <v>88.177505493164063</v>
      </c>
      <c r="AB21" s="1">
        <v>17.210762023925781</v>
      </c>
      <c r="AC21" s="1">
        <v>0.29527381062507629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1.1035237031824447</v>
      </c>
      <c r="AL21">
        <f>(U21-T21)/(1000-U21)*AK21</f>
        <v>2.4209569511416881E-2</v>
      </c>
      <c r="AM21">
        <f>(P21+273.15)</f>
        <v>305.63748397827146</v>
      </c>
      <c r="AN21">
        <f>(O21+273.15)</f>
        <v>307.01434173583982</v>
      </c>
      <c r="AO21">
        <f>(Y21*AG21+Z21*AH21)*AI21</f>
        <v>4.1941246621133814</v>
      </c>
      <c r="AP21">
        <f>((AO21+0.00000010773*(AN21^4-AM21^4))-AL21*44100)/(L21*51.4+0.00000043092*AM21^3)</f>
        <v>-8.555389145576429</v>
      </c>
      <c r="AQ21">
        <f>0.61365*EXP(17.502*J21/(240.97+J21))</f>
        <v>4.9084297710312272</v>
      </c>
      <c r="AR21">
        <f>AQ21*1000/AA21</f>
        <v>55.665328062742169</v>
      </c>
      <c r="AS21">
        <f>(AR21-U21)</f>
        <v>11.490706480710919</v>
      </c>
      <c r="AT21">
        <f>IF(D21,P21,(O21+P21)/2)</f>
        <v>33.175912857055664</v>
      </c>
      <c r="AU21">
        <f>0.61365*EXP(17.502*AT21/(240.97+AT21))</f>
        <v>5.1022583462900277</v>
      </c>
      <c r="AV21">
        <f>IF(AS21&lt;&gt;0,(1000-(AR21+U21)/2)/AS21*AL21,0)</f>
        <v>2.001707070801714</v>
      </c>
      <c r="AW21">
        <f>U21*AA21/1000</f>
        <v>3.8952079372080042</v>
      </c>
      <c r="AX21">
        <f>(AU21-AW21)</f>
        <v>1.2070504090820235</v>
      </c>
      <c r="AY21">
        <f>1/(1.6/F21+1.37/N21)</f>
        <v>1.3412308482662341</v>
      </c>
      <c r="AZ21">
        <f>G21*AA21*0.001</f>
        <v>34.514092426382945</v>
      </c>
      <c r="BA21">
        <f>G21/S21</f>
        <v>0.99035641265495589</v>
      </c>
      <c r="BB21">
        <f>(1-AL21*AA21/AQ21/F21)*100</f>
        <v>88.433589875407748</v>
      </c>
      <c r="BC21">
        <f>(S21-E21/(N21/1.35))</f>
        <v>396.61842296036417</v>
      </c>
      <c r="BD21">
        <f>E21*BB21/100/BC21</f>
        <v>-9.8333075361112226E-3</v>
      </c>
    </row>
    <row r="22" spans="1:56" x14ac:dyDescent="0.35">
      <c r="A22" s="1" t="s">
        <v>9</v>
      </c>
      <c r="B22" s="1" t="s">
        <v>2064</v>
      </c>
      <c r="K22" s="1">
        <v>2.72</v>
      </c>
    </row>
    <row r="23" spans="1:56" x14ac:dyDescent="0.35">
      <c r="A23" s="1" t="s">
        <v>9</v>
      </c>
      <c r="B23" s="1" t="s">
        <v>2063</v>
      </c>
      <c r="K23" s="1">
        <v>2.72</v>
      </c>
    </row>
    <row r="24" spans="1:56" x14ac:dyDescent="0.35">
      <c r="A24" s="1">
        <v>3</v>
      </c>
      <c r="B24" s="1" t="s">
        <v>2062</v>
      </c>
      <c r="C24" s="1">
        <v>759.50000204518437</v>
      </c>
      <c r="D24" s="1">
        <v>0</v>
      </c>
      <c r="E24">
        <f>(R24-S24*(1000-T24)/(1000-U24))*AK24</f>
        <v>-5.2700042649314982</v>
      </c>
      <c r="F24">
        <f>IF(AV24&lt;&gt;0,1/(1/AV24-1/N24),0)</f>
        <v>3.6016285156328545</v>
      </c>
      <c r="G24">
        <f>((AY24-AL24/2)*S24-E24)/(AY24+AL24/2)</f>
        <v>392.99886894491482</v>
      </c>
      <c r="H24">
        <f>AL24*1000</f>
        <v>23.469723187223956</v>
      </c>
      <c r="I24">
        <f>(AQ24-AW24)</f>
        <v>1.0057541785187043</v>
      </c>
      <c r="J24">
        <f>(P24+AP24*D24)</f>
        <v>32.320880889892578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33.814193725585938</v>
      </c>
      <c r="P24" s="1">
        <v>32.320880889892578</v>
      </c>
      <c r="Q24" s="1">
        <v>33.913909912109375</v>
      </c>
      <c r="R24" s="1">
        <v>399.69564819335938</v>
      </c>
      <c r="S24" s="1">
        <v>396.0479736328125</v>
      </c>
      <c r="T24" s="1">
        <v>23.400793075561523</v>
      </c>
      <c r="U24" s="1">
        <v>43.739353179931641</v>
      </c>
      <c r="V24" s="1">
        <v>39.020885467529297</v>
      </c>
      <c r="W24" s="1">
        <v>72.93548583984375</v>
      </c>
      <c r="X24" s="1">
        <v>300.14627075195313</v>
      </c>
      <c r="Y24" s="1">
        <v>48.883377075195313</v>
      </c>
      <c r="Z24" s="1">
        <v>0.29647994041442871</v>
      </c>
      <c r="AA24" s="1">
        <v>88.175582885742188</v>
      </c>
      <c r="AB24" s="1">
        <v>17.220310211181641</v>
      </c>
      <c r="AC24" s="1">
        <v>0.3518955409526825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1.1034789365880628</v>
      </c>
      <c r="AL24">
        <f>(U24-T24)/(1000-U24)*AK24</f>
        <v>2.3469723187223956E-2</v>
      </c>
      <c r="AM24">
        <f>(P24+273.15)</f>
        <v>305.47088088989256</v>
      </c>
      <c r="AN24">
        <f>(O24+273.15)</f>
        <v>306.96419372558591</v>
      </c>
      <c r="AO24">
        <f>(Y24*AG24+Z24*AH24)*AI24</f>
        <v>7.8213401572106704</v>
      </c>
      <c r="AP24">
        <f>((AO24+0.00000010773*(AN24^4-AM24^4))-AL24*44100)/(L24*51.4+0.00000043092*AM24^3)</f>
        <v>-8.2486928802271215</v>
      </c>
      <c r="AQ24">
        <f>0.61365*EXP(17.502*J24/(240.97+J24))</f>
        <v>4.8624971402045176</v>
      </c>
      <c r="AR24">
        <f>AQ24*1000/AA24</f>
        <v>55.145619468207379</v>
      </c>
      <c r="AS24">
        <f>(AR24-U24)</f>
        <v>11.406266288275738</v>
      </c>
      <c r="AT24">
        <f>IF(D24,P24,(O24+P24)/2)</f>
        <v>33.067537307739258</v>
      </c>
      <c r="AU24">
        <f>0.61365*EXP(17.502*AT24/(240.97+AT24))</f>
        <v>5.0713103792718854</v>
      </c>
      <c r="AV24">
        <f>IF(AS24&lt;&gt;0,(1000-(AR24+U24)/2)/AS24*AL24,0)</f>
        <v>1.9558829467659566</v>
      </c>
      <c r="AW24">
        <f>U24*AA24/1000</f>
        <v>3.8567429616858133</v>
      </c>
      <c r="AX24">
        <f>(AU24-AW24)</f>
        <v>1.2145674175860721</v>
      </c>
      <c r="AY24">
        <f>1/(1.6/F24+1.37/N24)</f>
        <v>1.3083680725784923</v>
      </c>
      <c r="AZ24">
        <f>G24*AA24*0.001</f>
        <v>34.652904342655269</v>
      </c>
      <c r="BA24">
        <f>G24/S24</f>
        <v>0.99230117336561707</v>
      </c>
      <c r="BB24">
        <f>(1-AL24*AA24/AQ24/F24)*100</f>
        <v>88.183250434627595</v>
      </c>
      <c r="BC24">
        <f>(S24-E24/(N24/1.35))</f>
        <v>397.71010617837987</v>
      </c>
      <c r="BD24">
        <f>E24*BB24/100/BC24</f>
        <v>-1.1685046436249527E-2</v>
      </c>
    </row>
    <row r="25" spans="1:56" x14ac:dyDescent="0.35">
      <c r="A25" s="1" t="s">
        <v>9</v>
      </c>
      <c r="B25" s="1" t="s">
        <v>2061</v>
      </c>
      <c r="K25" s="1">
        <v>2.72</v>
      </c>
    </row>
    <row r="26" spans="1:56" x14ac:dyDescent="0.35">
      <c r="A26" s="1" t="s">
        <v>9</v>
      </c>
      <c r="B26" s="1" t="s">
        <v>2060</v>
      </c>
      <c r="K26" s="1">
        <v>2.72</v>
      </c>
    </row>
    <row r="27" spans="1:56" x14ac:dyDescent="0.35">
      <c r="A27" s="1">
        <v>4</v>
      </c>
      <c r="B27" s="1" t="s">
        <v>2059</v>
      </c>
      <c r="C27" s="1">
        <v>963.50000204518437</v>
      </c>
      <c r="D27" s="1">
        <v>0</v>
      </c>
      <c r="E27">
        <f>(R27-S27*(1000-T27)/(1000-U27))*AK27</f>
        <v>-5.8088961791354867</v>
      </c>
      <c r="F27">
        <f>IF(AV27&lt;&gt;0,1/(1/AV27-1/N27),0)</f>
        <v>3.587361828157873</v>
      </c>
      <c r="G27">
        <f>((AY27-AL27/2)*S27-E27)/(AY27+AL27/2)</f>
        <v>394.3106666199609</v>
      </c>
      <c r="H27">
        <f>AL27*1000</f>
        <v>23.194547820427612</v>
      </c>
      <c r="I27">
        <f>(AQ27-AW27)</f>
        <v>0.99625987948361017</v>
      </c>
      <c r="J27">
        <f>(P27+AP27*D27)</f>
        <v>32.250434875488281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33.772457122802734</v>
      </c>
      <c r="P27" s="1">
        <v>32.250434875488281</v>
      </c>
      <c r="Q27" s="1">
        <v>33.878963470458984</v>
      </c>
      <c r="R27" s="1">
        <v>399.96804809570313</v>
      </c>
      <c r="S27" s="1">
        <v>396.88995361328125</v>
      </c>
      <c r="T27" s="1">
        <v>23.527566909790039</v>
      </c>
      <c r="U27" s="1">
        <v>43.628952026367188</v>
      </c>
      <c r="V27" s="1">
        <v>39.323043823242188</v>
      </c>
      <c r="W27" s="1">
        <v>72.919700622558594</v>
      </c>
      <c r="X27" s="1">
        <v>300.16168212890625</v>
      </c>
      <c r="Y27" s="1">
        <v>100.95408630371094</v>
      </c>
      <c r="Z27" s="1">
        <v>0.13618756830692291</v>
      </c>
      <c r="AA27" s="1">
        <v>88.173744201660156</v>
      </c>
      <c r="AB27" s="1">
        <v>17.23951530456543</v>
      </c>
      <c r="AC27" s="1">
        <v>0.36387026309967041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1.1035355960621549</v>
      </c>
      <c r="AL27">
        <f>(U27-T27)/(1000-U27)*AK27</f>
        <v>2.3194547820427611E-2</v>
      </c>
      <c r="AM27">
        <f>(P27+273.15)</f>
        <v>305.40043487548826</v>
      </c>
      <c r="AN27">
        <f>(O27+273.15)</f>
        <v>306.92245712280271</v>
      </c>
      <c r="AO27">
        <f>(Y27*AG27+Z27*AH27)*AI27</f>
        <v>16.152653447553803</v>
      </c>
      <c r="AP27">
        <f>((AO27+0.00000010773*(AN27^4-AM27^4))-AL27*44100)/(L27*51.4+0.00000043092*AM27^3)</f>
        <v>-8.0790703541289375</v>
      </c>
      <c r="AQ27">
        <f>0.61365*EXP(17.502*J27/(240.97+J27))</f>
        <v>4.8431879352430132</v>
      </c>
      <c r="AR27">
        <f>AQ27*1000/AA27</f>
        <v>54.927779001493562</v>
      </c>
      <c r="AS27">
        <f>(AR27-U27)</f>
        <v>11.298826975126374</v>
      </c>
      <c r="AT27">
        <f>IF(D27,P27,(O27+P27)/2)</f>
        <v>33.011445999145508</v>
      </c>
      <c r="AU27">
        <f>0.61365*EXP(17.502*AT27/(240.97+AT27))</f>
        <v>5.0553570542762625</v>
      </c>
      <c r="AV27">
        <f>IF(AS27&lt;&gt;0,(1000-(AR27+U27)/2)/AS27*AL27,0)</f>
        <v>1.9516679442518501</v>
      </c>
      <c r="AW27">
        <f>U27*AA27/1000</f>
        <v>3.846928055759403</v>
      </c>
      <c r="AX27">
        <f>(AU27-AW27)</f>
        <v>1.2084289985168595</v>
      </c>
      <c r="AY27">
        <f>1/(1.6/F27+1.37/N27)</f>
        <v>1.3053507191560014</v>
      </c>
      <c r="AZ27">
        <f>G27*AA27*0.001</f>
        <v>34.76784785453453</v>
      </c>
      <c r="BA27">
        <f>G27/S27</f>
        <v>0.99350125401301148</v>
      </c>
      <c r="BB27">
        <f>(1-AL27*AA27/AQ27/F27)*100</f>
        <v>88.228855556692565</v>
      </c>
      <c r="BC27">
        <f>(S27-E27/(N27/1.35))</f>
        <v>398.7220499281575</v>
      </c>
      <c r="BD27">
        <f>E27*BB27/100/BC27</f>
        <v>-1.2853873068347076E-2</v>
      </c>
    </row>
    <row r="28" spans="1:56" x14ac:dyDescent="0.35">
      <c r="A28" s="1" t="s">
        <v>9</v>
      </c>
      <c r="B28" s="1" t="s">
        <v>2058</v>
      </c>
      <c r="K28" s="1">
        <v>2.72</v>
      </c>
    </row>
    <row r="29" spans="1:56" x14ac:dyDescent="0.35">
      <c r="A29" s="1" t="s">
        <v>9</v>
      </c>
      <c r="B29" s="1" t="s">
        <v>2057</v>
      </c>
      <c r="K29" s="1">
        <v>2.72</v>
      </c>
    </row>
    <row r="30" spans="1:56" x14ac:dyDescent="0.35">
      <c r="A30" s="1">
        <v>5</v>
      </c>
      <c r="B30" s="1" t="s">
        <v>2056</v>
      </c>
      <c r="C30" s="1">
        <v>1167.5000020451844</v>
      </c>
      <c r="D30" s="1">
        <v>0</v>
      </c>
      <c r="E30">
        <f>(R30-S30*(1000-T30)/(1000-U30))*AK30</f>
        <v>-6.7843345975584199</v>
      </c>
      <c r="F30">
        <f>IF(AV30&lt;&gt;0,1/(1/AV30-1/N30),0)</f>
        <v>3.5723616564485408</v>
      </c>
      <c r="G30">
        <f>((AY30-AL30/2)*S30-E30)/(AY30+AL30/2)</f>
        <v>395.80950029026786</v>
      </c>
      <c r="H30">
        <f>AL30*1000</f>
        <v>23.066754205198468</v>
      </c>
      <c r="I30">
        <f>(AQ30-AW30)</f>
        <v>0.9929356735015098</v>
      </c>
      <c r="J30">
        <f>(P30+AP30*D30)</f>
        <v>32.238075256347656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33.744640350341797</v>
      </c>
      <c r="P30" s="1">
        <v>32.238075256347656</v>
      </c>
      <c r="Q30" s="1">
        <v>33.850128173828125</v>
      </c>
      <c r="R30" s="1">
        <v>399.79104614257813</v>
      </c>
      <c r="S30" s="1">
        <v>397.62698364257813</v>
      </c>
      <c r="T30" s="1">
        <v>23.638622283935547</v>
      </c>
      <c r="U30" s="1">
        <v>43.633274078369141</v>
      </c>
      <c r="V30" s="1">
        <v>39.56561279296875</v>
      </c>
      <c r="W30" s="1">
        <v>73.032051086425781</v>
      </c>
      <c r="X30" s="1">
        <v>300.10000610351563</v>
      </c>
      <c r="Y30" s="1">
        <v>149.70394897460938</v>
      </c>
      <c r="Z30" s="1">
        <v>3.2540060579776764E-2</v>
      </c>
      <c r="AA30" s="1">
        <v>88.163711547851563</v>
      </c>
      <c r="AB30" s="1">
        <v>17.287103652954102</v>
      </c>
      <c r="AC30" s="1">
        <v>0.36289370059967041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1.1033088459688072</v>
      </c>
      <c r="AL30">
        <f>(U30-T30)/(1000-U30)*AK30</f>
        <v>2.3066754205198468E-2</v>
      </c>
      <c r="AM30">
        <f>(P30+273.15)</f>
        <v>305.38807525634763</v>
      </c>
      <c r="AN30">
        <f>(O30+273.15)</f>
        <v>306.89464035034177</v>
      </c>
      <c r="AO30">
        <f>(Y30*AG30+Z30*AH30)*AI30</f>
        <v>23.952631300554458</v>
      </c>
      <c r="AP30">
        <f>((AO30+0.00000010773*(AN30^4-AM30^4))-AL30*44100)/(L30*51.4+0.00000043092*AM30^3)</f>
        <v>-7.9708839733344368</v>
      </c>
      <c r="AQ30">
        <f>0.61365*EXP(17.502*J30/(240.97+J30))</f>
        <v>4.8398070632351953</v>
      </c>
      <c r="AR30">
        <f>AQ30*1000/AA30</f>
        <v>54.895681888441722</v>
      </c>
      <c r="AS30">
        <f>(AR30-U30)</f>
        <v>11.262407810072581</v>
      </c>
      <c r="AT30">
        <f>IF(D30,P30,(O30+P30)/2)</f>
        <v>32.991357803344727</v>
      </c>
      <c r="AU30">
        <f>0.61365*EXP(17.502*AT30/(240.97+AT30))</f>
        <v>5.049654257586961</v>
      </c>
      <c r="AV30">
        <f>IF(AS30&lt;&gt;0,(1000-(AR30+U30)/2)/AS30*AL30,0)</f>
        <v>1.9472197216028988</v>
      </c>
      <c r="AW30">
        <f>U30*AA30/1000</f>
        <v>3.8468713897336855</v>
      </c>
      <c r="AX30">
        <f>(AU30-AW30)</f>
        <v>1.2027828678532755</v>
      </c>
      <c r="AY30">
        <f>1/(1.6/F30+1.37/N30)</f>
        <v>1.3021674039495694</v>
      </c>
      <c r="AZ30">
        <f>G30*AA30*0.001</f>
        <v>34.89603461149045</v>
      </c>
      <c r="BA30">
        <f>G30/S30</f>
        <v>0.99542917501307215</v>
      </c>
      <c r="BB30">
        <f>(1-AL30*AA30/AQ30/F30)*100</f>
        <v>88.237682867136158</v>
      </c>
      <c r="BC30">
        <f>(S30-E30/(N30/1.35))</f>
        <v>399.76672827422067</v>
      </c>
      <c r="BD30">
        <f>E30*BB30/100/BC30</f>
        <v>-1.4974581983552811E-2</v>
      </c>
    </row>
    <row r="31" spans="1:56" x14ac:dyDescent="0.35">
      <c r="A31" s="1" t="s">
        <v>9</v>
      </c>
      <c r="B31" s="1" t="s">
        <v>2055</v>
      </c>
      <c r="K31" s="1">
        <v>2.72</v>
      </c>
    </row>
    <row r="32" spans="1:56" x14ac:dyDescent="0.35">
      <c r="A32" s="1" t="s">
        <v>9</v>
      </c>
      <c r="B32" s="1" t="s">
        <v>2054</v>
      </c>
      <c r="K32" s="1">
        <v>2.72</v>
      </c>
    </row>
    <row r="33" spans="1:56" x14ac:dyDescent="0.35">
      <c r="A33" s="1">
        <v>6</v>
      </c>
      <c r="B33" s="1" t="s">
        <v>2053</v>
      </c>
      <c r="C33" s="1">
        <v>1371.5000020451844</v>
      </c>
      <c r="D33" s="1">
        <v>0</v>
      </c>
      <c r="E33">
        <f>(R33-S33*(1000-T33)/(1000-U33))*AK33</f>
        <v>-6.6423028462072802</v>
      </c>
      <c r="F33">
        <f>IF(AV33&lt;&gt;0,1/(1/AV33-1/N33),0)</f>
        <v>3.6590478255406946</v>
      </c>
      <c r="G33">
        <f>((AY33-AL33/2)*S33-E33)/(AY33+AL33/2)</f>
        <v>395.54227966851658</v>
      </c>
      <c r="H33">
        <f>AL33*1000</f>
        <v>23.279198281483104</v>
      </c>
      <c r="I33">
        <f>(AQ33-AW33)</f>
        <v>0.98883202860758423</v>
      </c>
      <c r="J33">
        <f>(P33+AP33*D33)</f>
        <v>32.311958312988281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33.736629486083984</v>
      </c>
      <c r="P33" s="1">
        <v>32.311958312988281</v>
      </c>
      <c r="Q33" s="1">
        <v>33.835887908935547</v>
      </c>
      <c r="R33" s="1">
        <v>399.8690185546875</v>
      </c>
      <c r="S33" s="1">
        <v>397.50259399414063</v>
      </c>
      <c r="T33" s="1">
        <v>23.741012573242188</v>
      </c>
      <c r="U33" s="1">
        <v>43.911308288574219</v>
      </c>
      <c r="V33" s="1">
        <v>39.753059387207031</v>
      </c>
      <c r="W33" s="1">
        <v>73.527137756347656</v>
      </c>
      <c r="X33" s="1">
        <v>300.1392822265625</v>
      </c>
      <c r="Y33" s="1">
        <v>300.67041015625</v>
      </c>
      <c r="Z33" s="1">
        <v>0.16872482001781464</v>
      </c>
      <c r="AA33" s="1">
        <v>88.159881591796875</v>
      </c>
      <c r="AB33" s="1">
        <v>17.154167175292969</v>
      </c>
      <c r="AC33" s="1">
        <v>0.31466716527938843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1.1034532434800088</v>
      </c>
      <c r="AL33">
        <f>(U33-T33)/(1000-U33)*AK33</f>
        <v>2.3279198281483105E-2</v>
      </c>
      <c r="AM33">
        <f>(P33+273.15)</f>
        <v>305.46195831298826</v>
      </c>
      <c r="AN33">
        <f>(O33+273.15)</f>
        <v>306.88662948608396</v>
      </c>
      <c r="AO33">
        <f>(Y33*AG33+Z33*AH33)*AI33</f>
        <v>48.10726454971882</v>
      </c>
      <c r="AP33">
        <f>((AO33+0.00000010773*(AN33^4-AM33^4))-AL33*44100)/(L33*51.4+0.00000043092*AM33^3)</f>
        <v>-7.8576257998775638</v>
      </c>
      <c r="AQ33">
        <f>0.61365*EXP(17.502*J33/(240.97+J33))</f>
        <v>4.860047767869176</v>
      </c>
      <c r="AR33">
        <f>AQ33*1000/AA33</f>
        <v>55.127657616107719</v>
      </c>
      <c r="AS33">
        <f>(AR33-U33)</f>
        <v>11.2163493275335</v>
      </c>
      <c r="AT33">
        <f>IF(D33,P33,(O33+P33)/2)</f>
        <v>33.024293899536133</v>
      </c>
      <c r="AU33">
        <f>0.61365*EXP(17.502*AT33/(240.97+AT33))</f>
        <v>5.0590073557047353</v>
      </c>
      <c r="AV33">
        <f>IF(AS33&lt;&gt;0,(1000-(AR33+U33)/2)/AS33*AL33,0)</f>
        <v>1.9726939463916187</v>
      </c>
      <c r="AW33">
        <f>U33*AA33/1000</f>
        <v>3.8712157392615918</v>
      </c>
      <c r="AX33">
        <f>(AU33-AW33)</f>
        <v>1.1877916164431435</v>
      </c>
      <c r="AY33">
        <f>1/(1.6/F33+1.37/N33)</f>
        <v>1.3204115023860856</v>
      </c>
      <c r="AZ33">
        <f>G33*AA33*0.001</f>
        <v>34.870960540125822</v>
      </c>
      <c r="BA33">
        <f>G33/S33</f>
        <v>0.99506842381598914</v>
      </c>
      <c r="BB33">
        <f>(1-AL33*AA33/AQ33/F33)*100</f>
        <v>88.459346711810738</v>
      </c>
      <c r="BC33">
        <f>(S33-E33/(N33/1.35))</f>
        <v>399.59754253368214</v>
      </c>
      <c r="BD33">
        <f>E33*BB33/100/BC33</f>
        <v>-1.4704138736988613E-2</v>
      </c>
    </row>
    <row r="34" spans="1:56" x14ac:dyDescent="0.35">
      <c r="A34" s="1" t="s">
        <v>9</v>
      </c>
      <c r="B34" s="1" t="s">
        <v>2052</v>
      </c>
      <c r="K34" s="1">
        <v>2.72</v>
      </c>
    </row>
    <row r="35" spans="1:56" x14ac:dyDescent="0.35">
      <c r="A35" s="1" t="s">
        <v>9</v>
      </c>
      <c r="B35" s="1" t="s">
        <v>2051</v>
      </c>
      <c r="K35" s="1">
        <v>2.72</v>
      </c>
    </row>
    <row r="36" spans="1:56" x14ac:dyDescent="0.35">
      <c r="A36" s="1">
        <v>7</v>
      </c>
      <c r="B36" s="1" t="s">
        <v>2050</v>
      </c>
      <c r="C36" s="1">
        <v>1576.0000020340085</v>
      </c>
      <c r="D36" s="1">
        <v>0</v>
      </c>
      <c r="E36">
        <f>(R36-S36*(1000-T36)/(1000-U36))*AK36</f>
        <v>-6.7494683988376512</v>
      </c>
      <c r="F36">
        <f>IF(AV36&lt;&gt;0,1/(1/AV36-1/N36),0)</f>
        <v>3.8614813150329064</v>
      </c>
      <c r="G36">
        <f>((AY36-AL36/2)*S36-E36)/(AY36+AL36/2)</f>
        <v>395.44880203351562</v>
      </c>
      <c r="H36">
        <f>AL36*1000</f>
        <v>23.720170972025421</v>
      </c>
      <c r="I36">
        <f>(AQ36-AW36)</f>
        <v>0.97859698361083591</v>
      </c>
      <c r="J36">
        <f>(P36+AP36*D36)</f>
        <v>32.421276092529297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33.744338989257813</v>
      </c>
      <c r="P36" s="1">
        <v>32.421276092529297</v>
      </c>
      <c r="Q36" s="1">
        <v>33.835201263427734</v>
      </c>
      <c r="R36" s="1">
        <v>399.8231201171875</v>
      </c>
      <c r="S36" s="1">
        <v>397.39776611328125</v>
      </c>
      <c r="T36" s="1">
        <v>23.834211349487305</v>
      </c>
      <c r="U36" s="1">
        <v>44.372005462646484</v>
      </c>
      <c r="V36" s="1">
        <v>39.888896942138672</v>
      </c>
      <c r="W36" s="1">
        <v>74.260917663574219</v>
      </c>
      <c r="X36" s="1">
        <v>300.20767211914063</v>
      </c>
      <c r="Y36" s="1">
        <v>500.81256103515625</v>
      </c>
      <c r="Z36" s="1">
        <v>9.6415318548679352E-3</v>
      </c>
      <c r="AA36" s="1">
        <v>88.1531982421875</v>
      </c>
      <c r="AB36" s="1">
        <v>17.013216018676758</v>
      </c>
      <c r="AC36" s="1">
        <v>0.23584255576133728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1.103704676908605</v>
      </c>
      <c r="AL36">
        <f>(U36-T36)/(1000-U36)*AK36</f>
        <v>2.3720170972025421E-2</v>
      </c>
      <c r="AM36">
        <f>(P36+273.15)</f>
        <v>305.57127609252927</v>
      </c>
      <c r="AN36">
        <f>(O36+273.15)</f>
        <v>306.89433898925779</v>
      </c>
      <c r="AO36">
        <f>(Y36*AG36+Z36*AH36)*AI36</f>
        <v>80.130007974579712</v>
      </c>
      <c r="AP36">
        <f>((AO36+0.00000010773*(AN36^4-AM36^4))-AL36*44100)/(L36*51.4+0.00000043092*AM36^3)</f>
        <v>-7.7641494964298925</v>
      </c>
      <c r="AQ36">
        <f>0.61365*EXP(17.502*J36/(240.97+J36))</f>
        <v>4.8901311775629379</v>
      </c>
      <c r="AR36">
        <f>AQ36*1000/AA36</f>
        <v>55.473099956374206</v>
      </c>
      <c r="AS36">
        <f>(AR36-U36)</f>
        <v>11.101094493727722</v>
      </c>
      <c r="AT36">
        <f>IF(D36,P36,(O36+P36)/2)</f>
        <v>33.082807540893555</v>
      </c>
      <c r="AU36">
        <f>0.61365*EXP(17.502*AT36/(240.97+AT36))</f>
        <v>5.0756610721808482</v>
      </c>
      <c r="AV36">
        <f>IF(AS36&lt;&gt;0,(1000-(AR36+U36)/2)/AS36*AL36,0)</f>
        <v>2.0300700529239752</v>
      </c>
      <c r="AW36">
        <f>U36*AA36/1000</f>
        <v>3.911534193952102</v>
      </c>
      <c r="AX36">
        <f>(AU36-AW36)</f>
        <v>1.1641268782287462</v>
      </c>
      <c r="AY36">
        <f>1/(1.6/F36+1.37/N36)</f>
        <v>1.3616257499185107</v>
      </c>
      <c r="AZ36">
        <f>G36*AA36*0.001</f>
        <v>34.860076640296064</v>
      </c>
      <c r="BA36">
        <f>G36/S36</f>
        <v>0.99509568435971008</v>
      </c>
      <c r="BB36">
        <f>(1-AL36*AA36/AQ36/F36)*100</f>
        <v>88.926588438970882</v>
      </c>
      <c r="BC36">
        <f>(S36-E36/(N36/1.35))</f>
        <v>399.52651412315259</v>
      </c>
      <c r="BD36">
        <f>E36*BB36/100/BC36</f>
        <v>-1.502296286399315E-2</v>
      </c>
    </row>
    <row r="37" spans="1:56" x14ac:dyDescent="0.35">
      <c r="A37" s="1" t="s">
        <v>9</v>
      </c>
      <c r="B37" s="1" t="s">
        <v>2049</v>
      </c>
      <c r="K37" s="1">
        <v>2.72</v>
      </c>
    </row>
    <row r="38" spans="1:56" x14ac:dyDescent="0.35">
      <c r="A38" s="1" t="s">
        <v>9</v>
      </c>
      <c r="B38" s="1" t="s">
        <v>2048</v>
      </c>
      <c r="K38" s="1">
        <v>2.72</v>
      </c>
    </row>
    <row r="39" spans="1:56" x14ac:dyDescent="0.35">
      <c r="A39" s="1">
        <v>8</v>
      </c>
      <c r="B39" s="1" t="s">
        <v>2047</v>
      </c>
      <c r="C39" s="1">
        <v>1781.0000020340085</v>
      </c>
      <c r="D39" s="1">
        <v>0</v>
      </c>
      <c r="E39">
        <f>(R39-S39*(1000-T39)/(1000-U39))*AK39</f>
        <v>-6.6015205016610725</v>
      </c>
      <c r="F39">
        <f>IF(AV39&lt;&gt;0,1/(1/AV39-1/N39),0)</f>
        <v>4.1396365442951799</v>
      </c>
      <c r="G39">
        <f>((AY39-AL39/2)*S39-E39)/(AY39+AL39/2)</f>
        <v>394.92654443579909</v>
      </c>
      <c r="H39">
        <f>AL39*1000</f>
        <v>24.340941448848508</v>
      </c>
      <c r="I39">
        <f>(AQ39-AW39)</f>
        <v>0.96823522181125021</v>
      </c>
      <c r="J39">
        <f>(P39+AP39*D39)</f>
        <v>32.580215454101563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33.768627166748047</v>
      </c>
      <c r="P39" s="1">
        <v>32.580215454101563</v>
      </c>
      <c r="Q39" s="1">
        <v>33.848316192626953</v>
      </c>
      <c r="R39" s="1">
        <v>399.8486328125</v>
      </c>
      <c r="S39" s="1">
        <v>397.07275390625</v>
      </c>
      <c r="T39" s="1">
        <v>23.923133850097656</v>
      </c>
      <c r="U39" s="1">
        <v>44.985881805419922</v>
      </c>
      <c r="V39" s="1">
        <v>39.986183166503906</v>
      </c>
      <c r="W39" s="1">
        <v>75.191390991210938</v>
      </c>
      <c r="X39" s="1">
        <v>300.19332885742188</v>
      </c>
      <c r="Y39" s="1">
        <v>750.80126953125</v>
      </c>
      <c r="Z39" s="1">
        <v>2.4103270843625069E-3</v>
      </c>
      <c r="AA39" s="1">
        <v>88.1593017578125</v>
      </c>
      <c r="AB39" s="1">
        <v>16.765556335449219</v>
      </c>
      <c r="AC39" s="1">
        <v>0.12964729964733124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1.1036519443287567</v>
      </c>
      <c r="AL39">
        <f>(U39-T39)/(1000-U39)*AK39</f>
        <v>2.4340941448848508E-2</v>
      </c>
      <c r="AM39">
        <f>(P39+273.15)</f>
        <v>305.73021545410154</v>
      </c>
      <c r="AN39">
        <f>(O39+273.15)</f>
        <v>306.91862716674802</v>
      </c>
      <c r="AO39">
        <f>(Y39*AG39+Z39*AH39)*AI39</f>
        <v>120.12820043992542</v>
      </c>
      <c r="AP39">
        <f>((AO39+0.00000010773*(AN39^4-AM39^4))-AL39*44100)/(L39*51.4+0.00000043092*AM39^3)</f>
        <v>-7.6732554196926488</v>
      </c>
      <c r="AQ39">
        <f>0.61365*EXP(17.502*J39/(240.97+J39))</f>
        <v>4.9341591507365523</v>
      </c>
      <c r="AR39">
        <f>AQ39*1000/AA39</f>
        <v>55.968673212628943</v>
      </c>
      <c r="AS39">
        <f>(AR39-U39)</f>
        <v>10.982791407209021</v>
      </c>
      <c r="AT39">
        <f>IF(D39,P39,(O39+P39)/2)</f>
        <v>33.174421310424805</v>
      </c>
      <c r="AU39">
        <f>0.61365*EXP(17.502*AT39/(240.97+AT39))</f>
        <v>5.1018313043061045</v>
      </c>
      <c r="AV39">
        <f>IF(AS39&lt;&gt;0,(1000-(AR39+U39)/2)/AS39*AL39,0)</f>
        <v>2.1044082633977137</v>
      </c>
      <c r="AW39">
        <f>U39*AA39/1000</f>
        <v>3.9659239289253021</v>
      </c>
      <c r="AX39">
        <f>(AU39-AW39)</f>
        <v>1.1359073753808024</v>
      </c>
      <c r="AY39">
        <f>1/(1.6/F39+1.37/N39)</f>
        <v>1.4152783381098737</v>
      </c>
      <c r="AZ39">
        <f>G39*AA39*0.001</f>
        <v>34.816448403085758</v>
      </c>
      <c r="BA39">
        <f>G39/S39</f>
        <v>0.99459492133535399</v>
      </c>
      <c r="BB39">
        <f>(1-AL39*AA39/AQ39/F39)*100</f>
        <v>89.494175350949916</v>
      </c>
      <c r="BC39">
        <f>(S39-E39/(N39/1.35))</f>
        <v>399.15483990171242</v>
      </c>
      <c r="BD39">
        <f>E39*BB39/100/BC39</f>
        <v>-1.4801214323344407E-2</v>
      </c>
    </row>
    <row r="40" spans="1:56" x14ac:dyDescent="0.35">
      <c r="A40" s="1" t="s">
        <v>9</v>
      </c>
      <c r="B40" s="1" t="s">
        <v>2046</v>
      </c>
      <c r="K40" s="1">
        <v>2.72</v>
      </c>
    </row>
    <row r="41" spans="1:56" x14ac:dyDescent="0.35">
      <c r="A41" s="1" t="s">
        <v>9</v>
      </c>
      <c r="B41" s="1" t="s">
        <v>2045</v>
      </c>
      <c r="K41" s="1">
        <v>2.72</v>
      </c>
    </row>
    <row r="42" spans="1:56" x14ac:dyDescent="0.35">
      <c r="A42" s="1">
        <v>9</v>
      </c>
      <c r="B42" s="1" t="s">
        <v>2044</v>
      </c>
      <c r="C42" s="1">
        <v>1985.0000020340085</v>
      </c>
      <c r="D42" s="1">
        <v>0</v>
      </c>
      <c r="E42">
        <f>(R42-S42*(1000-T42)/(1000-U42))*AK42</f>
        <v>-5.7742670436340848</v>
      </c>
      <c r="F42">
        <f>IF(AV42&lt;&gt;0,1/(1/AV42-1/N42),0)</f>
        <v>4.4153991532140067</v>
      </c>
      <c r="G42">
        <f>((AY42-AL42/2)*S42-E42)/(AY42+AL42/2)</f>
        <v>393.57832311792811</v>
      </c>
      <c r="H42">
        <f>AL42*1000</f>
        <v>24.980958101762649</v>
      </c>
      <c r="I42">
        <f>(AQ42-AW42)</f>
        <v>0.96144424688917507</v>
      </c>
      <c r="J42">
        <f>(P42+AP42*D42)</f>
        <v>32.753959655761719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33.818199157714844</v>
      </c>
      <c r="P42" s="1">
        <v>32.753959655761719</v>
      </c>
      <c r="Q42" s="1">
        <v>33.886974334716797</v>
      </c>
      <c r="R42" s="1">
        <v>400.11154174804688</v>
      </c>
      <c r="S42" s="1">
        <v>396.37124633789063</v>
      </c>
      <c r="T42" s="1">
        <v>24.013021469116211</v>
      </c>
      <c r="U42" s="1">
        <v>45.617992401123047</v>
      </c>
      <c r="V42" s="1">
        <v>40.021327972412109</v>
      </c>
      <c r="W42" s="1">
        <v>76.029281616210938</v>
      </c>
      <c r="X42" s="1">
        <v>300.15567016601563</v>
      </c>
      <c r="Y42" s="1">
        <v>999.99322509765625</v>
      </c>
      <c r="Z42" s="1">
        <v>1.5667669475078583E-2</v>
      </c>
      <c r="AA42" s="1">
        <v>88.1502685546875</v>
      </c>
      <c r="AB42" s="1">
        <v>16.520439147949219</v>
      </c>
      <c r="AC42" s="1">
        <v>1.4911314472556114E-2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1.10351349325741</v>
      </c>
      <c r="AL42">
        <f>(U42-T42)/(1000-U42)*AK42</f>
        <v>2.4980958101762648E-2</v>
      </c>
      <c r="AM42">
        <f>(P42+273.15)</f>
        <v>305.9039596557617</v>
      </c>
      <c r="AN42">
        <f>(O42+273.15)</f>
        <v>306.96819915771482</v>
      </c>
      <c r="AO42">
        <f>(Y42*AG42+Z42*AH42)*AI42</f>
        <v>159.99891243937054</v>
      </c>
      <c r="AP42">
        <f>((AO42+0.00000010773*(AN42^4-AM42^4))-AL42*44100)/(L42*51.4+0.00000043092*AM42^3)</f>
        <v>-7.5891986123174586</v>
      </c>
      <c r="AQ42">
        <f>0.61365*EXP(17.502*J42/(240.97+J42))</f>
        <v>4.9826825279738651</v>
      </c>
      <c r="AR42">
        <f>AQ42*1000/AA42</f>
        <v>56.524870651785491</v>
      </c>
      <c r="AS42">
        <f>(AR42-U42)</f>
        <v>10.906878250662444</v>
      </c>
      <c r="AT42">
        <f>IF(D42,P42,(O42+P42)/2)</f>
        <v>33.286079406738281</v>
      </c>
      <c r="AU42">
        <f>0.61365*EXP(17.502*AT42/(240.97+AT42))</f>
        <v>5.1338860303138141</v>
      </c>
      <c r="AV42">
        <f>IF(AS42&lt;&gt;0,(1000-(AR42+U42)/2)/AS42*AL42,0)</f>
        <v>2.1734124344116053</v>
      </c>
      <c r="AW42">
        <f>U42*AA42/1000</f>
        <v>4.0212382810846901</v>
      </c>
      <c r="AX42">
        <f>(AU42-AW42)</f>
        <v>1.112647749229124</v>
      </c>
      <c r="AY42">
        <f>1/(1.6/F42+1.37/N42)</f>
        <v>1.4653397829394901</v>
      </c>
      <c r="AZ42">
        <f>G42*AA42*0.001</f>
        <v>34.694034880148934</v>
      </c>
      <c r="BA42">
        <f>G42/S42</f>
        <v>0.99295376936201452</v>
      </c>
      <c r="BB42">
        <f>(1-AL42*AA42/AQ42/F42)*100</f>
        <v>89.990795931984707</v>
      </c>
      <c r="BC42">
        <f>(S42-E42/(N42/1.35))</f>
        <v>398.19242079952954</v>
      </c>
      <c r="BD42">
        <f>E42*BB42/100/BC42</f>
        <v>-1.3049743290871635E-2</v>
      </c>
    </row>
    <row r="43" spans="1:56" x14ac:dyDescent="0.35">
      <c r="A43" s="1" t="s">
        <v>9</v>
      </c>
      <c r="B43" s="1" t="s">
        <v>2043</v>
      </c>
      <c r="K43" s="1">
        <v>2.72</v>
      </c>
    </row>
    <row r="44" spans="1:56" x14ac:dyDescent="0.35">
      <c r="A44" s="1" t="s">
        <v>9</v>
      </c>
      <c r="B44" s="1" t="s">
        <v>2042</v>
      </c>
      <c r="K44" s="1">
        <v>2.72</v>
      </c>
    </row>
    <row r="45" spans="1:56" x14ac:dyDescent="0.35">
      <c r="A45" s="1">
        <v>10</v>
      </c>
      <c r="B45" s="1" t="s">
        <v>2041</v>
      </c>
      <c r="C45" s="1">
        <v>2190.0000020340085</v>
      </c>
      <c r="D45" s="1">
        <v>0</v>
      </c>
      <c r="E45">
        <f>(R45-S45*(1000-T45)/(1000-U45))*AK45</f>
        <v>-4.8817044327914445</v>
      </c>
      <c r="F45">
        <f>IF(AV45&lt;&gt;0,1/(1/AV45-1/N45),0)</f>
        <v>4.6347287731581792</v>
      </c>
      <c r="G45">
        <f>((AY45-AL45/2)*S45-E45)/(AY45+AL45/2)</f>
        <v>391.73129987378991</v>
      </c>
      <c r="H45">
        <f>AL45*1000</f>
        <v>25.66348249860674</v>
      </c>
      <c r="I45">
        <f>(AQ45-AW45)</f>
        <v>0.96397911973233619</v>
      </c>
      <c r="J45">
        <f>(P45+AP45*D45)</f>
        <v>32.966667175292969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33.881195068359375</v>
      </c>
      <c r="P45" s="1">
        <v>32.966667175292969</v>
      </c>
      <c r="Q45" s="1">
        <v>33.935375213623047</v>
      </c>
      <c r="R45" s="1">
        <v>399.96859741210938</v>
      </c>
      <c r="S45" s="1">
        <v>395.20144653320313</v>
      </c>
      <c r="T45" s="1">
        <v>24.091400146484375</v>
      </c>
      <c r="U45" s="1">
        <v>46.271766662597656</v>
      </c>
      <c r="V45" s="1">
        <v>40.009044647216797</v>
      </c>
      <c r="W45" s="1">
        <v>76.844398498535156</v>
      </c>
      <c r="X45" s="1">
        <v>300.15142822265625</v>
      </c>
      <c r="Y45" s="1">
        <v>1250.075927734375</v>
      </c>
      <c r="Z45" s="1">
        <v>0.21693164110183716</v>
      </c>
      <c r="AA45" s="1">
        <v>88.146049499511719</v>
      </c>
      <c r="AB45" s="1">
        <v>16.255861282348633</v>
      </c>
      <c r="AC45" s="1">
        <v>-0.10005145519971848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1.1034978978774124</v>
      </c>
      <c r="AL45">
        <f>(U45-T45)/(1000-U45)*AK45</f>
        <v>2.5663482498606741E-2</v>
      </c>
      <c r="AM45">
        <f>(P45+273.15)</f>
        <v>306.11666717529295</v>
      </c>
      <c r="AN45">
        <f>(O45+273.15)</f>
        <v>307.03119506835935</v>
      </c>
      <c r="AO45">
        <f>(Y45*AG45+Z45*AH45)*AI45</f>
        <v>200.0121439668801</v>
      </c>
      <c r="AP45">
        <f>((AO45+0.00000010773*(AN45^4-AM45^4))-AL45*44100)/(L45*51.4+0.00000043092*AM45^3)</f>
        <v>-7.5216290507454771</v>
      </c>
      <c r="AQ45">
        <f>0.61365*EXP(17.502*J45/(240.97+J45))</f>
        <v>5.0426525544035252</v>
      </c>
      <c r="AR45">
        <f>AQ45*1000/AA45</f>
        <v>57.207924609615752</v>
      </c>
      <c r="AS45">
        <f>(AR45-U45)</f>
        <v>10.936157947018096</v>
      </c>
      <c r="AT45">
        <f>IF(D45,P45,(O45+P45)/2)</f>
        <v>33.423931121826172</v>
      </c>
      <c r="AU45">
        <f>0.61365*EXP(17.502*AT45/(240.97+AT45))</f>
        <v>5.1737019692268484</v>
      </c>
      <c r="AV45">
        <f>IF(AS45&lt;&gt;0,(1000-(AR45+U45)/2)/AS45*AL45,0)</f>
        <v>2.2252474766313499</v>
      </c>
      <c r="AW45">
        <f>U45*AA45/1000</f>
        <v>4.078673434671189</v>
      </c>
      <c r="AX45">
        <f>(AU45-AW45)</f>
        <v>1.0950285345556594</v>
      </c>
      <c r="AY45">
        <f>1/(1.6/F45+1.37/N45)</f>
        <v>1.5031102318277094</v>
      </c>
      <c r="AZ45">
        <f>G45*AA45*0.001</f>
        <v>34.529566549183151</v>
      </c>
      <c r="BA45">
        <f>G45/S45</f>
        <v>0.9912192966653991</v>
      </c>
      <c r="BB45">
        <f>(1-AL45*AA45/AQ45/F45)*100</f>
        <v>90.320897869445531</v>
      </c>
      <c r="BC45">
        <f>(S45-E45/(N45/1.35))</f>
        <v>396.74111128633757</v>
      </c>
      <c r="BD45">
        <f>E45*BB45/100/BC45</f>
        <v>-1.1113542684633788E-2</v>
      </c>
    </row>
    <row r="46" spans="1:56" x14ac:dyDescent="0.35">
      <c r="A46" s="1" t="s">
        <v>9</v>
      </c>
      <c r="B46" s="1" t="s">
        <v>2040</v>
      </c>
      <c r="K46" s="1">
        <v>2.72</v>
      </c>
    </row>
    <row r="47" spans="1:56" x14ac:dyDescent="0.35">
      <c r="A47" s="1" t="s">
        <v>9</v>
      </c>
      <c r="B47" s="1" t="s">
        <v>2039</v>
      </c>
      <c r="K47" s="1">
        <v>2.72</v>
      </c>
    </row>
    <row r="48" spans="1:56" x14ac:dyDescent="0.35">
      <c r="A48" s="1">
        <v>11</v>
      </c>
      <c r="B48" s="1" t="s">
        <v>2038</v>
      </c>
      <c r="C48" s="1">
        <v>2395.5000020228326</v>
      </c>
      <c r="D48" s="1">
        <v>0</v>
      </c>
      <c r="E48">
        <f>(R48-S48*(1000-T48)/(1000-U48))*AK48</f>
        <v>-3.7022540813384097</v>
      </c>
      <c r="F48">
        <f>IF(AV48&lt;&gt;0,1/(1/AV48-1/N48),0)</f>
        <v>4.8995833998995959</v>
      </c>
      <c r="G48">
        <f>((AY48-AL48/2)*S48-E48)/(AY48+AL48/2)</f>
        <v>389.64052552940075</v>
      </c>
      <c r="H48">
        <f>AL48*1000</f>
        <v>26.565742780531078</v>
      </c>
      <c r="I48">
        <f>(AQ48-AW48)</f>
        <v>0.97103070497251753</v>
      </c>
      <c r="J48">
        <f>(P48+AP48*D48)</f>
        <v>33.249683380126953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33.964893341064453</v>
      </c>
      <c r="P48" s="1">
        <v>33.249683380126953</v>
      </c>
      <c r="Q48" s="1">
        <v>33.999076843261719</v>
      </c>
      <c r="R48" s="1">
        <v>400.10595703125</v>
      </c>
      <c r="S48" s="1">
        <v>393.97708129882813</v>
      </c>
      <c r="T48" s="1">
        <v>24.172849655151367</v>
      </c>
      <c r="U48" s="1">
        <v>47.109996795654297</v>
      </c>
      <c r="V48" s="1">
        <v>39.955562591552734</v>
      </c>
      <c r="W48" s="1">
        <v>77.868621826171875</v>
      </c>
      <c r="X48" s="1">
        <v>300.18862915039063</v>
      </c>
      <c r="Y48" s="1">
        <v>1599.7691650390625</v>
      </c>
      <c r="Z48" s="1">
        <v>9.159533679485321E-2</v>
      </c>
      <c r="AA48" s="1">
        <v>88.142387390136719</v>
      </c>
      <c r="AB48" s="1">
        <v>15.993736267089844</v>
      </c>
      <c r="AC48" s="1">
        <v>-0.28712630271911621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1.1036346659940828</v>
      </c>
      <c r="AL48">
        <f>(U48-T48)/(1000-U48)*AK48</f>
        <v>2.6565742780531077E-2</v>
      </c>
      <c r="AM48">
        <f>(P48+273.15)</f>
        <v>306.39968338012693</v>
      </c>
      <c r="AN48">
        <f>(O48+273.15)</f>
        <v>307.11489334106443</v>
      </c>
      <c r="AO48">
        <f>(Y48*AG48+Z48*AH48)*AI48</f>
        <v>255.96306068502963</v>
      </c>
      <c r="AP48">
        <f>((AO48+0.00000010773*(AN48^4-AM48^4))-AL48*44100)/(L48*51.4+0.00000043092*AM48^3)</f>
        <v>-7.4075735454437392</v>
      </c>
      <c r="AQ48">
        <f>0.61365*EXP(17.502*J48/(240.97+J48))</f>
        <v>5.1234182924831781</v>
      </c>
      <c r="AR48">
        <f>AQ48*1000/AA48</f>
        <v>58.126611318182853</v>
      </c>
      <c r="AS48">
        <f>(AR48-U48)</f>
        <v>11.016614522528556</v>
      </c>
      <c r="AT48">
        <f>IF(D48,P48,(O48+P48)/2)</f>
        <v>33.607288360595703</v>
      </c>
      <c r="AU48">
        <f>0.61365*EXP(17.502*AT48/(240.97+AT48))</f>
        <v>5.2270774353803846</v>
      </c>
      <c r="AV48">
        <f>IF(AS48&lt;&gt;0,(1000-(AR48+U48)/2)/AS48*AL48,0)</f>
        <v>2.2845401732029211</v>
      </c>
      <c r="AW48">
        <f>U48*AA48/1000</f>
        <v>4.1523875875106606</v>
      </c>
      <c r="AX48">
        <f>(AU48-AW48)</f>
        <v>1.074689847869724</v>
      </c>
      <c r="AY48">
        <f>1/(1.6/F48+1.37/N48)</f>
        <v>1.5464894644244707</v>
      </c>
      <c r="AZ48">
        <f>G48*AA48*0.001</f>
        <v>34.343846144108895</v>
      </c>
      <c r="BA48">
        <f>G48/S48</f>
        <v>0.98899287299877692</v>
      </c>
      <c r="BB48">
        <f>(1-AL48*AA48/AQ48/F48)*100</f>
        <v>90.672015759057047</v>
      </c>
      <c r="BC48">
        <f>(S48-E48/(N48/1.35))</f>
        <v>395.14475340898196</v>
      </c>
      <c r="BD48">
        <f>E48*BB48/100/BC48</f>
        <v>-8.4953890317684029E-3</v>
      </c>
    </row>
    <row r="49" spans="1:56" x14ac:dyDescent="0.35">
      <c r="A49" s="1" t="s">
        <v>9</v>
      </c>
      <c r="B49" s="1" t="s">
        <v>2037</v>
      </c>
      <c r="K49" s="1">
        <v>2.72</v>
      </c>
    </row>
    <row r="50" spans="1:56" x14ac:dyDescent="0.35">
      <c r="A50" s="1" t="s">
        <v>9</v>
      </c>
      <c r="B50" s="1" t="s">
        <v>2032</v>
      </c>
      <c r="K50" s="1">
        <v>2.72</v>
      </c>
    </row>
    <row r="51" spans="1:56" x14ac:dyDescent="0.35">
      <c r="A51" s="1">
        <v>12</v>
      </c>
      <c r="B51" s="1" t="s">
        <v>2036</v>
      </c>
      <c r="C51" s="1">
        <v>2600.5000020228326</v>
      </c>
      <c r="D51" s="1">
        <v>0</v>
      </c>
      <c r="E51">
        <f>(R51-S51*(1000-T51)/(1000-U51))*AK51</f>
        <v>-1.9383660666124429</v>
      </c>
      <c r="F51">
        <f>IF(AV51&lt;&gt;0,1/(1/AV51-1/N51),0)</f>
        <v>5.1986206822696444</v>
      </c>
      <c r="G51">
        <f>((AY51-AL51/2)*S51-E51)/(AY51+AL51/2)</f>
        <v>386.46585170165076</v>
      </c>
      <c r="H51">
        <f>AL51*1000</f>
        <v>27.613201969805953</v>
      </c>
      <c r="I51">
        <f>(AQ51-AW51)</f>
        <v>0.98114555964936123</v>
      </c>
      <c r="J51">
        <f>(P51+AP51*D51)</f>
        <v>33.578479766845703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34.068836212158203</v>
      </c>
      <c r="P51" s="1">
        <v>33.578479766845703</v>
      </c>
      <c r="Q51" s="1">
        <v>34.079174041748047</v>
      </c>
      <c r="R51" s="1">
        <v>400.04934692382813</v>
      </c>
      <c r="S51" s="1">
        <v>391.99685668945313</v>
      </c>
      <c r="T51" s="1">
        <v>24.257404327392578</v>
      </c>
      <c r="U51" s="1">
        <v>48.07763671875</v>
      </c>
      <c r="V51" s="1">
        <v>39.862014770507813</v>
      </c>
      <c r="W51" s="1">
        <v>79.005630493164063</v>
      </c>
      <c r="X51" s="1">
        <v>300.1519775390625</v>
      </c>
      <c r="Y51" s="1">
        <v>1999.6588134765625</v>
      </c>
      <c r="Z51" s="1">
        <v>2.048850990831852E-2</v>
      </c>
      <c r="AA51" s="1">
        <v>88.138984680175781</v>
      </c>
      <c r="AB51" s="1">
        <v>15.57111644744873</v>
      </c>
      <c r="AC51" s="1">
        <v>-0.52907711267471313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1.1034999174230236</v>
      </c>
      <c r="AL51">
        <f>(U51-T51)/(1000-U51)*AK51</f>
        <v>2.7613201969805951E-2</v>
      </c>
      <c r="AM51">
        <f>(P51+273.15)</f>
        <v>306.72847976684568</v>
      </c>
      <c r="AN51">
        <f>(O51+273.15)</f>
        <v>307.21883621215818</v>
      </c>
      <c r="AO51">
        <f>(Y51*AG51+Z51*AH51)*AI51</f>
        <v>319.94540300491281</v>
      </c>
      <c r="AP51">
        <f>((AO51+0.00000010773*(AN51^4-AM51^4))-AL51*44100)/(L51*51.4+0.00000043092*AM51^3)</f>
        <v>-7.2826042053027393</v>
      </c>
      <c r="AQ51">
        <f>0.61365*EXP(17.502*J51/(240.97+J51))</f>
        <v>5.2186596458623242</v>
      </c>
      <c r="AR51">
        <f>AQ51*1000/AA51</f>
        <v>59.209436832054919</v>
      </c>
      <c r="AS51">
        <f>(AR51-U51)</f>
        <v>11.131800113304919</v>
      </c>
      <c r="AT51">
        <f>IF(D51,P51,(O51+P51)/2)</f>
        <v>33.823657989501953</v>
      </c>
      <c r="AU51">
        <f>0.61365*EXP(17.502*AT51/(240.97+AT51))</f>
        <v>5.2906783606837875</v>
      </c>
      <c r="AV51">
        <f>IF(AS51&lt;&gt;0,(1000-(AR51+U51)/2)/AS51*AL51,0)</f>
        <v>2.3475028197118557</v>
      </c>
      <c r="AW51">
        <f>U51*AA51/1000</f>
        <v>4.237514086212963</v>
      </c>
      <c r="AX51">
        <f>(AU51-AW51)</f>
        <v>1.0531642744708245</v>
      </c>
      <c r="AY51">
        <f>1/(1.6/F51+1.37/N51)</f>
        <v>1.592758992117761</v>
      </c>
      <c r="AZ51">
        <f>G51*AA51*0.001</f>
        <v>34.06270778254288</v>
      </c>
      <c r="BA51">
        <f>G51/S51</f>
        <v>0.98589018025676634</v>
      </c>
      <c r="BB51">
        <f>(1-AL51*AA51/AQ51/F51)*100</f>
        <v>91.029065022611618</v>
      </c>
      <c r="BC51">
        <f>(S51-E51/(N51/1.35))</f>
        <v>392.60820748967524</v>
      </c>
      <c r="BD51">
        <f>E51*BB51/100/BC51</f>
        <v>-4.4942425387255354E-3</v>
      </c>
    </row>
    <row r="52" spans="1:56" x14ac:dyDescent="0.35">
      <c r="A52" s="1" t="s">
        <v>9</v>
      </c>
      <c r="B52" s="1" t="s">
        <v>2035</v>
      </c>
      <c r="K52" s="1">
        <v>2.2984</v>
      </c>
    </row>
    <row r="53" spans="1:56" x14ac:dyDescent="0.35">
      <c r="A53" s="1" t="s">
        <v>9</v>
      </c>
      <c r="B53" s="1" t="s">
        <v>2034</v>
      </c>
      <c r="K53" s="1">
        <v>2.2984</v>
      </c>
    </row>
    <row r="54" spans="1:56" x14ac:dyDescent="0.35">
      <c r="A54" s="1" t="s">
        <v>9</v>
      </c>
      <c r="B54" s="1" t="s">
        <v>2033</v>
      </c>
      <c r="K54" s="1">
        <v>2.2984</v>
      </c>
    </row>
    <row r="55" spans="1:56" x14ac:dyDescent="0.35">
      <c r="A55" s="1" t="s">
        <v>9</v>
      </c>
      <c r="B55" s="1" t="s">
        <v>2032</v>
      </c>
      <c r="K55" s="1">
        <v>2.2984</v>
      </c>
    </row>
    <row r="56" spans="1:56" x14ac:dyDescent="0.35">
      <c r="K56" s="1">
        <v>2.2984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BH55"/>
  <sheetViews>
    <sheetView topLeftCell="A8" zoomScale="57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2848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2847</v>
      </c>
    </row>
    <row r="12" spans="1:60" x14ac:dyDescent="0.35">
      <c r="A12" s="1" t="s">
        <v>9</v>
      </c>
      <c r="B12" s="1" t="s">
        <v>2846</v>
      </c>
    </row>
    <row r="13" spans="1:60" x14ac:dyDescent="0.35">
      <c r="A13" s="1" t="s">
        <v>9</v>
      </c>
      <c r="B13" s="1" t="s">
        <v>2845</v>
      </c>
    </row>
    <row r="14" spans="1:60" x14ac:dyDescent="0.35">
      <c r="A14" s="1" t="s">
        <v>9</v>
      </c>
      <c r="B14" s="1" t="s">
        <v>2844</v>
      </c>
    </row>
    <row r="15" spans="1:60" x14ac:dyDescent="0.35">
      <c r="A15" s="1" t="s">
        <v>9</v>
      </c>
      <c r="B15" s="1" t="s">
        <v>2843</v>
      </c>
    </row>
    <row r="16" spans="1:60" x14ac:dyDescent="0.35">
      <c r="A16" s="1" t="s">
        <v>9</v>
      </c>
      <c r="B16" s="1" t="s">
        <v>2842</v>
      </c>
    </row>
    <row r="17" spans="1:60" x14ac:dyDescent="0.35">
      <c r="A17" s="1" t="s">
        <v>9</v>
      </c>
      <c r="B17" s="1" t="s">
        <v>2841</v>
      </c>
    </row>
    <row r="18" spans="1:60" x14ac:dyDescent="0.35">
      <c r="A18" s="1">
        <v>1</v>
      </c>
      <c r="B18" s="1" t="s">
        <v>2840</v>
      </c>
      <c r="C18" s="1">
        <v>475.50001856312156</v>
      </c>
      <c r="D18" s="1">
        <v>0</v>
      </c>
      <c r="E18">
        <f>(R18-S18*(1000-T18)/(1000-U18))*AO18</f>
        <v>-4.66421686985076</v>
      </c>
      <c r="F18">
        <f>IF(AZ18&lt;&gt;0,1/(1/AZ18-1/N18),0)</f>
        <v>4.3772831747353882</v>
      </c>
      <c r="G18">
        <f>((BC18-AP18/2)*S18-E18)/(BC18+AP18/2)</f>
        <v>388.40611786703437</v>
      </c>
      <c r="H18">
        <f>AP18*1000</f>
        <v>30.482410643039174</v>
      </c>
      <c r="I18">
        <f>(AU18-BA18)</f>
        <v>1.1990222897683238</v>
      </c>
      <c r="J18">
        <f>(P18+AT18*D18)</f>
        <v>27.194149017333984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29.290460586547852</v>
      </c>
      <c r="P18" s="1">
        <v>27.194149017333984</v>
      </c>
      <c r="Q18" s="1">
        <v>29.393810272216797</v>
      </c>
      <c r="R18" s="1">
        <v>400.0146484375</v>
      </c>
      <c r="S18" s="1">
        <v>393.37741088867188</v>
      </c>
      <c r="T18" s="1">
        <v>0.61249881982803345</v>
      </c>
      <c r="U18" s="1">
        <v>27.467309951782227</v>
      </c>
      <c r="V18" s="1">
        <v>1.3200863599777222</v>
      </c>
      <c r="W18" s="1">
        <v>59.198844909667969</v>
      </c>
      <c r="X18" s="1">
        <v>300.261962890625</v>
      </c>
      <c r="Y18" s="1">
        <v>0.12699034810066223</v>
      </c>
      <c r="Z18" s="1">
        <v>6.1737261712551117E-2</v>
      </c>
      <c r="AA18" s="1">
        <v>88.146736145019531</v>
      </c>
      <c r="AB18" s="1">
        <v>2.5170886516571045</v>
      </c>
      <c r="AC18" s="1">
        <v>1.1622889041900635</v>
      </c>
      <c r="AD18" s="1">
        <v>8.8633008301258087E-2</v>
      </c>
      <c r="AE18" s="1">
        <v>7.1908999234437943E-3</v>
      </c>
      <c r="AF18" s="1">
        <v>4.4075541198253632E-2</v>
      </c>
      <c r="AG18" s="1">
        <v>1.7905376851558685E-2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1.10390427533318</v>
      </c>
      <c r="AP18">
        <f>(U18-T18)/(1000-U18)*AO18</f>
        <v>3.0482410643039172E-2</v>
      </c>
      <c r="AQ18">
        <f>(P18+273.15)</f>
        <v>300.34414901733396</v>
      </c>
      <c r="AR18">
        <f>(O18+273.15)</f>
        <v>302.44046058654783</v>
      </c>
      <c r="AS18">
        <f>(Y18*AK18+Z18*AL18)*AM18</f>
        <v>2.0318455241953082E-2</v>
      </c>
      <c r="AT18">
        <f>((AS18+0.00000010773*(AR18^4-AQ18^4))-AP18*44100)/(L18*0.92*2*29.3+0.00000043092*AQ18^3)</f>
        <v>-10.385360759104254</v>
      </c>
      <c r="AU18">
        <f>0.61365*EXP(17.502*J18/(240.97+J18))</f>
        <v>3.620176012701541</v>
      </c>
      <c r="AV18">
        <f>AU18*1000/AA18</f>
        <v>41.069881552342515</v>
      </c>
      <c r="AW18">
        <f>(AV18-U18)</f>
        <v>13.602571600560289</v>
      </c>
      <c r="AX18">
        <f>IF(D18,P18,(O18+P18)/2)</f>
        <v>28.242304801940918</v>
      </c>
      <c r="AY18">
        <f>0.61365*EXP(17.502*AX18/(240.97+AX18))</f>
        <v>3.8487752810945319</v>
      </c>
      <c r="AZ18">
        <f>IF(AW18&lt;&gt;0,(1000-(AV18+U18)/2)/AW18*AP18,0)</f>
        <v>2.1641364662217222</v>
      </c>
      <c r="BA18">
        <f>U18*AA18/1000</f>
        <v>2.4211537229332172</v>
      </c>
      <c r="BB18">
        <f>(AY18-BA18)</f>
        <v>1.4276215581613148</v>
      </c>
      <c r="BC18">
        <f>1/(1.6/F18+1.37/N18)</f>
        <v>1.458595656569974</v>
      </c>
      <c r="BD18">
        <f>G18*AA18*0.001</f>
        <v>34.236731588736831</v>
      </c>
      <c r="BE18">
        <f>G18/S18</f>
        <v>0.98736253561075882</v>
      </c>
      <c r="BF18">
        <f>(1-AP18*AA18/AU18/F18)*100</f>
        <v>83.044085569734179</v>
      </c>
      <c r="BG18">
        <f>(S18-E18/(N18/1.35))</f>
        <v>394.84848117044595</v>
      </c>
      <c r="BH18">
        <f>E18*BF18/100/BG18</f>
        <v>-9.8097281191891258E-3</v>
      </c>
    </row>
    <row r="19" spans="1:60" x14ac:dyDescent="0.35">
      <c r="A19" s="1" t="s">
        <v>9</v>
      </c>
      <c r="B19" s="1" t="s">
        <v>2839</v>
      </c>
      <c r="K19" s="1">
        <v>2.72</v>
      </c>
    </row>
    <row r="20" spans="1:60" x14ac:dyDescent="0.35">
      <c r="A20" s="1" t="s">
        <v>9</v>
      </c>
      <c r="B20" s="1" t="s">
        <v>2838</v>
      </c>
      <c r="K20" s="1">
        <v>2.72</v>
      </c>
    </row>
    <row r="21" spans="1:60" x14ac:dyDescent="0.35">
      <c r="A21" s="1">
        <v>2</v>
      </c>
      <c r="B21" s="1" t="s">
        <v>2837</v>
      </c>
      <c r="C21" s="1">
        <v>680.50001856312156</v>
      </c>
      <c r="D21" s="1">
        <v>0</v>
      </c>
      <c r="E21">
        <f>(R21-S21*(1000-T21)/(1000-U21))*AO21</f>
        <v>-4.3436363075685014</v>
      </c>
      <c r="F21">
        <f>IF(AZ21&lt;&gt;0,1/(1/AZ21-1/N21),0)</f>
        <v>4.2310938387658904E-2</v>
      </c>
      <c r="G21">
        <f>((BC21-AP21/2)*S21-E21)/(BC21+AP21/2)</f>
        <v>206.85749483168013</v>
      </c>
      <c r="H21">
        <f>AP21*1000</f>
        <v>30.760307693584114</v>
      </c>
      <c r="I21">
        <f>(AU21-BA21)</f>
        <v>46.024588071080672</v>
      </c>
      <c r="J21">
        <f>(P21+AT21*D21)</f>
        <v>80.169364929199219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29.533317565917969</v>
      </c>
      <c r="P21" s="1">
        <v>80.169364929199219</v>
      </c>
      <c r="Q21" s="1">
        <v>29.646560668945313</v>
      </c>
      <c r="R21" s="1">
        <v>400.12515258789063</v>
      </c>
      <c r="S21" s="1">
        <v>393.10723876953125</v>
      </c>
      <c r="T21" s="1">
        <v>0.61790412664413452</v>
      </c>
      <c r="U21" s="1">
        <v>27.706136703491211</v>
      </c>
      <c r="V21" s="1">
        <v>1.3131335973739624</v>
      </c>
      <c r="W21" s="1">
        <v>58.87945556640625</v>
      </c>
      <c r="X21" s="1">
        <v>300.31460571289063</v>
      </c>
      <c r="Y21" s="1">
        <v>26.195602416992188</v>
      </c>
      <c r="Z21" s="1">
        <v>0.20807614922523499</v>
      </c>
      <c r="AA21" s="1">
        <v>88.1417236328125</v>
      </c>
      <c r="AB21" s="1">
        <v>2.9112644195556641</v>
      </c>
      <c r="AC21" s="1">
        <v>1.1724252700805664</v>
      </c>
      <c r="AD21" s="1">
        <v>3.9489544928073883E-2</v>
      </c>
      <c r="AE21" s="1">
        <v>6.979792844504118E-3</v>
      </c>
      <c r="AF21" s="1">
        <v>3.6018908023834229E-2</v>
      </c>
      <c r="AG21" s="1">
        <v>1.0792667977511883E-2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1.1040978151209213</v>
      </c>
      <c r="AP21">
        <f>(U21-T21)/(1000-U21)*AO21</f>
        <v>3.0760307693584114E-2</v>
      </c>
      <c r="AQ21">
        <f>(P21+273.15)</f>
        <v>353.3193649291992</v>
      </c>
      <c r="AR21">
        <f>(O21+273.15)</f>
        <v>302.68331756591795</v>
      </c>
      <c r="AS21">
        <f>(Y21*AK21+Z21*AL21)*AM21</f>
        <v>4.1912962930359754</v>
      </c>
      <c r="AT21">
        <f>((AS21+0.00000010773*(AR21^4-AQ21^4))-AP21*44100)/(L21*0.92*2*29.3+0.00000043092*AQ21^3)</f>
        <v>-15.82672506544864</v>
      </c>
      <c r="AU21">
        <f>0.61365*EXP(17.502*J21/(240.97+J21))</f>
        <v>48.466654715332716</v>
      </c>
      <c r="AV21">
        <f>AU21*1000/AA21</f>
        <v>549.87187358893505</v>
      </c>
      <c r="AW21">
        <f>(AV21-U21)</f>
        <v>522.16573688544383</v>
      </c>
      <c r="AX21">
        <f>IF(D21,P21,(O21+P21)/2)</f>
        <v>54.851341247558594</v>
      </c>
      <c r="AY21">
        <f>0.61365*EXP(17.502*AX21/(240.97+AX21))</f>
        <v>15.750924460035691</v>
      </c>
      <c r="AZ21">
        <f>IF(AW21&lt;&gt;0,(1000-(AV21+U21)/2)/AW21*AP21,0)</f>
        <v>4.1896791557509042E-2</v>
      </c>
      <c r="BA21">
        <f>U21*AA21/1000</f>
        <v>2.4420666442520451</v>
      </c>
      <c r="BB21">
        <f>(AY21-BA21)</f>
        <v>13.308857815783647</v>
      </c>
      <c r="BC21">
        <f>1/(1.6/F21+1.37/N21)</f>
        <v>2.6222390939218868E-2</v>
      </c>
      <c r="BD21">
        <f>G21*AA21*0.001</f>
        <v>18.232776140829891</v>
      </c>
      <c r="BE21">
        <f>G21/S21</f>
        <v>0.52621136023637405</v>
      </c>
      <c r="BF21">
        <f>(1-AP21*AA21/AU21/F21)*100</f>
        <v>-32.213716178257968</v>
      </c>
      <c r="BG21">
        <f>(S21-E21/(N21/1.35))</f>
        <v>394.47719957221221</v>
      </c>
      <c r="BH21">
        <f>E21*BF21/100/BG21</f>
        <v>3.547091374237304E-3</v>
      </c>
    </row>
    <row r="22" spans="1:60" x14ac:dyDescent="0.35">
      <c r="A22" s="1" t="s">
        <v>9</v>
      </c>
      <c r="B22" s="1" t="s">
        <v>2836</v>
      </c>
      <c r="K22" s="1">
        <v>2.72</v>
      </c>
    </row>
    <row r="23" spans="1:60" x14ac:dyDescent="0.35">
      <c r="A23" s="1" t="s">
        <v>9</v>
      </c>
      <c r="B23" s="1" t="s">
        <v>2835</v>
      </c>
      <c r="K23" s="1">
        <v>2.72</v>
      </c>
    </row>
    <row r="24" spans="1:60" x14ac:dyDescent="0.35">
      <c r="A24" s="1">
        <v>3</v>
      </c>
      <c r="B24" s="1" t="s">
        <v>2834</v>
      </c>
      <c r="C24" s="1">
        <v>884.50001856312156</v>
      </c>
      <c r="D24" s="1">
        <v>0</v>
      </c>
      <c r="E24">
        <f>(R24-S24*(1000-T24)/(1000-U24))*AO24</f>
        <v>-3.5946681486783287</v>
      </c>
      <c r="F24">
        <f>IF(AZ24&lt;&gt;0,1/(1/AZ24-1/N24),0)</f>
        <v>4.1196745967139979E-2</v>
      </c>
      <c r="G24">
        <f>((BC24-AP24/2)*S24-E24)/(BC24+AP24/2)</f>
        <v>187.86301248273293</v>
      </c>
      <c r="H24">
        <f>AP24*1000</f>
        <v>30.394350452385684</v>
      </c>
      <c r="I24">
        <f>(AU24-BA24)</f>
        <v>46.525822662722526</v>
      </c>
      <c r="J24">
        <f>(P24+AT24*D24)</f>
        <v>80.407638549804688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29.769437789916992</v>
      </c>
      <c r="P24" s="1">
        <v>80.407638549804688</v>
      </c>
      <c r="Q24" s="1">
        <v>29.883024215698242</v>
      </c>
      <c r="R24" s="1">
        <v>399.97988891601563</v>
      </c>
      <c r="S24" s="1">
        <v>392.43145751953125</v>
      </c>
      <c r="T24" s="1">
        <v>0.62252861261367798</v>
      </c>
      <c r="U24" s="1">
        <v>27.400676727294922</v>
      </c>
      <c r="V24" s="1">
        <v>1.3050429821014404</v>
      </c>
      <c r="W24" s="1">
        <v>57.441631317138672</v>
      </c>
      <c r="X24" s="1">
        <v>300.27224731445313</v>
      </c>
      <c r="Y24" s="1">
        <v>50.30999755859375</v>
      </c>
      <c r="Z24" s="1">
        <v>0.15206106007099152</v>
      </c>
      <c r="AA24" s="1">
        <v>88.138275146484375</v>
      </c>
      <c r="AB24" s="1">
        <v>3.1474857330322266</v>
      </c>
      <c r="AC24" s="1">
        <v>1.201711893081665</v>
      </c>
      <c r="AD24" s="1">
        <v>3.9145663380622864E-2</v>
      </c>
      <c r="AE24" s="1">
        <v>1.8065612763166428E-2</v>
      </c>
      <c r="AF24" s="1">
        <v>7.0413954555988312E-2</v>
      </c>
      <c r="AG24" s="1">
        <v>2.5644539855420589E-3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1.1039420857149009</v>
      </c>
      <c r="AP24">
        <f>(U24-T24)/(1000-U24)*AO24</f>
        <v>3.0394350452385685E-2</v>
      </c>
      <c r="AQ24">
        <f>(P24+273.15)</f>
        <v>353.55763854980466</v>
      </c>
      <c r="AR24">
        <f>(O24+273.15)</f>
        <v>302.91943778991697</v>
      </c>
      <c r="AS24">
        <f>(Y24*AK24+Z24*AL24)*AM24</f>
        <v>8.049599429452428</v>
      </c>
      <c r="AT24">
        <f>((AS24+0.00000010773*(AR24^4-AQ24^4))-AP24*44100)/(L24*0.92*2*29.3+0.00000043092*AQ24^3)</f>
        <v>-15.686144898111934</v>
      </c>
      <c r="AU24">
        <f>0.61365*EXP(17.502*J24/(240.97+J24))</f>
        <v>48.940871047312719</v>
      </c>
      <c r="AV24">
        <f>AU24*1000/AA24</f>
        <v>555.2737555389391</v>
      </c>
      <c r="AW24">
        <f>(AV24-U24)</f>
        <v>527.87307881164418</v>
      </c>
      <c r="AX24">
        <f>IF(D24,P24,(O24+P24)/2)</f>
        <v>55.08853816986084</v>
      </c>
      <c r="AY24">
        <f>0.61365*EXP(17.502*AX24/(240.97+AX24))</f>
        <v>15.931867273836943</v>
      </c>
      <c r="AZ24">
        <f>IF(AW24&lt;&gt;0,(1000-(AV24+U24)/2)/AW24*AP24,0)</f>
        <v>4.0804022538718954E-2</v>
      </c>
      <c r="BA24">
        <f>U24*AA24/1000</f>
        <v>2.4150483845901909</v>
      </c>
      <c r="BB24">
        <f>(AY24-BA24)</f>
        <v>13.516818889246752</v>
      </c>
      <c r="BC24">
        <f>1/(1.6/F24+1.37/N24)</f>
        <v>2.553750943258648E-2</v>
      </c>
      <c r="BD24">
        <f>G24*AA24*0.001</f>
        <v>16.557921884050543</v>
      </c>
      <c r="BE24">
        <f>G24/S24</f>
        <v>0.47871547727129654</v>
      </c>
      <c r="BF24">
        <f>(1-AP24*AA24/AU24/F24)*100</f>
        <v>-32.868736666103594</v>
      </c>
      <c r="BG24">
        <f>(S24-E24/(N24/1.35))</f>
        <v>393.56519757363162</v>
      </c>
      <c r="BH24">
        <f>E24*BF24/100/BG24</f>
        <v>3.0020998174980439E-3</v>
      </c>
    </row>
    <row r="25" spans="1:60" x14ac:dyDescent="0.35">
      <c r="A25" s="1" t="s">
        <v>9</v>
      </c>
      <c r="B25" s="1" t="s">
        <v>2833</v>
      </c>
      <c r="K25" s="1">
        <v>2.72</v>
      </c>
    </row>
    <row r="26" spans="1:60" x14ac:dyDescent="0.35">
      <c r="A26" s="1" t="s">
        <v>9</v>
      </c>
      <c r="B26" s="1" t="s">
        <v>2832</v>
      </c>
      <c r="K26" s="1">
        <v>2.72</v>
      </c>
    </row>
    <row r="27" spans="1:60" x14ac:dyDescent="0.35">
      <c r="A27" s="1">
        <v>4</v>
      </c>
      <c r="B27" s="1" t="s">
        <v>2831</v>
      </c>
      <c r="C27" s="1">
        <v>1089.0000185742974</v>
      </c>
      <c r="D27" s="1">
        <v>0</v>
      </c>
      <c r="E27">
        <f>(R27-S27*(1000-T27)/(1000-U27))*AO27</f>
        <v>-2.8859828606770499</v>
      </c>
      <c r="F27">
        <f>IF(AZ27&lt;&gt;0,1/(1/AZ27-1/N27),0)</f>
        <v>2.7788516102370293</v>
      </c>
      <c r="G27">
        <f>((BC27-AP27/2)*S27-E27)/(BC27+AP27/2)</f>
        <v>384.42658780541439</v>
      </c>
      <c r="H27">
        <f>AP27*1000</f>
        <v>29.378350640798732</v>
      </c>
      <c r="I27">
        <f>(AU27-BA27)</f>
        <v>1.4830880673672988</v>
      </c>
      <c r="J27">
        <f>(P27+AT27*D27)</f>
        <v>28.119884490966797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29.995155334472656</v>
      </c>
      <c r="P27" s="1">
        <v>28.119884490966797</v>
      </c>
      <c r="Q27" s="1">
        <v>30.111330032348633</v>
      </c>
      <c r="R27" s="1">
        <v>399.877685546875</v>
      </c>
      <c r="S27" s="1">
        <v>392.05914306640625</v>
      </c>
      <c r="T27" s="1">
        <v>0.62619447708129883</v>
      </c>
      <c r="U27" s="1">
        <v>26.52984619140625</v>
      </c>
      <c r="V27" s="1">
        <v>1.2958364486694336</v>
      </c>
      <c r="W27" s="1">
        <v>54.900421142578125</v>
      </c>
      <c r="X27" s="1">
        <v>300.30181884765625</v>
      </c>
      <c r="Y27" s="1">
        <v>99.998153686523438</v>
      </c>
      <c r="Z27" s="1">
        <v>6.9742418825626373E-2</v>
      </c>
      <c r="AA27" s="1">
        <v>88.140510559082031</v>
      </c>
      <c r="AB27" s="1">
        <v>3.2590808868408203</v>
      </c>
      <c r="AC27" s="1">
        <v>1.1901726722717285</v>
      </c>
      <c r="AD27" s="1">
        <v>9.2371135950088501E-2</v>
      </c>
      <c r="AE27" s="1">
        <v>1.3853907585144043E-2</v>
      </c>
      <c r="AF27" s="1">
        <v>4.0079697966575623E-2</v>
      </c>
      <c r="AG27" s="1">
        <v>3.0657220631837845E-3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1.1040508045869712</v>
      </c>
      <c r="AP27">
        <f>(U27-T27)/(1000-U27)*AO27</f>
        <v>2.9378350640798731E-2</v>
      </c>
      <c r="AQ27">
        <f>(P27+273.15)</f>
        <v>301.26988449096677</v>
      </c>
      <c r="AR27">
        <f>(O27+273.15)</f>
        <v>303.14515533447263</v>
      </c>
      <c r="AS27">
        <f>(Y27*AK27+Z27*AL27)*AM27</f>
        <v>15.999704232222484</v>
      </c>
      <c r="AT27">
        <f>((AS27+0.00000010773*(AR27^4-AQ27^4))-AP27*44100)/(L27*0.92*2*29.3+0.00000043092*AQ27^3)</f>
        <v>-9.8870665644146563</v>
      </c>
      <c r="AU27">
        <f>0.61365*EXP(17.502*J27/(240.97+J27))</f>
        <v>3.8214422557317635</v>
      </c>
      <c r="AV27">
        <f>AU27*1000/AA27</f>
        <v>43.356252777435273</v>
      </c>
      <c r="AW27">
        <f>(AV27-U27)</f>
        <v>16.826406586029023</v>
      </c>
      <c r="AX27">
        <f>IF(D27,P27,(O27+P27)/2)</f>
        <v>29.057519912719727</v>
      </c>
      <c r="AY27">
        <f>0.61365*EXP(17.502*AX27/(240.97+AX27))</f>
        <v>4.0351783533627952</v>
      </c>
      <c r="AZ27">
        <f>IF(AW27&lt;&gt;0,(1000-(AV27+U27)/2)/AW27*AP27,0)</f>
        <v>1.6849575894669715</v>
      </c>
      <c r="BA27">
        <f>U27*AA27/1000</f>
        <v>2.3383541883644647</v>
      </c>
      <c r="BB27">
        <f>(AY27-BA27)</f>
        <v>1.6968241649983304</v>
      </c>
      <c r="BC27">
        <f>1/(1.6/F27+1.37/N27)</f>
        <v>1.1162647216497503</v>
      </c>
      <c r="BD27">
        <f>G27*AA27*0.001</f>
        <v>33.883555721655</v>
      </c>
      <c r="BE27">
        <f>G27/S27</f>
        <v>0.98053213298051034</v>
      </c>
      <c r="BF27">
        <f>(1-AP27*AA27/AU27/F27)*100</f>
        <v>75.615698804922133</v>
      </c>
      <c r="BG27">
        <f>(S27-E27/(N27/1.35))</f>
        <v>392.96936738455361</v>
      </c>
      <c r="BH27">
        <f>E27*BF27/100/BG27</f>
        <v>-5.5532473740013228E-3</v>
      </c>
    </row>
    <row r="28" spans="1:60" x14ac:dyDescent="0.35">
      <c r="A28" s="1" t="s">
        <v>9</v>
      </c>
      <c r="B28" s="1" t="s">
        <v>2830</v>
      </c>
      <c r="K28" s="1">
        <v>2.72</v>
      </c>
    </row>
    <row r="29" spans="1:60" x14ac:dyDescent="0.35">
      <c r="A29" s="1" t="s">
        <v>9</v>
      </c>
      <c r="B29" s="1" t="s">
        <v>2829</v>
      </c>
      <c r="K29" s="1">
        <v>2.72</v>
      </c>
    </row>
    <row r="30" spans="1:60" x14ac:dyDescent="0.35">
      <c r="A30" s="1">
        <v>5</v>
      </c>
      <c r="B30" s="1" t="s">
        <v>2828</v>
      </c>
      <c r="C30" s="1">
        <v>1293.0000185742974</v>
      </c>
      <c r="D30" s="1">
        <v>0</v>
      </c>
      <c r="E30">
        <f>(R30-S30*(1000-T30)/(1000-U30))*AO30</f>
        <v>-2.0286266966038951</v>
      </c>
      <c r="F30">
        <f>IF(AZ30&lt;&gt;0,1/(1/AZ30-1/N30),0)</f>
        <v>3.769233274184678E-2</v>
      </c>
      <c r="G30">
        <f>((BC30-AP30/2)*S30-E30)/(BC30+AP30/2)</f>
        <v>148.1132581934055</v>
      </c>
      <c r="H30">
        <f>AP30*1000</f>
        <v>28.612748859272227</v>
      </c>
      <c r="I30">
        <f>(AU30-BA30)</f>
        <v>47.542667373268863</v>
      </c>
      <c r="J30">
        <f>(P30+AT30*D30)</f>
        <v>80.845977783203125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30.204511642456055</v>
      </c>
      <c r="P30" s="1">
        <v>80.845977783203125</v>
      </c>
      <c r="Q30" s="1">
        <v>30.321298599243164</v>
      </c>
      <c r="R30" s="1">
        <v>399.872802734375</v>
      </c>
      <c r="S30" s="1">
        <v>391.5614013671875</v>
      </c>
      <c r="T30" s="1">
        <v>0.63063043355941772</v>
      </c>
      <c r="U30" s="1">
        <v>25.879358291625977</v>
      </c>
      <c r="V30" s="1">
        <v>1.2893437147140503</v>
      </c>
      <c r="W30" s="1">
        <v>52.911163330078125</v>
      </c>
      <c r="X30" s="1">
        <v>300.262939453125</v>
      </c>
      <c r="Y30" s="1">
        <v>149.85891723632813</v>
      </c>
      <c r="Z30" s="1">
        <v>5.3735550493001938E-2</v>
      </c>
      <c r="AA30" s="1">
        <v>88.134727478027344</v>
      </c>
      <c r="AB30" s="1">
        <v>3.3822834491729736</v>
      </c>
      <c r="AC30" s="1">
        <v>1.1984407901763916</v>
      </c>
      <c r="AD30" s="1">
        <v>0.13362541794776917</v>
      </c>
      <c r="AE30" s="1">
        <v>7.9234996810555458E-3</v>
      </c>
      <c r="AF30" s="1">
        <v>3.1918089836835861E-2</v>
      </c>
      <c r="AG30" s="1">
        <v>4.3800994753837585E-3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1.1039078656364887</v>
      </c>
      <c r="AP30">
        <f>(U30-T30)/(1000-U30)*AO30</f>
        <v>2.8612748859272227E-2</v>
      </c>
      <c r="AQ30">
        <f>(P30+273.15)</f>
        <v>353.9959777832031</v>
      </c>
      <c r="AR30">
        <f>(O30+273.15)</f>
        <v>303.35451164245603</v>
      </c>
      <c r="AS30">
        <f>(Y30*AK30+Z30*AL30)*AM30</f>
        <v>23.977426221875248</v>
      </c>
      <c r="AT30">
        <f>((AS30+0.00000010773*(AR30^4-AQ30^4))-AP30*44100)/(L30*0.92*2*29.3+0.00000043092*AQ30^3)</f>
        <v>-14.998635692261134</v>
      </c>
      <c r="AU30">
        <f>0.61365*EXP(17.502*J30/(240.97+J30))</f>
        <v>49.823537563607545</v>
      </c>
      <c r="AV30">
        <f>AU30*1000/AA30</f>
        <v>565.31107531964551</v>
      </c>
      <c r="AW30">
        <f>(AV30-U30)</f>
        <v>539.43171702801953</v>
      </c>
      <c r="AX30">
        <f>IF(D30,P30,(O30+P30)/2)</f>
        <v>55.52524471282959</v>
      </c>
      <c r="AY30">
        <f>0.61365*EXP(17.502*AX30/(240.97+AX30))</f>
        <v>16.269679873097527</v>
      </c>
      <c r="AZ30">
        <f>IF(AW30&lt;&gt;0,(1000-(AV30+U30)/2)/AW30*AP30,0)</f>
        <v>3.7363314986099606E-2</v>
      </c>
      <c r="BA30">
        <f>U30*AA30/1000</f>
        <v>2.2808701903386828</v>
      </c>
      <c r="BB30">
        <f>(AY30-BA30)</f>
        <v>13.988809682758845</v>
      </c>
      <c r="BC30">
        <f>1/(1.6/F30+1.37/N30)</f>
        <v>2.3381410837843522E-2</v>
      </c>
      <c r="BD30">
        <f>G30*AA30*0.001</f>
        <v>13.053921646758495</v>
      </c>
      <c r="BE30">
        <f>G30/S30</f>
        <v>0.37826317322455383</v>
      </c>
      <c r="BF30">
        <f>(1-AP30*AA30/AU30/F30)*100</f>
        <v>-34.28239316301913</v>
      </c>
      <c r="BG30">
        <f>(S30-E30/(N30/1.35))</f>
        <v>392.20121991110591</v>
      </c>
      <c r="BH30">
        <f>E30*BF30/100/BG30</f>
        <v>1.7732269677726755E-3</v>
      </c>
    </row>
    <row r="31" spans="1:60" x14ac:dyDescent="0.35">
      <c r="A31" s="1" t="s">
        <v>9</v>
      </c>
      <c r="B31" s="1" t="s">
        <v>2827</v>
      </c>
      <c r="K31" s="1">
        <v>2.72</v>
      </c>
    </row>
    <row r="32" spans="1:60" x14ac:dyDescent="0.35">
      <c r="A32" s="1" t="s">
        <v>9</v>
      </c>
      <c r="B32" s="1" t="s">
        <v>2826</v>
      </c>
      <c r="K32" s="1">
        <v>2.72</v>
      </c>
    </row>
    <row r="33" spans="1:60" x14ac:dyDescent="0.35">
      <c r="A33" s="1">
        <v>6</v>
      </c>
      <c r="B33" s="1" t="s">
        <v>2825</v>
      </c>
      <c r="C33" s="1">
        <v>1497.0000185742974</v>
      </c>
      <c r="D33" s="1">
        <v>0</v>
      </c>
      <c r="E33">
        <f>(R33-S33*(1000-T33)/(1000-U33))*AO33</f>
        <v>-1.7387324564498345</v>
      </c>
      <c r="F33">
        <f>IF(AZ33&lt;&gt;0,1/(1/AZ33-1/N33),0)</f>
        <v>5.4283466542868301E-2</v>
      </c>
      <c r="G33">
        <f>((BC33-AP33/2)*S33-E33)/(BC33+AP33/2)</f>
        <v>200.70732562355425</v>
      </c>
      <c r="H33">
        <f>AP33*1000</f>
        <v>27.517642323711296</v>
      </c>
      <c r="I33">
        <f>(AU33-BA33)</f>
        <v>35.103875507435724</v>
      </c>
      <c r="J33">
        <f>(P33+AT33*D33)</f>
        <v>73.891670227050781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30.409309387207031</v>
      </c>
      <c r="P33" s="1">
        <v>73.891670227050781</v>
      </c>
      <c r="Q33" s="1">
        <v>30.521816253662109</v>
      </c>
      <c r="R33" s="1">
        <v>399.98434448242188</v>
      </c>
      <c r="S33" s="1">
        <v>391.79403686523438</v>
      </c>
      <c r="T33" s="1">
        <v>0.63380181789398193</v>
      </c>
      <c r="U33" s="1">
        <v>24.936531066894531</v>
      </c>
      <c r="V33" s="1">
        <v>1.2806546688079834</v>
      </c>
      <c r="W33" s="1">
        <v>50.386547088623047</v>
      </c>
      <c r="X33" s="1">
        <v>300.30181884765625</v>
      </c>
      <c r="Y33" s="1">
        <v>300.5606689453125</v>
      </c>
      <c r="Z33" s="1">
        <v>2.7439720928668976E-2</v>
      </c>
      <c r="AA33" s="1">
        <v>88.131072998046875</v>
      </c>
      <c r="AB33" s="1">
        <v>3.580803394317627</v>
      </c>
      <c r="AC33" s="1">
        <v>1.1997362375259399</v>
      </c>
      <c r="AD33" s="1">
        <v>6.2800295650959015E-2</v>
      </c>
      <c r="AE33" s="1">
        <v>3.8703348487615585E-2</v>
      </c>
      <c r="AF33" s="1">
        <v>3.3987581729888916E-2</v>
      </c>
      <c r="AG33" s="1">
        <v>2.2105919197201729E-2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1.1040508045869712</v>
      </c>
      <c r="AP33">
        <f>(U33-T33)/(1000-U33)*AO33</f>
        <v>2.7517642323711296E-2</v>
      </c>
      <c r="AQ33">
        <f>(P33+273.15)</f>
        <v>347.04167022705076</v>
      </c>
      <c r="AR33">
        <f>(O33+273.15)</f>
        <v>303.55930938720701</v>
      </c>
      <c r="AS33">
        <f>(Y33*AK33+Z33*AL33)*AM33</f>
        <v>48.089705956361286</v>
      </c>
      <c r="AT33">
        <f>((AS33+0.00000010773*(AR33^4-AQ33^4))-AP33*44100)/(L33*0.92*2*29.3+0.00000043092*AQ33^3)</f>
        <v>-13.593939369110023</v>
      </c>
      <c r="AU33">
        <f>0.61365*EXP(17.502*J33/(240.97+J33))</f>
        <v>37.301558747210272</v>
      </c>
      <c r="AV33">
        <f>AU33*1000/AA33</f>
        <v>423.25093157593727</v>
      </c>
      <c r="AW33">
        <f>(AV33-U33)</f>
        <v>398.31440050904274</v>
      </c>
      <c r="AX33">
        <f>IF(D33,P33,(O33+P33)/2)</f>
        <v>52.150489807128906</v>
      </c>
      <c r="AY33">
        <f>0.61365*EXP(17.502*AX33/(240.97+AX33))</f>
        <v>13.811965312189191</v>
      </c>
      <c r="AZ33">
        <f>IF(AW33&lt;&gt;0,(1000-(AV33+U33)/2)/AW33*AP33,0)</f>
        <v>5.3603663716240632E-2</v>
      </c>
      <c r="BA33">
        <f>U33*AA33/1000</f>
        <v>2.1976832397745456</v>
      </c>
      <c r="BB33">
        <f>(AY33-BA33)</f>
        <v>11.614282072414646</v>
      </c>
      <c r="BC33">
        <f>1/(1.6/F33+1.37/N33)</f>
        <v>3.3562709758910313E-2</v>
      </c>
      <c r="BD33">
        <f>G33*AA33*0.001</f>
        <v>17.688551965772227</v>
      </c>
      <c r="BE33">
        <f>G33/S33</f>
        <v>0.51227764268549003</v>
      </c>
      <c r="BF33">
        <f>(1-AP33*AA33/AU33/F33)*100</f>
        <v>-19.769358872116193</v>
      </c>
      <c r="BG33">
        <f>(S33-E33/(N33/1.35))</f>
        <v>392.34242424000951</v>
      </c>
      <c r="BH33">
        <f>E33*BF33/100/BG33</f>
        <v>8.7611290012128216E-4</v>
      </c>
    </row>
    <row r="34" spans="1:60" x14ac:dyDescent="0.35">
      <c r="A34" s="1" t="s">
        <v>9</v>
      </c>
      <c r="B34" s="1" t="s">
        <v>2824</v>
      </c>
      <c r="K34" s="1">
        <v>2.72</v>
      </c>
    </row>
    <row r="35" spans="1:60" x14ac:dyDescent="0.35">
      <c r="A35" s="1" t="s">
        <v>9</v>
      </c>
      <c r="B35" s="1" t="s">
        <v>2823</v>
      </c>
      <c r="K35" s="1">
        <v>2.72</v>
      </c>
    </row>
    <row r="36" spans="1:60" x14ac:dyDescent="0.35">
      <c r="A36" s="1">
        <v>7</v>
      </c>
      <c r="B36" s="1" t="s">
        <v>2822</v>
      </c>
      <c r="C36" s="1">
        <v>1700.5000185854733</v>
      </c>
      <c r="D36" s="1">
        <v>0</v>
      </c>
      <c r="E36">
        <f>(R36-S36*(1000-T36)/(1000-U36))*AO36</f>
        <v>-1.4709803895653999</v>
      </c>
      <c r="F36">
        <f>IF(AZ36&lt;&gt;0,1/(1/AZ36-1/N36),0)</f>
        <v>4.6633792206757604E-2</v>
      </c>
      <c r="G36">
        <f>((BC36-AP36/2)*S36-E36)/(BC36+AP36/2)</f>
        <v>198.65004399696991</v>
      </c>
      <c r="H36">
        <f>AP36*1000</f>
        <v>23.937490603904067</v>
      </c>
      <c r="I36">
        <f>(AU36-BA36)</f>
        <v>35.514020947366006</v>
      </c>
      <c r="J36">
        <f>(P36+AT36*D36)</f>
        <v>73.978172302246094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30.616924285888672</v>
      </c>
      <c r="P36" s="1">
        <v>73.978172302246094</v>
      </c>
      <c r="Q36" s="1">
        <v>30.718643188476563</v>
      </c>
      <c r="R36" s="1">
        <v>400.07647705078125</v>
      </c>
      <c r="S36" s="1">
        <v>392.88973999023438</v>
      </c>
      <c r="T36" s="1">
        <v>0.63491368293762207</v>
      </c>
      <c r="U36" s="1">
        <v>21.844694137573242</v>
      </c>
      <c r="V36" s="1">
        <v>1.2676337957382202</v>
      </c>
      <c r="W36" s="1">
        <v>43.613918304443359</v>
      </c>
      <c r="X36" s="1">
        <v>300.27499389648438</v>
      </c>
      <c r="Y36" s="1">
        <v>501.43612670898438</v>
      </c>
      <c r="Z36" s="1">
        <v>6.5168865025043488E-2</v>
      </c>
      <c r="AA36" s="1">
        <v>88.122970581054688</v>
      </c>
      <c r="AB36" s="1">
        <v>3.5595493316650391</v>
      </c>
      <c r="AC36" s="1">
        <v>1.1882752180099487</v>
      </c>
      <c r="AD36" s="1">
        <v>3.9667375385761261E-2</v>
      </c>
      <c r="AE36" s="1">
        <v>6.6563799977302551E-2</v>
      </c>
      <c r="AF36" s="1">
        <v>3.6303021013736725E-2</v>
      </c>
      <c r="AG36" s="1">
        <v>5.0114460289478302E-2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1.1039521834429571</v>
      </c>
      <c r="AP36">
        <f>(U36-T36)/(1000-U36)*AO36</f>
        <v>2.3937490603904068E-2</v>
      </c>
      <c r="AQ36">
        <f>(P36+273.15)</f>
        <v>347.12817230224607</v>
      </c>
      <c r="AR36">
        <f>(O36+273.15)</f>
        <v>303.76692428588865</v>
      </c>
      <c r="AS36">
        <f>(Y36*AK36+Z36*AL36)*AM36</f>
        <v>80.229778480162167</v>
      </c>
      <c r="AT36">
        <f>((AS36+0.00000010773*(AR36^4-AQ36^4))-AP36*44100)/(L36*0.92*2*29.3+0.00000043092*AQ36^3)</f>
        <v>-12.161058575442837</v>
      </c>
      <c r="AU36">
        <f>0.61365*EXP(17.502*J36/(240.97+J36))</f>
        <v>37.439040286203507</v>
      </c>
      <c r="AV36">
        <f>AU36*1000/AA36</f>
        <v>424.84995727382369</v>
      </c>
      <c r="AW36">
        <f>(AV36-U36)</f>
        <v>403.00526313625045</v>
      </c>
      <c r="AX36">
        <f>IF(D36,P36,(O36+P36)/2)</f>
        <v>52.297548294067383</v>
      </c>
      <c r="AY36">
        <f>0.61365*EXP(17.502*AX36/(240.97+AX36))</f>
        <v>13.911977673619182</v>
      </c>
      <c r="AZ36">
        <f>IF(AW36&lt;&gt;0,(1000-(AV36+U36)/2)/AW36*AP36,0)</f>
        <v>4.6131199252183001E-2</v>
      </c>
      <c r="BA36">
        <f>U36*AA36/1000</f>
        <v>1.9250193388375045</v>
      </c>
      <c r="BB36">
        <f>(AY36-BA36)</f>
        <v>11.986958334781677</v>
      </c>
      <c r="BC36">
        <f>1/(1.6/F36+1.37/N36)</f>
        <v>2.8876737024669114E-2</v>
      </c>
      <c r="BD36">
        <f>G36*AA36*0.001</f>
        <v>17.505631983070199</v>
      </c>
      <c r="BE36">
        <f>G36/S36</f>
        <v>0.50561270447507112</v>
      </c>
      <c r="BF36">
        <f>(1-AP36*AA36/AU36/F36)*100</f>
        <v>-20.82096738628174</v>
      </c>
      <c r="BG36">
        <f>(S36-E36/(N36/1.35))</f>
        <v>393.35367972471573</v>
      </c>
      <c r="BH36">
        <f>E36*BF36/100/BG36</f>
        <v>7.7861823330177906E-4</v>
      </c>
    </row>
    <row r="37" spans="1:60" x14ac:dyDescent="0.35">
      <c r="A37" s="1" t="s">
        <v>9</v>
      </c>
      <c r="B37" s="1" t="s">
        <v>2821</v>
      </c>
      <c r="K37" s="1">
        <v>2.72</v>
      </c>
    </row>
    <row r="38" spans="1:60" x14ac:dyDescent="0.35">
      <c r="A38" s="1" t="s">
        <v>9</v>
      </c>
      <c r="B38" s="1" t="s">
        <v>2820</v>
      </c>
      <c r="K38" s="1">
        <v>2.72</v>
      </c>
    </row>
    <row r="39" spans="1:60" x14ac:dyDescent="0.35">
      <c r="A39" s="1">
        <v>8</v>
      </c>
      <c r="B39" s="1" t="s">
        <v>2819</v>
      </c>
      <c r="C39" s="1">
        <v>1904.0000185966492</v>
      </c>
      <c r="D39" s="1">
        <v>0</v>
      </c>
      <c r="E39">
        <f>(R39-S39*(1000-T39)/(1000-U39))*AO39</f>
        <v>-1.4210444361132788</v>
      </c>
      <c r="F39">
        <f>IF(AZ39&lt;&gt;0,1/(1/AZ39-1/N39),0)</f>
        <v>0.69330916341136861</v>
      </c>
      <c r="G39">
        <f>((BC39-AP39/2)*S39-E39)/(BC39+AP39/2)</f>
        <v>379.46035282019079</v>
      </c>
      <c r="H39">
        <f>AP39*1000</f>
        <v>18.565014700884422</v>
      </c>
      <c r="I39">
        <f>(AU39-BA39)</f>
        <v>2.6533492563710341</v>
      </c>
      <c r="J39">
        <f>(P39+AT39*D39)</f>
        <v>29.609703063964844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30.839027404785156</v>
      </c>
      <c r="P39" s="1">
        <v>29.609703063964844</v>
      </c>
      <c r="Q39" s="1">
        <v>30.92083740234375</v>
      </c>
      <c r="R39" s="1">
        <v>399.9564208984375</v>
      </c>
      <c r="S39" s="1">
        <v>394.60787963867188</v>
      </c>
      <c r="T39" s="1">
        <v>0.63782340288162231</v>
      </c>
      <c r="U39" s="1">
        <v>17.165121078491211</v>
      </c>
      <c r="V39" s="1">
        <v>1.2572823762893677</v>
      </c>
      <c r="W39" s="1">
        <v>33.836017608642578</v>
      </c>
      <c r="X39" s="1">
        <v>300.29141235351563</v>
      </c>
      <c r="Y39" s="1">
        <v>749.7269287109375</v>
      </c>
      <c r="Z39" s="1">
        <v>0.13034096360206604</v>
      </c>
      <c r="AA39" s="1">
        <v>88.115676879882813</v>
      </c>
      <c r="AB39" s="1">
        <v>3.666740894317627</v>
      </c>
      <c r="AC39" s="1">
        <v>1.1222779750823975</v>
      </c>
      <c r="AD39" s="1">
        <v>2.9816277325153351E-2</v>
      </c>
      <c r="AE39" s="1">
        <v>6.689385324716568E-2</v>
      </c>
      <c r="AF39" s="1">
        <v>4.5129187405109406E-2</v>
      </c>
      <c r="AG39" s="1">
        <v>5.5253308266401291E-2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1.1040125454173366</v>
      </c>
      <c r="AP39">
        <f>(U39-T39)/(1000-U39)*AO39</f>
        <v>1.8565014700884421E-2</v>
      </c>
      <c r="AQ39">
        <f>(P39+273.15)</f>
        <v>302.75970306396482</v>
      </c>
      <c r="AR39">
        <f>(O39+273.15)</f>
        <v>303.98902740478513</v>
      </c>
      <c r="AS39">
        <f>(Y39*AK39+Z39*AL39)*AM39</f>
        <v>119.95630591251756</v>
      </c>
      <c r="AT39">
        <f>((AS39+0.00000010773*(AR39^4-AQ39^4))-AP39*44100)/(L39*0.92*2*29.3+0.00000043092*AQ39^3)</f>
        <v>-5.3712106803664046</v>
      </c>
      <c r="AU39">
        <f>0.61365*EXP(17.502*J39/(240.97+J39))</f>
        <v>4.165865518927431</v>
      </c>
      <c r="AV39">
        <f>AU39*1000/AA39</f>
        <v>47.277234499443722</v>
      </c>
      <c r="AW39">
        <f>(AV39-U39)</f>
        <v>30.112113420952511</v>
      </c>
      <c r="AX39">
        <f>IF(D39,P39,(O39+P39)/2)</f>
        <v>30.224365234375</v>
      </c>
      <c r="AY39">
        <f>0.61365*EXP(17.502*AX39/(240.97+AX39))</f>
        <v>4.3156650088363566</v>
      </c>
      <c r="AZ39">
        <f>IF(AW39&lt;&gt;0,(1000-(AV39+U39)/2)/AW39*AP39,0)</f>
        <v>0.5966644655718788</v>
      </c>
      <c r="BA39">
        <f>U39*AA39/1000</f>
        <v>1.512516262556397</v>
      </c>
      <c r="BB39">
        <f>(AY39-BA39)</f>
        <v>2.8031487462799598</v>
      </c>
      <c r="BC39">
        <f>1/(1.6/F39+1.37/N39)</f>
        <v>0.38054064472076993</v>
      </c>
      <c r="BD39">
        <f>G39*AA39*0.001</f>
        <v>33.436405837830257</v>
      </c>
      <c r="BE39">
        <f>G39/S39</f>
        <v>0.96161372440826287</v>
      </c>
      <c r="BF39">
        <f>(1-AP39*AA39/AU39/F39)*100</f>
        <v>43.360906645883468</v>
      </c>
      <c r="BG39">
        <f>(S39-E39/(N39/1.35))</f>
        <v>395.05606982737413</v>
      </c>
      <c r="BH39">
        <f>E39*BF39/100/BG39</f>
        <v>-1.5597222733695711E-3</v>
      </c>
    </row>
    <row r="40" spans="1:60" x14ac:dyDescent="0.35">
      <c r="A40" s="1" t="s">
        <v>9</v>
      </c>
      <c r="B40" s="1" t="s">
        <v>2818</v>
      </c>
      <c r="K40" s="1">
        <v>2.72</v>
      </c>
    </row>
    <row r="41" spans="1:60" x14ac:dyDescent="0.35">
      <c r="A41" s="1" t="s">
        <v>9</v>
      </c>
      <c r="B41" s="1" t="s">
        <v>2817</v>
      </c>
      <c r="K41" s="1">
        <v>2.72</v>
      </c>
    </row>
    <row r="42" spans="1:60" x14ac:dyDescent="0.35">
      <c r="A42" s="1">
        <v>9</v>
      </c>
      <c r="B42" s="1" t="s">
        <v>2816</v>
      </c>
      <c r="C42" s="1">
        <v>2107.0000185966492</v>
      </c>
      <c r="D42" s="1">
        <v>0</v>
      </c>
      <c r="E42">
        <f>(R42-S42*(1000-T42)/(1000-U42))*AO42</f>
        <v>-1.0602130213055023</v>
      </c>
      <c r="F42">
        <f>IF(AZ42&lt;&gt;0,1/(1/AZ42-1/N42),0)</f>
        <v>0.42031176731578551</v>
      </c>
      <c r="G42">
        <f>((BC42-AP42/2)*S42-E42)/(BC42+AP42/2)</f>
        <v>377.95655410852453</v>
      </c>
      <c r="H42">
        <f>AP42*1000</f>
        <v>14.037150535061885</v>
      </c>
      <c r="I42">
        <f>(AU42-BA42)</f>
        <v>3.1316962965293431</v>
      </c>
      <c r="J42">
        <f>(P42+AT42*D42)</f>
        <v>30.13585090637207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31.073591232299805</v>
      </c>
      <c r="P42" s="1">
        <v>30.13585090637207</v>
      </c>
      <c r="Q42" s="1">
        <v>31.128583908081055</v>
      </c>
      <c r="R42" s="1">
        <v>400.07272338867188</v>
      </c>
      <c r="S42" s="1">
        <v>395.99813842773438</v>
      </c>
      <c r="T42" s="1">
        <v>0.64180856943130493</v>
      </c>
      <c r="U42" s="1">
        <v>13.188564300537109</v>
      </c>
      <c r="V42" s="1">
        <v>1.248316764831543</v>
      </c>
      <c r="W42" s="1">
        <v>25.651741027832031</v>
      </c>
      <c r="X42" s="1">
        <v>300.29672241210938</v>
      </c>
      <c r="Y42" s="1">
        <v>1000.0404052734375</v>
      </c>
      <c r="Z42" s="1">
        <v>2.858286164700985E-2</v>
      </c>
      <c r="AA42" s="1">
        <v>88.115104675292969</v>
      </c>
      <c r="AB42" s="1">
        <v>3.7913150787353516</v>
      </c>
      <c r="AC42" s="1">
        <v>1.0555180311203003</v>
      </c>
      <c r="AD42" s="1">
        <v>6.8579904735088348E-2</v>
      </c>
      <c r="AE42" s="1">
        <v>5.1458075642585754E-2</v>
      </c>
      <c r="AF42" s="1">
        <v>6.8039588630199432E-2</v>
      </c>
      <c r="AG42" s="1">
        <v>4.0602363646030426E-2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1.1040320676915785</v>
      </c>
      <c r="AP42">
        <f>(U42-T42)/(1000-U42)*AO42</f>
        <v>1.4037150535061885E-2</v>
      </c>
      <c r="AQ42">
        <f>(P42+273.15)</f>
        <v>303.28585090637205</v>
      </c>
      <c r="AR42">
        <f>(O42+273.15)</f>
        <v>304.22359123229978</v>
      </c>
      <c r="AS42">
        <f>(Y42*AK42+Z42*AL42)*AM42</f>
        <v>160.00646126732681</v>
      </c>
      <c r="AT42">
        <f>((AS42+0.00000010773*(AR42^4-AQ42^4))-AP42*44100)/(L42*0.92*2*29.3+0.00000043092*AQ42^3)</f>
        <v>-3.5141140176195336</v>
      </c>
      <c r="AU42">
        <f>0.61365*EXP(17.502*J42/(240.97+J42))</f>
        <v>4.2938080203880027</v>
      </c>
      <c r="AV42">
        <f>AU42*1000/AA42</f>
        <v>48.729534354079533</v>
      </c>
      <c r="AW42">
        <f>(AV42-U42)</f>
        <v>35.540970053542424</v>
      </c>
      <c r="AX42">
        <f>IF(D42,P42,(O42+P42)/2)</f>
        <v>30.604721069335938</v>
      </c>
      <c r="AY42">
        <f>0.61365*EXP(17.502*AX42/(240.97+AX42))</f>
        <v>4.4106941171683145</v>
      </c>
      <c r="AZ42">
        <f>IF(AW42&lt;&gt;0,(1000-(AV42+U42)/2)/AW42*AP42,0)</f>
        <v>0.38272938748547924</v>
      </c>
      <c r="BA42">
        <f>U42*AA42/1000</f>
        <v>1.1621117238586594</v>
      </c>
      <c r="BB42">
        <f>(AY42-BA42)</f>
        <v>3.2485823933096549</v>
      </c>
      <c r="BC42">
        <f>1/(1.6/F42+1.37/N42)</f>
        <v>0.2423205282068307</v>
      </c>
      <c r="BD42">
        <f>G42*AA42*0.001</f>
        <v>33.303681327985672</v>
      </c>
      <c r="BE42">
        <f>G42/S42</f>
        <v>0.95444022946460827</v>
      </c>
      <c r="BF42">
        <f>(1-AP42*AA42/AU42/F42)*100</f>
        <v>31.464569206433836</v>
      </c>
      <c r="BG42">
        <f>(S42-E42/(N42/1.35))</f>
        <v>396.33252422314496</v>
      </c>
      <c r="BH42">
        <f>E42*BF42/100/BG42</f>
        <v>-8.4169589785286633E-4</v>
      </c>
    </row>
    <row r="43" spans="1:60" x14ac:dyDescent="0.35">
      <c r="A43" s="1" t="s">
        <v>9</v>
      </c>
      <c r="B43" s="1" t="s">
        <v>2815</v>
      </c>
      <c r="K43" s="1">
        <v>2.72</v>
      </c>
    </row>
    <row r="44" spans="1:60" x14ac:dyDescent="0.35">
      <c r="A44" s="1" t="s">
        <v>9</v>
      </c>
      <c r="B44" s="1" t="s">
        <v>2814</v>
      </c>
      <c r="K44" s="1">
        <v>2.72</v>
      </c>
    </row>
    <row r="45" spans="1:60" x14ac:dyDescent="0.35">
      <c r="A45" s="1">
        <v>10</v>
      </c>
      <c r="B45" s="1" t="s">
        <v>2813</v>
      </c>
      <c r="C45" s="1">
        <v>2310.0000185966492</v>
      </c>
      <c r="D45" s="1">
        <v>0</v>
      </c>
      <c r="E45">
        <f>(R45-S45*(1000-T45)/(1000-U45))*AO45</f>
        <v>-0.27549809171514594</v>
      </c>
      <c r="F45">
        <f>IF(AZ45&lt;&gt;0,1/(1/AZ45-1/N45),0)</f>
        <v>0.2603197244102331</v>
      </c>
      <c r="G45">
        <f>((BC45-AP45/2)*S45-E45)/(BC45+AP45/2)</f>
        <v>373.0410313294251</v>
      </c>
      <c r="H45">
        <f>AP45*1000</f>
        <v>10.219120393246538</v>
      </c>
      <c r="I45">
        <f>(AU45-BA45)</f>
        <v>3.5590675291007949</v>
      </c>
      <c r="J45">
        <f>(P45+AT45*D45)</f>
        <v>30.655088424682617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31.308111190795898</v>
      </c>
      <c r="P45" s="1">
        <v>30.655088424682617</v>
      </c>
      <c r="Q45" s="1">
        <v>31.341615676879883</v>
      </c>
      <c r="R45" s="1">
        <v>400.11410522460938</v>
      </c>
      <c r="S45" s="1">
        <v>396.69171142578125</v>
      </c>
      <c r="T45" s="1">
        <v>0.64436250925064087</v>
      </c>
      <c r="U45" s="1">
        <v>9.8099594116210938</v>
      </c>
      <c r="V45" s="1">
        <v>1.2365753650665283</v>
      </c>
      <c r="W45" s="1">
        <v>18.825977325439453</v>
      </c>
      <c r="X45" s="1">
        <v>300.28955078125</v>
      </c>
      <c r="Y45" s="1">
        <v>1249.988525390625</v>
      </c>
      <c r="Z45" s="1">
        <v>0.15777833759784698</v>
      </c>
      <c r="AA45" s="1">
        <v>88.109046936035156</v>
      </c>
      <c r="AB45" s="1">
        <v>3.2793078422546387</v>
      </c>
      <c r="AC45" s="1">
        <v>0.98215097188949585</v>
      </c>
      <c r="AD45" s="1">
        <v>2.6300089433789253E-2</v>
      </c>
      <c r="AE45" s="1">
        <v>4.9198277294635773E-2</v>
      </c>
      <c r="AF45" s="1">
        <v>4.8969186842441559E-2</v>
      </c>
      <c r="AG45" s="1">
        <v>4.1665833443403244E-2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1.1040057014016542</v>
      </c>
      <c r="AP45">
        <f>(U45-T45)/(1000-U45)*AO45</f>
        <v>1.0219120393246538E-2</v>
      </c>
      <c r="AQ45">
        <f>(P45+273.15)</f>
        <v>303.80508842468259</v>
      </c>
      <c r="AR45">
        <f>(O45+273.15)</f>
        <v>304.45811119079588</v>
      </c>
      <c r="AS45">
        <f>(Y45*AK45+Z45*AL45)*AM45</f>
        <v>199.99815959219268</v>
      </c>
      <c r="AT45">
        <f>((AS45+0.00000010773*(AR45^4-AQ45^4))-AP45*44100)/(L45*0.92*2*29.3+0.00000043092*AQ45^3)</f>
        <v>-1.9044473953028846</v>
      </c>
      <c r="AU45">
        <f>0.61365*EXP(17.502*J45/(240.97+J45))</f>
        <v>4.4234137033399179</v>
      </c>
      <c r="AV45">
        <f>AU45*1000/AA45</f>
        <v>50.203853714944849</v>
      </c>
      <c r="AW45">
        <f>(AV45-U45)</f>
        <v>40.393894303323755</v>
      </c>
      <c r="AX45">
        <f>IF(D45,P45,(O45+P45)/2)</f>
        <v>30.981599807739258</v>
      </c>
      <c r="AY45">
        <f>0.61365*EXP(17.502*AX45/(240.97+AX45))</f>
        <v>4.5066474308969617</v>
      </c>
      <c r="AZ45">
        <f>IF(AW45&lt;&gt;0,(1000-(AV45+U45)/2)/AW45*AP45,0)</f>
        <v>0.24539540872224877</v>
      </c>
      <c r="BA45">
        <f>U45*AA45/1000</f>
        <v>0.86434617423912274</v>
      </c>
      <c r="BB45">
        <f>(AY45-BA45)</f>
        <v>3.6423012566578388</v>
      </c>
      <c r="BC45">
        <f>1/(1.6/F45+1.37/N45)</f>
        <v>0.15464661810160896</v>
      </c>
      <c r="BD45">
        <f>G45*AA45*0.001</f>
        <v>32.868289738471276</v>
      </c>
      <c r="BE45">
        <f>G45/S45</f>
        <v>0.94038020100961683</v>
      </c>
      <c r="BF45">
        <f>(1-AP45*AA45/AU45/F45)*100</f>
        <v>21.806728390439446</v>
      </c>
      <c r="BG45">
        <f>(S45-E45/(N45/1.35))</f>
        <v>396.77860212291569</v>
      </c>
      <c r="BH45">
        <f>E45*BF45/100/BG45</f>
        <v>-1.5141219879229954E-4</v>
      </c>
    </row>
    <row r="46" spans="1:60" x14ac:dyDescent="0.35">
      <c r="A46" s="1" t="s">
        <v>9</v>
      </c>
      <c r="B46" s="1" t="s">
        <v>2812</v>
      </c>
      <c r="K46" s="1">
        <v>2.72</v>
      </c>
    </row>
    <row r="47" spans="1:60" x14ac:dyDescent="0.35">
      <c r="A47" s="1" t="s">
        <v>9</v>
      </c>
      <c r="B47" s="1" t="s">
        <v>2811</v>
      </c>
      <c r="K47" s="1">
        <v>2.72</v>
      </c>
    </row>
    <row r="48" spans="1:60" x14ac:dyDescent="0.35">
      <c r="A48" s="1">
        <v>11</v>
      </c>
      <c r="B48" s="1" t="s">
        <v>2810</v>
      </c>
      <c r="C48" s="1">
        <v>2512.500018607825</v>
      </c>
      <c r="D48" s="1">
        <v>0</v>
      </c>
      <c r="E48">
        <f>(R48-S48*(1000-T48)/(1000-U48))*AO48</f>
        <v>0.40879628051680061</v>
      </c>
      <c r="F48">
        <f>IF(AZ48&lt;&gt;0,1/(1/AZ48-1/N48),0)</f>
        <v>0.15269470259091431</v>
      </c>
      <c r="G48">
        <f>((BC48-AP48/2)*S48-E48)/(BC48+AP48/2)</f>
        <v>364.81238552792036</v>
      </c>
      <c r="H48">
        <f>AP48*1000</f>
        <v>6.8328024400909486</v>
      </c>
      <c r="I48">
        <f>(AU48-BA48)</f>
        <v>3.9635436754086348</v>
      </c>
      <c r="J48">
        <f>(P48+AT48*D48)</f>
        <v>31.195531845092773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31.562446594238281</v>
      </c>
      <c r="P48" s="1">
        <v>31.195531845092773</v>
      </c>
      <c r="Q48" s="1">
        <v>31.565187454223633</v>
      </c>
      <c r="R48" s="1">
        <v>400.17340087890625</v>
      </c>
      <c r="S48" s="1">
        <v>397.34423828125</v>
      </c>
      <c r="T48" s="1">
        <v>0.64535903930664063</v>
      </c>
      <c r="U48" s="1">
        <v>6.7917180061340332</v>
      </c>
      <c r="V48" s="1">
        <v>1.2206401824951172</v>
      </c>
      <c r="W48" s="1">
        <v>12.845941543579102</v>
      </c>
      <c r="X48" s="1">
        <v>300.3240966796875</v>
      </c>
      <c r="Y48" s="1">
        <v>1599.6422119140625</v>
      </c>
      <c r="Z48" s="1">
        <v>0.13834483921527863</v>
      </c>
      <c r="AA48" s="1">
        <v>88.103736877441406</v>
      </c>
      <c r="AB48" s="1">
        <v>3.1656832695007324</v>
      </c>
      <c r="AC48" s="1">
        <v>0.90537047386169434</v>
      </c>
      <c r="AD48" s="1">
        <v>7.0344716310501099E-2</v>
      </c>
      <c r="AE48" s="1">
        <v>3.880218043923378E-2</v>
      </c>
      <c r="AF48" s="1">
        <v>2.20948476344347E-2</v>
      </c>
      <c r="AG48" s="1">
        <v>2.9832372441887856E-2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1.1041327083812038</v>
      </c>
      <c r="AP48">
        <f>(U48-T48)/(1000-U48)*AO48</f>
        <v>6.8328024400909487E-3</v>
      </c>
      <c r="AQ48">
        <f>(P48+273.15)</f>
        <v>304.34553184509275</v>
      </c>
      <c r="AR48">
        <f>(O48+273.15)</f>
        <v>304.71244659423826</v>
      </c>
      <c r="AS48">
        <f>(Y48*AK48+Z48*AL48)*AM48</f>
        <v>255.94274818548365</v>
      </c>
      <c r="AT48">
        <f>((AS48+0.00000010773*(AR48^4-AQ48^4))-AP48*44100)/(L48*0.92*2*29.3+0.00000043092*AQ48^3)</f>
        <v>-0.3208573250561006</v>
      </c>
      <c r="AU48">
        <f>0.61365*EXP(17.502*J48/(240.97+J48))</f>
        <v>4.5619194115668487</v>
      </c>
      <c r="AV48">
        <f>AU48*1000/AA48</f>
        <v>51.778954823593971</v>
      </c>
      <c r="AW48">
        <f>(AV48-U48)</f>
        <v>44.987236817459937</v>
      </c>
      <c r="AX48">
        <f>IF(D48,P48,(O48+P48)/2)</f>
        <v>31.378989219665527</v>
      </c>
      <c r="AY48">
        <f>0.61365*EXP(17.502*AX48/(240.97+AX48))</f>
        <v>4.6097871769602419</v>
      </c>
      <c r="AZ48">
        <f>IF(AW48&lt;&gt;0,(1000-(AV48+U48)/2)/AW48*AP48,0)</f>
        <v>0.14743518364751784</v>
      </c>
      <c r="BA48">
        <f>U48*AA48/1000</f>
        <v>0.59837573615821382</v>
      </c>
      <c r="BB48">
        <f>(AY48-BA48)</f>
        <v>4.0114114408020285</v>
      </c>
      <c r="BC48">
        <f>1/(1.6/F48+1.37/N48)</f>
        <v>9.260551874518895E-2</v>
      </c>
      <c r="BD48">
        <f>G48*AA48*0.001</f>
        <v>32.141334424183611</v>
      </c>
      <c r="BE48">
        <f>G48/S48</f>
        <v>0.91812677869937354</v>
      </c>
      <c r="BF48">
        <f>(1-AP48*AA48/AU48/F48)*100</f>
        <v>13.578537066080099</v>
      </c>
      <c r="BG48">
        <f>(S48-E48/(N48/1.35))</f>
        <v>397.21530601322979</v>
      </c>
      <c r="BH48">
        <f>E48*BF48/100/BG48</f>
        <v>1.3974424860879294E-4</v>
      </c>
    </row>
    <row r="49" spans="1:60" x14ac:dyDescent="0.35">
      <c r="A49" s="1" t="s">
        <v>9</v>
      </c>
      <c r="B49" s="1" t="s">
        <v>2809</v>
      </c>
      <c r="K49" s="1">
        <v>2.72</v>
      </c>
    </row>
    <row r="50" spans="1:60" x14ac:dyDescent="0.35">
      <c r="A50" s="1" t="s">
        <v>9</v>
      </c>
      <c r="B50" s="1" t="s">
        <v>2808</v>
      </c>
      <c r="K50" s="1">
        <v>2.72</v>
      </c>
    </row>
    <row r="51" spans="1:60" x14ac:dyDescent="0.35">
      <c r="A51" s="1">
        <v>12</v>
      </c>
      <c r="B51" s="1" t="s">
        <v>2807</v>
      </c>
      <c r="C51" s="1">
        <v>2714.500018607825</v>
      </c>
      <c r="D51" s="1">
        <v>0</v>
      </c>
      <c r="E51">
        <f>(R51-S51*(1000-T51)/(1000-U51))*AO51</f>
        <v>0.8456028747833958</v>
      </c>
      <c r="F51">
        <f>IF(AZ51&lt;&gt;0,1/(1/AZ51-1/N51),0)</f>
        <v>8.9275827902513538E-2</v>
      </c>
      <c r="G51">
        <f>((BC51-AP51/2)*S51-E51)/(BC51+AP51/2)</f>
        <v>352.25876069718373</v>
      </c>
      <c r="H51">
        <f>AP51*1000</f>
        <v>4.3930342730949965</v>
      </c>
      <c r="I51">
        <f>(AU51-BA51)</f>
        <v>4.2973686254724761</v>
      </c>
      <c r="J51">
        <f>(P51+AT51*D51)</f>
        <v>31.733152389526367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31.829702377319336</v>
      </c>
      <c r="P51" s="1">
        <v>31.733152389526367</v>
      </c>
      <c r="Q51" s="1">
        <v>31.798076629638672</v>
      </c>
      <c r="R51" s="1">
        <v>400.08404541015625</v>
      </c>
      <c r="S51" s="1">
        <v>397.73580932617188</v>
      </c>
      <c r="T51" s="1">
        <v>0.64880877733230591</v>
      </c>
      <c r="U51" s="1">
        <v>4.6090288162231445</v>
      </c>
      <c r="V51" s="1">
        <v>1.2086794376373291</v>
      </c>
      <c r="W51" s="1">
        <v>8.5862560272216797</v>
      </c>
      <c r="X51" s="1">
        <v>300.33633422851563</v>
      </c>
      <c r="Y51" s="1">
        <v>1999.8480224609375</v>
      </c>
      <c r="Z51" s="1">
        <v>0.14520411193370819</v>
      </c>
      <c r="AA51" s="1">
        <v>88.1021728515625</v>
      </c>
      <c r="AB51" s="1">
        <v>3.1678576469421387</v>
      </c>
      <c r="AC51" s="1">
        <v>0.82691860198974609</v>
      </c>
      <c r="AD51" s="1">
        <v>6.9802731275558472E-2</v>
      </c>
      <c r="AE51" s="1">
        <v>2.6269400492310524E-2</v>
      </c>
      <c r="AF51" s="1">
        <v>1.4415218494832516E-2</v>
      </c>
      <c r="AG51" s="1">
        <v>1.9636906683444977E-2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1.1041776993695425</v>
      </c>
      <c r="AP51">
        <f>(U51-T51)/(1000-U51)*AO51</f>
        <v>4.3930342730949968E-3</v>
      </c>
      <c r="AQ51">
        <f>(P51+273.15)</f>
        <v>304.88315238952634</v>
      </c>
      <c r="AR51">
        <f>(O51+273.15)</f>
        <v>304.97970237731931</v>
      </c>
      <c r="AS51">
        <f>(Y51*AK51+Z51*AL51)*AM51</f>
        <v>319.97567644173614</v>
      </c>
      <c r="AT51">
        <f>((AS51+0.00000010773*(AR51^4-AQ51^4))-AP51*44100)/(L51*0.92*2*29.3+0.00000043092*AQ51^3)</f>
        <v>0.99866117514995723</v>
      </c>
      <c r="AU51">
        <f>0.61365*EXP(17.502*J51/(240.97+J51))</f>
        <v>4.7034340789172004</v>
      </c>
      <c r="AV51">
        <f>AU51*1000/AA51</f>
        <v>53.386130292628579</v>
      </c>
      <c r="AW51">
        <f>(AV51-U51)</f>
        <v>48.777101476405434</v>
      </c>
      <c r="AX51">
        <f>IF(D51,P51,(O51+P51)/2)</f>
        <v>31.781427383422852</v>
      </c>
      <c r="AY51">
        <f>0.61365*EXP(17.502*AX51/(240.97+AX51))</f>
        <v>4.7163262268257142</v>
      </c>
      <c r="AZ51">
        <f>IF(AW51&lt;&gt;0,(1000-(AV51+U51)/2)/AW51*AP51,0)</f>
        <v>8.7451832584578504E-2</v>
      </c>
      <c r="BA51">
        <f>U51*AA51/1000</f>
        <v>0.40606545344472394</v>
      </c>
      <c r="BB51">
        <f>(AY51-BA51)</f>
        <v>4.3102607733809899</v>
      </c>
      <c r="BC51">
        <f>1/(1.6/F51+1.37/N51)</f>
        <v>5.4818394669705679E-2</v>
      </c>
      <c r="BD51">
        <f>G51*AA51*0.001</f>
        <v>31.034762223420472</v>
      </c>
      <c r="BE51">
        <f>G51/S51</f>
        <v>0.88566016043153484</v>
      </c>
      <c r="BF51">
        <f>(1-AP51*AA51/AU51/F51)*100</f>
        <v>7.8273098190138501</v>
      </c>
      <c r="BG51">
        <f>(S51-E51/(N51/1.35))</f>
        <v>397.46911047961578</v>
      </c>
      <c r="BH51">
        <f>E51*BF51/100/BG51</f>
        <v>1.6652352372217508E-4</v>
      </c>
    </row>
    <row r="52" spans="1:60" x14ac:dyDescent="0.35">
      <c r="A52" s="1" t="s">
        <v>9</v>
      </c>
      <c r="B52" s="1" t="s">
        <v>2806</v>
      </c>
    </row>
    <row r="53" spans="1:60" x14ac:dyDescent="0.35">
      <c r="A53" s="1" t="s">
        <v>9</v>
      </c>
      <c r="B53" s="1" t="s">
        <v>2805</v>
      </c>
    </row>
    <row r="54" spans="1:60" x14ac:dyDescent="0.35">
      <c r="A54" s="1" t="s">
        <v>9</v>
      </c>
      <c r="B54" s="1" t="s">
        <v>2804</v>
      </c>
    </row>
    <row r="55" spans="1:60" x14ac:dyDescent="0.35">
      <c r="A55" s="1" t="s">
        <v>9</v>
      </c>
      <c r="B55" s="1" t="s">
        <v>2803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BH56"/>
  <sheetViews>
    <sheetView topLeftCell="A8" zoomScale="55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3028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3027</v>
      </c>
    </row>
    <row r="12" spans="1:60" x14ac:dyDescent="0.35">
      <c r="A12" s="1" t="s">
        <v>9</v>
      </c>
      <c r="B12" s="1" t="s">
        <v>3026</v>
      </c>
    </row>
    <row r="13" spans="1:60" x14ac:dyDescent="0.35">
      <c r="A13" s="1" t="s">
        <v>9</v>
      </c>
      <c r="B13" s="1" t="s">
        <v>3025</v>
      </c>
    </row>
    <row r="14" spans="1:60" x14ac:dyDescent="0.35">
      <c r="A14" s="1" t="s">
        <v>9</v>
      </c>
      <c r="B14" s="1" t="s">
        <v>3024</v>
      </c>
    </row>
    <row r="15" spans="1:60" x14ac:dyDescent="0.35">
      <c r="A15" s="1" t="s">
        <v>9</v>
      </c>
      <c r="B15" s="1" t="s">
        <v>3023</v>
      </c>
    </row>
    <row r="16" spans="1:60" x14ac:dyDescent="0.35">
      <c r="A16" s="1" t="s">
        <v>9</v>
      </c>
      <c r="B16" s="1" t="s">
        <v>3022</v>
      </c>
    </row>
    <row r="17" spans="1:60" x14ac:dyDescent="0.35">
      <c r="A17" s="1" t="s">
        <v>9</v>
      </c>
      <c r="B17" s="1" t="s">
        <v>3021</v>
      </c>
    </row>
    <row r="18" spans="1:60" x14ac:dyDescent="0.35">
      <c r="A18" s="1">
        <v>1</v>
      </c>
      <c r="B18" s="1" t="s">
        <v>3020</v>
      </c>
      <c r="C18" s="1">
        <v>446.00000252574682</v>
      </c>
      <c r="D18" s="1">
        <v>0</v>
      </c>
      <c r="E18">
        <f>(R18-S18*(1000-T18)/(1000-U18))*AO18</f>
        <v>-5.8988535967108602</v>
      </c>
      <c r="F18">
        <f>IF(AZ18&lt;&gt;0,1/(1/AZ18-1/N18),0)</f>
        <v>9.4524422122300642</v>
      </c>
      <c r="G18">
        <f>((BC18-AP18/2)*S18-E18)/(BC18+AP18/2)</f>
        <v>387.60747011774316</v>
      </c>
      <c r="H18">
        <f>AP18*1000</f>
        <v>38.028979648634568</v>
      </c>
      <c r="I18">
        <f>(AU18-BA18)</f>
        <v>1.0913463889282156</v>
      </c>
      <c r="J18">
        <f>(P18+AT18*D18)</f>
        <v>29.25016975402832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31.987646102905273</v>
      </c>
      <c r="P18" s="1">
        <v>29.25016975402832</v>
      </c>
      <c r="Q18" s="1">
        <v>32.115291595458984</v>
      </c>
      <c r="R18" s="1">
        <v>400.132080078125</v>
      </c>
      <c r="S18" s="1">
        <v>391.97454833984375</v>
      </c>
      <c r="T18" s="1">
        <v>0.66187590360641479</v>
      </c>
      <c r="U18" s="1">
        <v>33.933525085449219</v>
      </c>
      <c r="V18" s="1">
        <v>1.2217953205108643</v>
      </c>
      <c r="W18" s="1">
        <v>62.639873504638672</v>
      </c>
      <c r="X18" s="1">
        <v>300.34213256835938</v>
      </c>
      <c r="Y18" s="1">
        <v>0.10912017524242401</v>
      </c>
      <c r="Z18" s="1">
        <v>9.7185350954532623E-2</v>
      </c>
      <c r="AA18" s="1">
        <v>88.084426879882813</v>
      </c>
      <c r="AB18" s="1">
        <v>5.1273350715637207</v>
      </c>
      <c r="AC18" s="1">
        <v>1.287585973739624</v>
      </c>
      <c r="AD18" s="1">
        <v>4.6712316572666168E-2</v>
      </c>
      <c r="AE18" s="1">
        <v>4.2705847881734371E-3</v>
      </c>
      <c r="AF18" s="1">
        <v>5.0854343920946121E-2</v>
      </c>
      <c r="AG18" s="1">
        <v>1.4465679414570332E-2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1.1041990167954387</v>
      </c>
      <c r="AP18">
        <f>(U18-T18)/(1000-U18)*AO18</f>
        <v>3.8028979648634567E-2</v>
      </c>
      <c r="AQ18">
        <f>(P18+273.15)</f>
        <v>302.4001697540283</v>
      </c>
      <c r="AR18">
        <f>(O18+273.15)</f>
        <v>305.13764610290525</v>
      </c>
      <c r="AS18">
        <f>(Y18*AK18+Z18*AL18)*AM18</f>
        <v>1.7459227648543685E-2</v>
      </c>
      <c r="AT18">
        <f>((AS18+0.00000010773*(AR18^4-AQ18^4))-AP18*44100)/(L18*0.92*2*29.3+0.00000043092*AQ18^3)</f>
        <v>-12.914594180425356</v>
      </c>
      <c r="AU18">
        <f>0.61365*EXP(17.502*J18/(240.97+J18))</f>
        <v>4.0803614980941365</v>
      </c>
      <c r="AV18">
        <f>AU18*1000/AA18</f>
        <v>46.323301889201836</v>
      </c>
      <c r="AW18">
        <f>(AV18-U18)</f>
        <v>12.389776803752618</v>
      </c>
      <c r="AX18">
        <f>IF(D18,P18,(O18+P18)/2)</f>
        <v>30.618907928466797</v>
      </c>
      <c r="AY18">
        <f>0.61365*EXP(17.502*AX18/(240.97+AX18))</f>
        <v>4.4142735865169191</v>
      </c>
      <c r="AZ18">
        <f>IF(AW18&lt;&gt;0,(1000-(AV18+U18)/2)/AW18*AP18,0)</f>
        <v>2.9462142544599397</v>
      </c>
      <c r="BA18">
        <f>U18*AA18/1000</f>
        <v>2.9890151091659209</v>
      </c>
      <c r="BB18">
        <f>(AY18-BA18)</f>
        <v>1.4252584773509982</v>
      </c>
      <c r="BC18">
        <f>1/(1.6/F18+1.37/N18)</f>
        <v>2.0435861934662118</v>
      </c>
      <c r="BD18">
        <f>G18*AA18*0.001</f>
        <v>34.142181859682708</v>
      </c>
      <c r="BE18">
        <f>G18/S18</f>
        <v>0.98885877095694918</v>
      </c>
      <c r="BF18">
        <f>(1-AP18*AA18/AU18/F18)*100</f>
        <v>91.314973776486525</v>
      </c>
      <c r="BG18">
        <f>(S18-E18/(N18/1.35))</f>
        <v>393.83501676676212</v>
      </c>
      <c r="BH18">
        <f>E18*BF18/100/BG18</f>
        <v>-1.367713988251045E-2</v>
      </c>
    </row>
    <row r="19" spans="1:60" x14ac:dyDescent="0.35">
      <c r="A19" s="1" t="s">
        <v>9</v>
      </c>
      <c r="B19" s="1" t="s">
        <v>3019</v>
      </c>
      <c r="K19" s="1">
        <v>2.72</v>
      </c>
    </row>
    <row r="20" spans="1:60" x14ac:dyDescent="0.35">
      <c r="A20" s="1" t="s">
        <v>9</v>
      </c>
      <c r="B20" s="1" t="s">
        <v>3018</v>
      </c>
      <c r="K20" s="1">
        <v>2.72</v>
      </c>
    </row>
    <row r="21" spans="1:60" x14ac:dyDescent="0.35">
      <c r="A21" s="1">
        <v>2</v>
      </c>
      <c r="B21" s="1" t="s">
        <v>3017</v>
      </c>
      <c r="C21" s="1">
        <v>651.00000252574682</v>
      </c>
      <c r="D21" s="1">
        <v>0</v>
      </c>
      <c r="E21">
        <f>(R21-S21*(1000-T21)/(1000-U21))*AO21</f>
        <v>-6.3592334145359466</v>
      </c>
      <c r="F21">
        <f>IF(AZ21&lt;&gt;0,1/(1/AZ21-1/N21),0)</f>
        <v>8.2806266213639095</v>
      </c>
      <c r="G21">
        <f>((BC21-AP21/2)*S21-E21)/(BC21+AP21/2)</f>
        <v>388.23601289185655</v>
      </c>
      <c r="H21">
        <f>AP21*1000</f>
        <v>37.432709431537035</v>
      </c>
      <c r="I21">
        <f>(AU21-BA21)</f>
        <v>1.1219057083795292</v>
      </c>
      <c r="J21">
        <f>(P21+AT21*D21)</f>
        <v>29.190523147583008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31.952302932739258</v>
      </c>
      <c r="P21" s="1">
        <v>29.190523147583008</v>
      </c>
      <c r="Q21" s="1">
        <v>32.127666473388672</v>
      </c>
      <c r="R21" s="1">
        <v>400.01742553710938</v>
      </c>
      <c r="S21" s="1">
        <v>392.47207641601563</v>
      </c>
      <c r="T21" s="1">
        <v>0.66501176357269287</v>
      </c>
      <c r="U21" s="1">
        <v>33.430110931396484</v>
      </c>
      <c r="V21" s="1">
        <v>1.2299371957778931</v>
      </c>
      <c r="W21" s="1">
        <v>61.828887939453125</v>
      </c>
      <c r="X21" s="1">
        <v>300.35989379882813</v>
      </c>
      <c r="Y21" s="1">
        <v>25.7279052734375</v>
      </c>
      <c r="Z21" s="1">
        <v>0.10976314544677734</v>
      </c>
      <c r="AA21" s="1">
        <v>88.076873779296875</v>
      </c>
      <c r="AB21" s="1">
        <v>5.1122393608093262</v>
      </c>
      <c r="AC21" s="1">
        <v>1.2872195243835449</v>
      </c>
      <c r="AD21" s="1">
        <v>8.8259436190128326E-2</v>
      </c>
      <c r="AE21" s="1">
        <v>9.709368459880352E-3</v>
      </c>
      <c r="AF21" s="1">
        <v>3.7513837218284607E-2</v>
      </c>
      <c r="AG21" s="1">
        <v>7.9529294744133949E-3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1.1042643154368679</v>
      </c>
      <c r="AP21">
        <f>(U21-T21)/(1000-U21)*AO21</f>
        <v>3.7432709431537037E-2</v>
      </c>
      <c r="AQ21">
        <f>(P21+273.15)</f>
        <v>302.34052314758299</v>
      </c>
      <c r="AR21">
        <f>(O21+273.15)</f>
        <v>305.10230293273924</v>
      </c>
      <c r="AS21">
        <f>(Y21*AK21+Z21*AL21)*AM21</f>
        <v>4.1164647517398407</v>
      </c>
      <c r="AT21">
        <f>((AS21+0.00000010773*(AR21^4-AQ21^4))-AP21*44100)/(L21*0.92*2*29.3+0.00000043092*AQ21^3)</f>
        <v>-12.674344958254865</v>
      </c>
      <c r="AU21">
        <f>0.61365*EXP(17.502*J21/(240.97+J21))</f>
        <v>4.0663253693120298</v>
      </c>
      <c r="AV21">
        <f>AU21*1000/AA21</f>
        <v>46.167912129822327</v>
      </c>
      <c r="AW21">
        <f>(AV21-U21)</f>
        <v>12.737801198425842</v>
      </c>
      <c r="AX21">
        <f>IF(D21,P21,(O21+P21)/2)</f>
        <v>30.571413040161133</v>
      </c>
      <c r="AY21">
        <f>0.61365*EXP(17.502*AX21/(240.97+AX21))</f>
        <v>4.4023001447444061</v>
      </c>
      <c r="AZ21">
        <f>IF(AW21&lt;&gt;0,(1000-(AV21+U21)/2)/AW21*AP21,0)</f>
        <v>2.8217526743698298</v>
      </c>
      <c r="BA21">
        <f>U21*AA21/1000</f>
        <v>2.9444196609325006</v>
      </c>
      <c r="BB21">
        <f>(AY21-BA21)</f>
        <v>1.4578804838119055</v>
      </c>
      <c r="BC21">
        <f>1/(1.6/F21+1.37/N21)</f>
        <v>1.9482182142342279</v>
      </c>
      <c r="BD21">
        <f>G21*AA21*0.001</f>
        <v>34.194614304053523</v>
      </c>
      <c r="BE21">
        <f>G21/S21</f>
        <v>0.98920671360153301</v>
      </c>
      <c r="BF21">
        <f>(1-AP21*AA21/AU21/F21)*100</f>
        <v>90.208531617091865</v>
      </c>
      <c r="BG21">
        <f>(S21-E21/(N21/1.35))</f>
        <v>394.47774629630311</v>
      </c>
      <c r="BH21">
        <f>E21*BF21/100/BG21</f>
        <v>-1.4542191896035204E-2</v>
      </c>
    </row>
    <row r="22" spans="1:60" x14ac:dyDescent="0.35">
      <c r="A22" s="1" t="s">
        <v>9</v>
      </c>
      <c r="B22" s="1" t="s">
        <v>3016</v>
      </c>
      <c r="K22" s="1">
        <v>2.72</v>
      </c>
    </row>
    <row r="23" spans="1:60" x14ac:dyDescent="0.35">
      <c r="A23" s="1" t="s">
        <v>9</v>
      </c>
      <c r="B23" s="1" t="s">
        <v>3015</v>
      </c>
      <c r="K23" s="1">
        <v>2.72</v>
      </c>
    </row>
    <row r="24" spans="1:60" x14ac:dyDescent="0.35">
      <c r="A24" s="1">
        <v>3</v>
      </c>
      <c r="B24" s="1" t="s">
        <v>3014</v>
      </c>
      <c r="C24" s="1">
        <v>855.00000252574682</v>
      </c>
      <c r="D24" s="1">
        <v>0</v>
      </c>
      <c r="E24">
        <f>(R24-S24*(1000-T24)/(1000-U24))*AO24</f>
        <v>-6.2021230693724876</v>
      </c>
      <c r="F24">
        <f>IF(AZ24&lt;&gt;0,1/(1/AZ24-1/N24),0)</f>
        <v>7.9215344708338558</v>
      </c>
      <c r="G24">
        <f>((BC24-AP24/2)*S24-E24)/(BC24+AP24/2)</f>
        <v>388.06941055847597</v>
      </c>
      <c r="H24">
        <f>AP24*1000</f>
        <v>37.007530262038308</v>
      </c>
      <c r="I24">
        <f>(AU24-BA24)</f>
        <v>1.1265473665884711</v>
      </c>
      <c r="J24">
        <f>(P24+AT24*D24)</f>
        <v>29.075614929199219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31.900093078613281</v>
      </c>
      <c r="P24" s="1">
        <v>29.075614929199219</v>
      </c>
      <c r="Q24" s="1">
        <v>32.099681854248047</v>
      </c>
      <c r="R24" s="1">
        <v>399.9046630859375</v>
      </c>
      <c r="S24" s="1">
        <v>392.37054443359375</v>
      </c>
      <c r="T24" s="1">
        <v>0.66647922992706299</v>
      </c>
      <c r="U24" s="1">
        <v>33.075645446777344</v>
      </c>
      <c r="V24" s="1">
        <v>1.2361555099487305</v>
      </c>
      <c r="W24" s="1">
        <v>61.347213745117188</v>
      </c>
      <c r="X24" s="1">
        <v>300.319580078125</v>
      </c>
      <c r="Y24" s="1">
        <v>49.528282165527344</v>
      </c>
      <c r="Z24" s="1">
        <v>0.1063309907913208</v>
      </c>
      <c r="AA24" s="1">
        <v>88.066497802734375</v>
      </c>
      <c r="AB24" s="1">
        <v>5.1335926055908203</v>
      </c>
      <c r="AC24" s="1">
        <v>1.2865417003631592</v>
      </c>
      <c r="AD24" s="1">
        <v>0.11179491877555847</v>
      </c>
      <c r="AE24" s="1">
        <v>8.2686571404337883E-3</v>
      </c>
      <c r="AF24" s="1">
        <v>4.2928215116262436E-2</v>
      </c>
      <c r="AG24" s="1">
        <v>1.1985908262431622E-2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1.1041161032284004</v>
      </c>
      <c r="AP24">
        <f>(U24-T24)/(1000-U24)*AO24</f>
        <v>3.7007530262038311E-2</v>
      </c>
      <c r="AQ24">
        <f>(P24+273.15)</f>
        <v>302.2256149291992</v>
      </c>
      <c r="AR24">
        <f>(O24+273.15)</f>
        <v>305.05009307861326</v>
      </c>
      <c r="AS24">
        <f>(Y24*AK24+Z24*AL24)*AM24</f>
        <v>7.9245249693574351</v>
      </c>
      <c r="AT24">
        <f>((AS24+0.00000010773*(AR24^4-AQ24^4))-AP24*44100)/(L24*0.92*2*29.3+0.00000043092*AQ24^3)</f>
        <v>-12.492730472555268</v>
      </c>
      <c r="AU24">
        <f>0.61365*EXP(17.502*J24/(240.97+J24))</f>
        <v>4.0394036236511095</v>
      </c>
      <c r="AV24">
        <f>AU24*1000/AA24</f>
        <v>45.867653698449793</v>
      </c>
      <c r="AW24">
        <f>(AV24-U24)</f>
        <v>12.792008251672449</v>
      </c>
      <c r="AX24">
        <f>IF(D24,P24,(O24+P24)/2)</f>
        <v>30.48785400390625</v>
      </c>
      <c r="AY24">
        <f>0.61365*EXP(17.502*AX24/(240.97+AX24))</f>
        <v>4.3813036156802418</v>
      </c>
      <c r="AZ24">
        <f>IF(AW24&lt;&gt;0,(1000-(AV24+U24)/2)/AW24*AP24,0)</f>
        <v>2.7788273191068176</v>
      </c>
      <c r="BA24">
        <f>U24*AA24/1000</f>
        <v>2.9128562570626384</v>
      </c>
      <c r="BB24">
        <f>(AY24-BA24)</f>
        <v>1.4684473586176034</v>
      </c>
      <c r="BC24">
        <f>1/(1.6/F24+1.37/N24)</f>
        <v>1.91553083346846</v>
      </c>
      <c r="BD24">
        <f>G24*AA24*0.001</f>
        <v>34.175913892256446</v>
      </c>
      <c r="BE24">
        <f>G24/S24</f>
        <v>0.98903808163957185</v>
      </c>
      <c r="BF24">
        <f>(1-AP24*AA24/AU24/F24)*100</f>
        <v>89.814689767544778</v>
      </c>
      <c r="BG24">
        <f>(S24-E24/(N24/1.35))</f>
        <v>394.32666250997107</v>
      </c>
      <c r="BH24">
        <f>E24*BF24/100/BG24</f>
        <v>-1.4126403622573632E-2</v>
      </c>
    </row>
    <row r="25" spans="1:60" x14ac:dyDescent="0.35">
      <c r="A25" s="1" t="s">
        <v>9</v>
      </c>
      <c r="B25" s="1" t="s">
        <v>3013</v>
      </c>
      <c r="K25" s="1">
        <v>2.72</v>
      </c>
    </row>
    <row r="26" spans="1:60" x14ac:dyDescent="0.35">
      <c r="A26" s="1" t="s">
        <v>9</v>
      </c>
      <c r="B26" s="1" t="s">
        <v>3012</v>
      </c>
      <c r="K26" s="1">
        <v>2.72</v>
      </c>
    </row>
    <row r="27" spans="1:60" x14ac:dyDescent="0.35">
      <c r="A27" s="1">
        <v>4</v>
      </c>
      <c r="B27" s="1" t="s">
        <v>3011</v>
      </c>
      <c r="C27" s="1">
        <v>1060.0000025257468</v>
      </c>
      <c r="D27" s="1">
        <v>0</v>
      </c>
      <c r="E27">
        <f>(R27-S27*(1000-T27)/(1000-U27))*AO27</f>
        <v>-6.6548686595497832</v>
      </c>
      <c r="F27">
        <f>IF(AZ27&lt;&gt;0,1/(1/AZ27-1/N27),0)</f>
        <v>7.6964884868402788</v>
      </c>
      <c r="G27">
        <f>((BC27-AP27/2)*S27-E27)/(BC27+AP27/2)</f>
        <v>388.89868969658187</v>
      </c>
      <c r="H27">
        <f>AP27*1000</f>
        <v>36.810401088087879</v>
      </c>
      <c r="I27">
        <f>(AU27-BA27)</f>
        <v>1.1321582929115825</v>
      </c>
      <c r="J27">
        <f>(P27+AT27*D27)</f>
        <v>29.036609649658203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31.871286392211914</v>
      </c>
      <c r="P27" s="1">
        <v>29.036609649658203</v>
      </c>
      <c r="Q27" s="1">
        <v>32.073158264160156</v>
      </c>
      <c r="R27" s="1">
        <v>400.05722045898438</v>
      </c>
      <c r="S27" s="1">
        <v>392.98284912109375</v>
      </c>
      <c r="T27" s="1">
        <v>0.66790729761123657</v>
      </c>
      <c r="U27" s="1">
        <v>32.909721374511719</v>
      </c>
      <c r="V27" s="1">
        <v>1.2407840490341187</v>
      </c>
      <c r="W27" s="1">
        <v>61.137012481689453</v>
      </c>
      <c r="X27" s="1">
        <v>300.3218994140625</v>
      </c>
      <c r="Y27" s="1">
        <v>99.911056518554688</v>
      </c>
      <c r="Z27" s="1">
        <v>5.7166870683431625E-3</v>
      </c>
      <c r="AA27" s="1">
        <v>88.063407897949219</v>
      </c>
      <c r="AB27" s="1">
        <v>5.3747272491455078</v>
      </c>
      <c r="AC27" s="1">
        <v>1.301152229309082</v>
      </c>
      <c r="AD27" s="1">
        <v>9.5203988254070282E-2</v>
      </c>
      <c r="AE27" s="1">
        <v>1.5522332862019539E-2</v>
      </c>
      <c r="AF27" s="1">
        <v>3.4228809177875519E-2</v>
      </c>
      <c r="AG27" s="1">
        <v>8.3795562386512756E-3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1.1041246301987588</v>
      </c>
      <c r="AP27">
        <f>(U27-T27)/(1000-U27)*AO27</f>
        <v>3.6810401088087877E-2</v>
      </c>
      <c r="AQ27">
        <f>(P27+273.15)</f>
        <v>302.18660964965818</v>
      </c>
      <c r="AR27">
        <f>(O27+273.15)</f>
        <v>305.02128639221189</v>
      </c>
      <c r="AS27">
        <f>(Y27*AK27+Z27*AL27)*AM27</f>
        <v>15.985768685658968</v>
      </c>
      <c r="AT27">
        <f>((AS27+0.00000010773*(AR27^4-AQ27^4))-AP27*44100)/(L27*0.92*2*29.3+0.00000043092*AQ27^3)</f>
        <v>-12.360661607428383</v>
      </c>
      <c r="AU27">
        <f>0.61365*EXP(17.502*J27/(240.97+J27))</f>
        <v>4.030300510123066</v>
      </c>
      <c r="AV27">
        <f>AU27*1000/AA27</f>
        <v>45.76589308005785</v>
      </c>
      <c r="AW27">
        <f>(AV27-U27)</f>
        <v>12.856171705546132</v>
      </c>
      <c r="AX27">
        <f>IF(D27,P27,(O27+P27)/2)</f>
        <v>30.453948020935059</v>
      </c>
      <c r="AY27">
        <f>0.61365*EXP(17.502*AX27/(240.97+AX27))</f>
        <v>4.3728087130562638</v>
      </c>
      <c r="AZ27">
        <f>IF(AW27&lt;&gt;0,(1000-(AV27+U27)/2)/AW27*AP27,0)</f>
        <v>2.7506135913594227</v>
      </c>
      <c r="BA27">
        <f>U27*AA27/1000</f>
        <v>2.8981422172114835</v>
      </c>
      <c r="BB27">
        <f>(AY27-BA27)</f>
        <v>1.4746664958447804</v>
      </c>
      <c r="BC27">
        <f>1/(1.6/F27+1.37/N27)</f>
        <v>1.8941028152934669</v>
      </c>
      <c r="BD27">
        <f>G27*AA27*0.001</f>
        <v>34.247743941728068</v>
      </c>
      <c r="BE27">
        <f>G27/S27</f>
        <v>0.98960728328565462</v>
      </c>
      <c r="BF27">
        <f>(1-AP27*AA27/AU27/F27)*100</f>
        <v>89.549526125796021</v>
      </c>
      <c r="BG27">
        <f>(S27-E27/(N27/1.35))</f>
        <v>395.08176085426248</v>
      </c>
      <c r="BH27">
        <f>E27*BF27/100/BG27</f>
        <v>-1.5083974861393932E-2</v>
      </c>
    </row>
    <row r="28" spans="1:60" x14ac:dyDescent="0.35">
      <c r="A28" s="1" t="s">
        <v>9</v>
      </c>
      <c r="B28" s="1" t="s">
        <v>3010</v>
      </c>
      <c r="K28" s="1">
        <v>2.72</v>
      </c>
    </row>
    <row r="29" spans="1:60" x14ac:dyDescent="0.35">
      <c r="A29" s="1" t="s">
        <v>9</v>
      </c>
      <c r="B29" s="1" t="s">
        <v>3009</v>
      </c>
      <c r="K29" s="1">
        <v>2.72</v>
      </c>
    </row>
    <row r="30" spans="1:60" x14ac:dyDescent="0.35">
      <c r="A30" s="1">
        <v>5</v>
      </c>
      <c r="B30" s="1" t="s">
        <v>3008</v>
      </c>
      <c r="C30" s="1">
        <v>1265.0000025257468</v>
      </c>
      <c r="D30" s="1">
        <v>0</v>
      </c>
      <c r="E30">
        <f>(R30-S30*(1000-T30)/(1000-U30))*AO30</f>
        <v>-5.7895527485765657</v>
      </c>
      <c r="F30">
        <f>IF(AZ30&lt;&gt;0,1/(1/AZ30-1/N30),0)</f>
        <v>6.8705748077984259</v>
      </c>
      <c r="G30">
        <f>((BC30-AP30/2)*S30-E30)/(BC30+AP30/2)</f>
        <v>387.74540497157648</v>
      </c>
      <c r="H30">
        <f>AP30*1000</f>
        <v>36.367609250788746</v>
      </c>
      <c r="I30">
        <f>(AU30-BA30)</f>
        <v>1.16672896431057</v>
      </c>
      <c r="J30">
        <f>(P30+AT30*D30)</f>
        <v>29.042797088623047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31.858877182006836</v>
      </c>
      <c r="P30" s="1">
        <v>29.042797088623047</v>
      </c>
      <c r="Q30" s="1">
        <v>32.063453674316406</v>
      </c>
      <c r="R30" s="1">
        <v>400.06875610351563</v>
      </c>
      <c r="S30" s="1">
        <v>392.3880615234375</v>
      </c>
      <c r="T30" s="1">
        <v>0.67029404640197754</v>
      </c>
      <c r="U30" s="1">
        <v>32.5357666015625</v>
      </c>
      <c r="V30" s="1">
        <v>1.2460085153579712</v>
      </c>
      <c r="W30" s="1">
        <v>60.480682373046875</v>
      </c>
      <c r="X30" s="1">
        <v>300.32965087890625</v>
      </c>
      <c r="Y30" s="1">
        <v>151.05938720703125</v>
      </c>
      <c r="Z30" s="1">
        <v>0.15434888005256653</v>
      </c>
      <c r="AA30" s="1">
        <v>88.057380676269531</v>
      </c>
      <c r="AB30" s="1">
        <v>5.3780002593994141</v>
      </c>
      <c r="AC30" s="1">
        <v>1.2918573617935181</v>
      </c>
      <c r="AD30" s="1">
        <v>8.1041380763053894E-2</v>
      </c>
      <c r="AE30" s="1">
        <v>1.4014573767781258E-2</v>
      </c>
      <c r="AF30" s="1">
        <v>6.2851682305335999E-2</v>
      </c>
      <c r="AG30" s="1">
        <v>2.5046488735824823E-3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1.1041531282312727</v>
      </c>
      <c r="AP30">
        <f>(U30-T30)/(1000-U30)*AO30</f>
        <v>3.6367609250788746E-2</v>
      </c>
      <c r="AQ30">
        <f>(P30+273.15)</f>
        <v>302.19279708862302</v>
      </c>
      <c r="AR30">
        <f>(O30+273.15)</f>
        <v>305.00887718200681</v>
      </c>
      <c r="AS30">
        <f>(Y30*AK30+Z30*AL30)*AM30</f>
        <v>24.169501412894533</v>
      </c>
      <c r="AT30">
        <f>((AS30+0.00000010773*(AR30^4-AQ30^4))-AP30*44100)/(L30*0.92*2*29.3+0.00000043092*AQ30^3)</f>
        <v>-12.144633196446641</v>
      </c>
      <c r="AU30">
        <f>0.61365*EXP(17.502*J30/(240.97+J30))</f>
        <v>4.0317433495386155</v>
      </c>
      <c r="AV30">
        <f>AU30*1000/AA30</f>
        <v>45.785410814804358</v>
      </c>
      <c r="AW30">
        <f>(AV30-U30)</f>
        <v>13.249644213241858</v>
      </c>
      <c r="AX30">
        <f>IF(D30,P30,(O30+P30)/2)</f>
        <v>30.450837135314941</v>
      </c>
      <c r="AY30">
        <f>0.61365*EXP(17.502*AX30/(240.97+AX30))</f>
        <v>4.3720300220479364</v>
      </c>
      <c r="AZ30">
        <f>IF(AW30&lt;&gt;0,(1000-(AV30+U30)/2)/AW30*AP30,0)</f>
        <v>2.6373109873920826</v>
      </c>
      <c r="BA30">
        <f>U30*AA30/1000</f>
        <v>2.8650143852280454</v>
      </c>
      <c r="BB30">
        <f>(AY30-BA30)</f>
        <v>1.507015636819891</v>
      </c>
      <c r="BC30">
        <f>1/(1.6/F30+1.37/N30)</f>
        <v>1.8084994429611216</v>
      </c>
      <c r="BD30">
        <f>G30*AA30*0.001</f>
        <v>34.143844731056404</v>
      </c>
      <c r="BE30">
        <f>G30/S30</f>
        <v>0.98816820131113059</v>
      </c>
      <c r="BF30">
        <f>(1-AP30*AA30/AU30/F30)*100</f>
        <v>88.439022280012423</v>
      </c>
      <c r="BG30">
        <f>(S30-E30/(N30/1.35))</f>
        <v>394.21405701868275</v>
      </c>
      <c r="BH30">
        <f>E30*BF30/100/BG30</f>
        <v>-1.2988435480838376E-2</v>
      </c>
    </row>
    <row r="31" spans="1:60" x14ac:dyDescent="0.35">
      <c r="A31" s="1" t="s">
        <v>9</v>
      </c>
      <c r="B31" s="1" t="s">
        <v>3007</v>
      </c>
      <c r="K31" s="1">
        <v>2.72</v>
      </c>
    </row>
    <row r="32" spans="1:60" x14ac:dyDescent="0.35">
      <c r="A32" s="1" t="s">
        <v>9</v>
      </c>
      <c r="B32" s="1" t="s">
        <v>3006</v>
      </c>
      <c r="K32" s="1">
        <v>2.72</v>
      </c>
    </row>
    <row r="33" spans="1:60" x14ac:dyDescent="0.35">
      <c r="A33" s="1">
        <v>6</v>
      </c>
      <c r="B33" s="1" t="s">
        <v>3005</v>
      </c>
      <c r="C33" s="1">
        <v>1469.5000025369227</v>
      </c>
      <c r="D33" s="1">
        <v>0</v>
      </c>
      <c r="E33">
        <f>(R33-S33*(1000-T33)/(1000-U33))*AO33</f>
        <v>-5.2721147539266893</v>
      </c>
      <c r="F33">
        <f>IF(AZ33&lt;&gt;0,1/(1/AZ33-1/N33),0)</f>
        <v>5.2026196393665174</v>
      </c>
      <c r="G33">
        <f>((BC33-AP33/2)*S33-E33)/(BC33+AP33/2)</f>
        <v>386.78054326867306</v>
      </c>
      <c r="H33">
        <f>AP33*1000</f>
        <v>35.440674329925351</v>
      </c>
      <c r="I33">
        <f>(AU33-BA33)</f>
        <v>1.2769992720450531</v>
      </c>
      <c r="J33">
        <f>(P33+AT33*D33)</f>
        <v>29.218967437744141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31.877439498901367</v>
      </c>
      <c r="P33" s="1">
        <v>29.218967437744141</v>
      </c>
      <c r="Q33" s="1">
        <v>32.070438385009766</v>
      </c>
      <c r="R33" s="1">
        <v>399.9464111328125</v>
      </c>
      <c r="S33" s="1">
        <v>392.13433837890625</v>
      </c>
      <c r="T33" s="1">
        <v>0.67560291290283203</v>
      </c>
      <c r="U33" s="1">
        <v>31.755149841308594</v>
      </c>
      <c r="V33" s="1">
        <v>1.2544399499893188</v>
      </c>
      <c r="W33" s="1">
        <v>58.962043762207031</v>
      </c>
      <c r="X33" s="1">
        <v>300.31802368164063</v>
      </c>
      <c r="Y33" s="1">
        <v>299.40045166015625</v>
      </c>
      <c r="Z33" s="1">
        <v>0.15664185583591461</v>
      </c>
      <c r="AA33" s="1">
        <v>88.049163818359375</v>
      </c>
      <c r="AB33" s="1">
        <v>5.5810689926147461</v>
      </c>
      <c r="AC33" s="1">
        <v>1.290352463722229</v>
      </c>
      <c r="AD33" s="1">
        <v>8.6568139493465424E-2</v>
      </c>
      <c r="AE33" s="1">
        <v>1.893182098865509E-2</v>
      </c>
      <c r="AF33" s="1">
        <v>4.6274390071630478E-2</v>
      </c>
      <c r="AG33" s="1">
        <v>8.123285137116909E-3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1.1041103811825022</v>
      </c>
      <c r="AP33">
        <f>(U33-T33)/(1000-U33)*AO33</f>
        <v>3.5440674329925349E-2</v>
      </c>
      <c r="AQ33">
        <f>(P33+273.15)</f>
        <v>302.36896743774412</v>
      </c>
      <c r="AR33">
        <f>(O33+273.15)</f>
        <v>305.02743949890134</v>
      </c>
      <c r="AS33">
        <f>(Y33*AK33+Z33*AL33)*AM33</f>
        <v>47.904071194885546</v>
      </c>
      <c r="AT33">
        <f>((AS33+0.00000010773*(AR33^4-AQ33^4))-AP33*44100)/(L33*0.92*2*29.3+0.00000043092*AQ33^3)</f>
        <v>-11.649751731287314</v>
      </c>
      <c r="AU33">
        <f>0.61365*EXP(17.502*J33/(240.97+J33))</f>
        <v>4.0730136624989823</v>
      </c>
      <c r="AV33">
        <f>AU33*1000/AA33</f>
        <v>46.258402531810383</v>
      </c>
      <c r="AW33">
        <f>(AV33-U33)</f>
        <v>14.503252690501789</v>
      </c>
      <c r="AX33">
        <f>IF(D33,P33,(O33+P33)/2)</f>
        <v>30.548203468322754</v>
      </c>
      <c r="AY33">
        <f>0.61365*EXP(17.502*AX33/(240.97+AX33))</f>
        <v>4.3964593203825553</v>
      </c>
      <c r="AZ33">
        <f>IF(AW33&lt;&gt;0,(1000-(AV33+U33)/2)/AW33*AP33,0)</f>
        <v>2.3483178984216435</v>
      </c>
      <c r="BA33">
        <f>U33*AA33/1000</f>
        <v>2.7960143904539292</v>
      </c>
      <c r="BB33">
        <f>(AY33-BA33)</f>
        <v>1.6004449299286261</v>
      </c>
      <c r="BC33">
        <f>1/(1.6/F33+1.37/N33)</f>
        <v>1.5933593639715851</v>
      </c>
      <c r="BD33">
        <f>G33*AA33*0.001</f>
        <v>34.05570341601743</v>
      </c>
      <c r="BE33">
        <f>G33/S33</f>
        <v>0.9863470382819165</v>
      </c>
      <c r="BF33">
        <f>(1-AP33*AA33/AU33/F33)*100</f>
        <v>85.273848312449587</v>
      </c>
      <c r="BG33">
        <f>(S33-E33/(N33/1.35))</f>
        <v>393.79713656197021</v>
      </c>
      <c r="BH33">
        <f>E33*BF33/100/BG33</f>
        <v>-1.141637335754026E-2</v>
      </c>
    </row>
    <row r="34" spans="1:60" x14ac:dyDescent="0.35">
      <c r="A34" s="1" t="s">
        <v>9</v>
      </c>
      <c r="B34" s="1" t="s">
        <v>3004</v>
      </c>
      <c r="K34" s="1">
        <v>2.72</v>
      </c>
    </row>
    <row r="35" spans="1:60" x14ac:dyDescent="0.35">
      <c r="A35" s="1" t="s">
        <v>9</v>
      </c>
      <c r="B35" s="1" t="s">
        <v>3003</v>
      </c>
      <c r="K35" s="1">
        <v>2.72</v>
      </c>
    </row>
    <row r="36" spans="1:60" x14ac:dyDescent="0.35">
      <c r="A36" s="1">
        <v>7</v>
      </c>
      <c r="B36" s="1" t="s">
        <v>3002</v>
      </c>
      <c r="C36" s="1">
        <v>1673.5000025369227</v>
      </c>
      <c r="D36" s="1">
        <v>0</v>
      </c>
      <c r="E36">
        <f>(R36-S36*(1000-T36)/(1000-U36))*AO36</f>
        <v>-3.9774339163185553</v>
      </c>
      <c r="F36">
        <f>IF(AZ36&lt;&gt;0,1/(1/AZ36-1/N36),0)</f>
        <v>3.660626351519118</v>
      </c>
      <c r="G36">
        <f>((BC36-AP36/2)*S36-E36)/(BC36+AP36/2)</f>
        <v>384.65481223384256</v>
      </c>
      <c r="H36">
        <f>AP36*1000</f>
        <v>34.13174589251328</v>
      </c>
      <c r="I36">
        <f>(AU36-BA36)</f>
        <v>1.4636667046477272</v>
      </c>
      <c r="J36">
        <f>(P36+AT36*D36)</f>
        <v>29.590534210205078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31.923986434936523</v>
      </c>
      <c r="P36" s="1">
        <v>29.590534210205078</v>
      </c>
      <c r="Q36" s="1">
        <v>32.100307464599609</v>
      </c>
      <c r="R36" s="1">
        <v>400.1798095703125</v>
      </c>
      <c r="S36" s="1">
        <v>391.67459106445313</v>
      </c>
      <c r="T36" s="1">
        <v>0.6743931770324707</v>
      </c>
      <c r="U36" s="1">
        <v>30.639287948608398</v>
      </c>
      <c r="V36" s="1">
        <v>1.2488212585449219</v>
      </c>
      <c r="W36" s="1">
        <v>56.736930847167969</v>
      </c>
      <c r="X36" s="1">
        <v>300.3309326171875</v>
      </c>
      <c r="Y36" s="1">
        <v>499.17657470703125</v>
      </c>
      <c r="Z36" s="1">
        <v>0.13606046140193939</v>
      </c>
      <c r="AA36" s="1">
        <v>88.043853759765625</v>
      </c>
      <c r="AB36" s="1">
        <v>5.5782260894775391</v>
      </c>
      <c r="AC36" s="1">
        <v>1.2856179475784302</v>
      </c>
      <c r="AD36" s="1">
        <v>0.13478896021842957</v>
      </c>
      <c r="AE36" s="1">
        <v>2.1436234936118126E-2</v>
      </c>
      <c r="AF36" s="1">
        <v>3.1153818592429161E-2</v>
      </c>
      <c r="AG36" s="1">
        <v>1.0609199292957783E-2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1.1041578405043655</v>
      </c>
      <c r="AP36">
        <f>(U36-T36)/(1000-U36)*AO36</f>
        <v>3.4131745892513277E-2</v>
      </c>
      <c r="AQ36">
        <f>(P36+273.15)</f>
        <v>302.74053421020506</v>
      </c>
      <c r="AR36">
        <f>(O36+273.15)</f>
        <v>305.0739864349365</v>
      </c>
      <c r="AS36">
        <f>(Y36*AK36+Z36*AL36)*AM36</f>
        <v>79.868250167930455</v>
      </c>
      <c r="AT36">
        <f>((AS36+0.00000010773*(AR36^4-AQ36^4))-AP36*44100)/(L36*0.92*2*29.3+0.00000043092*AQ36^3)</f>
        <v>-10.971750980161785</v>
      </c>
      <c r="AU36">
        <f>0.61365*EXP(17.502*J36/(240.97+J36))</f>
        <v>4.1612676920983542</v>
      </c>
      <c r="AV36">
        <f>AU36*1000/AA36</f>
        <v>47.263579618546579</v>
      </c>
      <c r="AW36">
        <f>(AV36-U36)</f>
        <v>16.624291669938181</v>
      </c>
      <c r="AX36">
        <f>IF(D36,P36,(O36+P36)/2)</f>
        <v>30.757260322570801</v>
      </c>
      <c r="AY36">
        <f>0.61365*EXP(17.502*AX36/(240.97+AX36))</f>
        <v>4.4493140127364805</v>
      </c>
      <c r="AZ36">
        <f>IF(AW36&lt;&gt;0,(1000-(AV36+U36)/2)/AW36*AP36,0)</f>
        <v>1.973152667417386</v>
      </c>
      <c r="BA36">
        <f>U36*AA36/1000</f>
        <v>2.697600987450627</v>
      </c>
      <c r="BB36">
        <f>(AY36-BA36)</f>
        <v>1.7517130252858535</v>
      </c>
      <c r="BC36">
        <f>1/(1.6/F36+1.37/N36)</f>
        <v>1.3207403350636673</v>
      </c>
      <c r="BD36">
        <f>G36*AA36*0.001</f>
        <v>33.866492036306539</v>
      </c>
      <c r="BE36">
        <f>G36/S36</f>
        <v>0.98207752304908791</v>
      </c>
      <c r="BF36">
        <f>(1-AP36*AA36/AU36/F36)*100</f>
        <v>80.272298357751581</v>
      </c>
      <c r="BG36">
        <f>(S36-E36/(N36/1.35))</f>
        <v>392.9290534951856</v>
      </c>
      <c r="BH36">
        <f>E36*BF36/100/BG36</f>
        <v>-8.1255829567429896E-3</v>
      </c>
    </row>
    <row r="37" spans="1:60" x14ac:dyDescent="0.35">
      <c r="A37" s="1" t="s">
        <v>9</v>
      </c>
      <c r="B37" s="1" t="s">
        <v>3001</v>
      </c>
      <c r="K37" s="1">
        <v>2.72</v>
      </c>
    </row>
    <row r="38" spans="1:60" x14ac:dyDescent="0.35">
      <c r="A38" s="1" t="s">
        <v>9</v>
      </c>
      <c r="B38" s="1" t="s">
        <v>3000</v>
      </c>
      <c r="K38" s="1">
        <v>2.72</v>
      </c>
    </row>
    <row r="39" spans="1:60" x14ac:dyDescent="0.35">
      <c r="A39" s="1">
        <v>8</v>
      </c>
      <c r="B39" s="1" t="s">
        <v>2999</v>
      </c>
      <c r="C39" s="1">
        <v>1877.5000025369227</v>
      </c>
      <c r="D39" s="1">
        <v>0</v>
      </c>
      <c r="E39">
        <f>(R39-S39*(1000-T39)/(1000-U39))*AO39</f>
        <v>-3.4547824321406266</v>
      </c>
      <c r="F39">
        <f>IF(AZ39&lt;&gt;0,1/(1/AZ39-1/N39),0)</f>
        <v>2.8435200457686007</v>
      </c>
      <c r="G39">
        <f>((BC39-AP39/2)*S39-E39)/(BC39+AP39/2)</f>
        <v>383.06287870807091</v>
      </c>
      <c r="H39">
        <f>AP39*1000</f>
        <v>33.178400887564763</v>
      </c>
      <c r="I39">
        <f>(AU39-BA39)</f>
        <v>1.6427787471130597</v>
      </c>
      <c r="J39">
        <f>(P39+AT39*D39)</f>
        <v>30.034311294555664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31.995159149169922</v>
      </c>
      <c r="P39" s="1">
        <v>30.034311294555664</v>
      </c>
      <c r="Q39" s="1">
        <v>32.151008605957031</v>
      </c>
      <c r="R39" s="1">
        <v>399.98367309570313</v>
      </c>
      <c r="S39" s="1">
        <v>391.35382080078125</v>
      </c>
      <c r="T39" s="1">
        <v>0.67817538976669312</v>
      </c>
      <c r="U39" s="1">
        <v>29.827468872070313</v>
      </c>
      <c r="V39" s="1">
        <v>1.2507507801055908</v>
      </c>
      <c r="W39" s="1">
        <v>55.010440826416016</v>
      </c>
      <c r="X39" s="1">
        <v>300.36221313476563</v>
      </c>
      <c r="Y39" s="1">
        <v>750.0201416015625</v>
      </c>
      <c r="Z39" s="1">
        <v>0.10404501110315323</v>
      </c>
      <c r="AA39" s="1">
        <v>88.042160034179688</v>
      </c>
      <c r="AB39" s="1">
        <v>5.6701679229736328</v>
      </c>
      <c r="AC39" s="1">
        <v>1.2772704362869263</v>
      </c>
      <c r="AD39" s="1">
        <v>6.6630519926548004E-2</v>
      </c>
      <c r="AE39" s="1">
        <v>1.0794366709887981E-2</v>
      </c>
      <c r="AF39" s="1">
        <v>7.6685205101966858E-2</v>
      </c>
      <c r="AG39" s="1">
        <v>1.4393110759556293E-3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1.1042728424072263</v>
      </c>
      <c r="AP39">
        <f>(U39-T39)/(1000-U39)*AO39</f>
        <v>3.3178400887564762E-2</v>
      </c>
      <c r="AQ39">
        <f>(P39+273.15)</f>
        <v>303.18431129455564</v>
      </c>
      <c r="AR39">
        <f>(O39+273.15)</f>
        <v>305.1451591491699</v>
      </c>
      <c r="AS39">
        <f>(Y39*AK39+Z39*AL39)*AM39</f>
        <v>120.00321997396895</v>
      </c>
      <c r="AT39">
        <f>((AS39+0.00000010773*(AR39^4-AQ39^4))-AP39*44100)/(L39*0.92*2*29.3+0.00000043092*AQ39^3)</f>
        <v>-10.357037187079092</v>
      </c>
      <c r="AU39">
        <f>0.61365*EXP(17.502*J39/(240.97+J39))</f>
        <v>4.2688535349623873</v>
      </c>
      <c r="AV39">
        <f>AU39*1000/AA39</f>
        <v>48.486469815201431</v>
      </c>
      <c r="AW39">
        <f>(AV39-U39)</f>
        <v>18.659000943131119</v>
      </c>
      <c r="AX39">
        <f>IF(D39,P39,(O39+P39)/2)</f>
        <v>31.014735221862793</v>
      </c>
      <c r="AY39">
        <f>0.61365*EXP(17.502*AX39/(240.97+AX39))</f>
        <v>4.5151700056876507</v>
      </c>
      <c r="AZ39">
        <f>IF(AW39&lt;&gt;0,(1000-(AV39+U39)/2)/AW39*AP39,0)</f>
        <v>1.7085178010495321</v>
      </c>
      <c r="BA39">
        <f>U39*AA39/1000</f>
        <v>2.6260747878493276</v>
      </c>
      <c r="BB39">
        <f>(AY39-BA39)</f>
        <v>1.8890952178383231</v>
      </c>
      <c r="BC39">
        <f>1/(1.6/F39+1.37/N39)</f>
        <v>1.1328231843860088</v>
      </c>
      <c r="BD39">
        <f>G39*AA39*0.001</f>
        <v>33.725683270369544</v>
      </c>
      <c r="BE39">
        <f>G39/S39</f>
        <v>0.97881471534953823</v>
      </c>
      <c r="BF39">
        <f>(1-AP39*AA39/AU39/F39)*100</f>
        <v>75.935403128652155</v>
      </c>
      <c r="BG39">
        <f>(S39-E39/(N39/1.35))</f>
        <v>392.44344161124752</v>
      </c>
      <c r="BH39">
        <f>E39*BF39/100/BG39</f>
        <v>-6.6847924793773687E-3</v>
      </c>
    </row>
    <row r="40" spans="1:60" x14ac:dyDescent="0.35">
      <c r="A40" s="1" t="s">
        <v>9</v>
      </c>
      <c r="B40" s="1" t="s">
        <v>2998</v>
      </c>
      <c r="K40" s="1">
        <v>2.72</v>
      </c>
    </row>
    <row r="41" spans="1:60" x14ac:dyDescent="0.35">
      <c r="A41" s="1" t="s">
        <v>9</v>
      </c>
      <c r="B41" s="1" t="s">
        <v>2997</v>
      </c>
      <c r="K41" s="1">
        <v>2.72</v>
      </c>
    </row>
    <row r="42" spans="1:60" x14ac:dyDescent="0.35">
      <c r="A42" s="1">
        <v>9</v>
      </c>
      <c r="B42" s="1" t="s">
        <v>2996</v>
      </c>
      <c r="C42" s="1">
        <v>2081.5000025369227</v>
      </c>
      <c r="D42" s="1">
        <v>0</v>
      </c>
      <c r="E42">
        <f>(R42-S42*(1000-T42)/(1000-U42))*AO42</f>
        <v>-2.7268700298733051</v>
      </c>
      <c r="F42">
        <f>IF(AZ42&lt;&gt;0,1/(1/AZ42-1/N42),0)</f>
        <v>2.511851708589985</v>
      </c>
      <c r="G42">
        <f>((BC42-AP42/2)*S42-E42)/(BC42+AP42/2)</f>
        <v>381.49012828831638</v>
      </c>
      <c r="H42">
        <f>AP42*1000</f>
        <v>32.738105832978249</v>
      </c>
      <c r="I42">
        <f>(AU42-BA42)</f>
        <v>1.7490900040270327</v>
      </c>
      <c r="J42">
        <f>(P42+AT42*D42)</f>
        <v>30.331705093383789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32.078941345214844</v>
      </c>
      <c r="P42" s="1">
        <v>30.331705093383789</v>
      </c>
      <c r="Q42" s="1">
        <v>32.219165802001953</v>
      </c>
      <c r="R42" s="1">
        <v>400.103515625</v>
      </c>
      <c r="S42" s="1">
        <v>390.98190307617188</v>
      </c>
      <c r="T42" s="1">
        <v>0.68295401334762573</v>
      </c>
      <c r="U42" s="1">
        <v>29.455345153808594</v>
      </c>
      <c r="V42" s="1">
        <v>1.253557562828064</v>
      </c>
      <c r="W42" s="1">
        <v>54.065090179443359</v>
      </c>
      <c r="X42" s="1">
        <v>300.373779296875</v>
      </c>
      <c r="Y42" s="1">
        <v>1000.0143432617188</v>
      </c>
      <c r="Z42" s="1">
        <v>1.6006786376237869E-2</v>
      </c>
      <c r="AA42" s="1">
        <v>88.038711547851563</v>
      </c>
      <c r="AB42" s="1">
        <v>5.6302509307861328</v>
      </c>
      <c r="AC42" s="1">
        <v>1.2762576341629028</v>
      </c>
      <c r="AD42" s="1">
        <v>4.9027763307094574E-2</v>
      </c>
      <c r="AE42" s="1">
        <v>9.7227124497294426E-3</v>
      </c>
      <c r="AF42" s="1">
        <v>5.3282301872968674E-2</v>
      </c>
      <c r="AG42" s="1">
        <v>1.6293999506160617E-3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1.1043153650620401</v>
      </c>
      <c r="AP42">
        <f>(U42-T42)/(1000-U42)*AO42</f>
        <v>3.2738105832978252E-2</v>
      </c>
      <c r="AQ42">
        <f>(P42+273.15)</f>
        <v>303.48170509338377</v>
      </c>
      <c r="AR42">
        <f>(O42+273.15)</f>
        <v>305.22894134521482</v>
      </c>
      <c r="AS42">
        <f>(Y42*AK42+Z42*AL42)*AM42</f>
        <v>160.00229134554502</v>
      </c>
      <c r="AT42">
        <f>((AS42+0.00000010773*(AR42^4-AQ42^4))-AP42*44100)/(L42*0.92*2*29.3+0.00000043092*AQ42^3)</f>
        <v>-9.9078974588348689</v>
      </c>
      <c r="AU42">
        <f>0.61365*EXP(17.502*J42/(240.97+J42))</f>
        <v>4.342300639565595</v>
      </c>
      <c r="AV42">
        <f>AU42*1000/AA42</f>
        <v>49.322628230485066</v>
      </c>
      <c r="AW42">
        <f>(AV42-U42)</f>
        <v>19.867283076676472</v>
      </c>
      <c r="AX42">
        <f>IF(D42,P42,(O42+P42)/2)</f>
        <v>31.205323219299316</v>
      </c>
      <c r="AY42">
        <f>0.61365*EXP(17.502*AX42/(240.97+AX42))</f>
        <v>4.5644632006559993</v>
      </c>
      <c r="AZ42">
        <f>IF(AW42&lt;&gt;0,(1000-(AV42+U42)/2)/AW42*AP42,0)</f>
        <v>1.5829333531224796</v>
      </c>
      <c r="BA42">
        <f>U42*AA42/1000</f>
        <v>2.5932106355385622</v>
      </c>
      <c r="BB42">
        <f>(AY42-BA42)</f>
        <v>1.9712525651174371</v>
      </c>
      <c r="BC42">
        <f>1/(1.6/F42+1.37/N42)</f>
        <v>1.0448799881692661</v>
      </c>
      <c r="BD42">
        <f>G42*AA42*0.001</f>
        <v>33.585899362727972</v>
      </c>
      <c r="BE42">
        <f>G42/S42</f>
        <v>0.97572323753816737</v>
      </c>
      <c r="BF42">
        <f>(1-AP42*AA42/AU42/F42)*100</f>
        <v>73.575100684484539</v>
      </c>
      <c r="BG42">
        <f>(S42-E42/(N42/1.35))</f>
        <v>391.84194401662143</v>
      </c>
      <c r="BH42">
        <f>E42*BF42/100/BG42</f>
        <v>-5.1201700089799811E-3</v>
      </c>
    </row>
    <row r="43" spans="1:60" x14ac:dyDescent="0.35">
      <c r="A43" s="1" t="s">
        <v>9</v>
      </c>
      <c r="B43" s="1" t="s">
        <v>2995</v>
      </c>
      <c r="K43" s="1">
        <v>2.72</v>
      </c>
    </row>
    <row r="44" spans="1:60" x14ac:dyDescent="0.35">
      <c r="A44" s="1" t="s">
        <v>9</v>
      </c>
      <c r="B44" s="1" t="s">
        <v>2994</v>
      </c>
      <c r="K44" s="1">
        <v>2.72</v>
      </c>
    </row>
    <row r="45" spans="1:60" x14ac:dyDescent="0.35">
      <c r="A45" s="1">
        <v>10</v>
      </c>
      <c r="B45" s="1" t="s">
        <v>2993</v>
      </c>
      <c r="C45" s="1">
        <v>2285.5000025369227</v>
      </c>
      <c r="D45" s="1">
        <v>0</v>
      </c>
      <c r="E45">
        <f>(R45-S45*(1000-T45)/(1000-U45))*AO45</f>
        <v>-2.2199115127702145</v>
      </c>
      <c r="F45">
        <f>IF(AZ45&lt;&gt;0,1/(1/AZ45-1/N45),0)</f>
        <v>2.2096206776897231</v>
      </c>
      <c r="G45">
        <f>((BC45-AP45/2)*S45-E45)/(BC45+AP45/2)</f>
        <v>380.15284525606552</v>
      </c>
      <c r="H45">
        <f>AP45*1000</f>
        <v>32.059860457077704</v>
      </c>
      <c r="I45">
        <f>(AU45-BA45)</f>
        <v>1.8602501002528862</v>
      </c>
      <c r="J45">
        <f>(P45+AT45*D45)</f>
        <v>30.5750732421875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32.177642822265625</v>
      </c>
      <c r="P45" s="1">
        <v>30.5750732421875</v>
      </c>
      <c r="Q45" s="1">
        <v>32.297824859619141</v>
      </c>
      <c r="R45" s="1">
        <v>400.07284545898438</v>
      </c>
      <c r="S45" s="1">
        <v>390.73806762695313</v>
      </c>
      <c r="T45" s="1">
        <v>0.6898493766784668</v>
      </c>
      <c r="U45" s="1">
        <v>28.88661003112793</v>
      </c>
      <c r="V45" s="1">
        <v>1.2590832710266113</v>
      </c>
      <c r="W45" s="1">
        <v>52.72259521484375</v>
      </c>
      <c r="X45" s="1">
        <v>300.33175659179688</v>
      </c>
      <c r="Y45" s="1">
        <v>1251.3564453125</v>
      </c>
      <c r="Z45" s="1">
        <v>0.1989397406578064</v>
      </c>
      <c r="AA45" s="1">
        <v>88.032890319824219</v>
      </c>
      <c r="AB45" s="1">
        <v>5.7553424835205078</v>
      </c>
      <c r="AC45" s="1">
        <v>1.2881873846054077</v>
      </c>
      <c r="AD45" s="1">
        <v>6.875145435333252E-2</v>
      </c>
      <c r="AE45" s="1">
        <v>2.1862922236323357E-2</v>
      </c>
      <c r="AF45" s="1">
        <v>5.2927471697330475E-2</v>
      </c>
      <c r="AG45" s="1">
        <v>8.3821015432476997E-3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1.1041608698227823</v>
      </c>
      <c r="AP45">
        <f>(U45-T45)/(1000-U45)*AO45</f>
        <v>3.2059860457077705E-2</v>
      </c>
      <c r="AQ45">
        <f>(P45+273.15)</f>
        <v>303.72507324218748</v>
      </c>
      <c r="AR45">
        <f>(O45+273.15)</f>
        <v>305.3276428222656</v>
      </c>
      <c r="AS45">
        <f>(Y45*AK45+Z45*AL45)*AM45</f>
        <v>200.21702677480062</v>
      </c>
      <c r="AT45">
        <f>((AS45+0.00000010773*(AR45^4-AQ45^4))-AP45*44100)/(L45*0.92*2*29.3+0.00000043092*AQ45^3)</f>
        <v>-9.3689771331018701</v>
      </c>
      <c r="AU45">
        <f>0.61365*EXP(17.502*J45/(240.97+J45))</f>
        <v>4.4032218728347052</v>
      </c>
      <c r="AV45">
        <f>AU45*1000/AA45</f>
        <v>50.017917812737529</v>
      </c>
      <c r="AW45">
        <f>(AV45-U45)</f>
        <v>21.1313077816096</v>
      </c>
      <c r="AX45">
        <f>IF(D45,P45,(O45+P45)/2)</f>
        <v>31.376358032226563</v>
      </c>
      <c r="AY45">
        <f>0.61365*EXP(17.502*AX45/(240.97+AX45))</f>
        <v>4.6090975670508847</v>
      </c>
      <c r="AZ45">
        <f>IF(AW45&lt;&gt;0,(1000-(AV45+U45)/2)/AW45*AP45,0)</f>
        <v>1.4573175829574256</v>
      </c>
      <c r="BA45">
        <f>U45*AA45/1000</f>
        <v>2.5429717725818191</v>
      </c>
      <c r="BB45">
        <f>(AY45-BA45)</f>
        <v>2.0661257944690656</v>
      </c>
      <c r="BC45">
        <f>1/(1.6/F45+1.37/N45)</f>
        <v>0.95769514133590194</v>
      </c>
      <c r="BD45">
        <f>G45*AA45*0.001</f>
        <v>33.465953731196322</v>
      </c>
      <c r="BE45">
        <f>G45/S45</f>
        <v>0.97290967211059254</v>
      </c>
      <c r="BF45">
        <f>(1-AP45*AA45/AU45/F45)*100</f>
        <v>70.991966137199881</v>
      </c>
      <c r="BG45">
        <f>(S45-E45/(N45/1.35))</f>
        <v>391.43821642914827</v>
      </c>
      <c r="BH45">
        <f>E45*BF45/100/BG45</f>
        <v>-4.0260729874516139E-3</v>
      </c>
    </row>
    <row r="46" spans="1:60" x14ac:dyDescent="0.35">
      <c r="A46" s="1" t="s">
        <v>9</v>
      </c>
      <c r="B46" s="1" t="s">
        <v>2992</v>
      </c>
      <c r="K46" s="1">
        <v>2.72</v>
      </c>
    </row>
    <row r="47" spans="1:60" x14ac:dyDescent="0.35">
      <c r="A47" s="1" t="s">
        <v>9</v>
      </c>
      <c r="B47" s="1" t="s">
        <v>2991</v>
      </c>
      <c r="K47" s="1">
        <v>2.72</v>
      </c>
    </row>
    <row r="48" spans="1:60" x14ac:dyDescent="0.35">
      <c r="A48" s="1">
        <v>11</v>
      </c>
      <c r="B48" s="1" t="s">
        <v>2990</v>
      </c>
      <c r="C48" s="1">
        <v>2489.0000025480986</v>
      </c>
      <c r="D48" s="1">
        <v>0</v>
      </c>
      <c r="E48">
        <f>(R48-S48*(1000-T48)/(1000-U48))*AO48</f>
        <v>-2.7167957671835454</v>
      </c>
      <c r="F48">
        <f>IF(AZ48&lt;&gt;0,1/(1/AZ48-1/N48),0)</f>
        <v>1.7388273564777608</v>
      </c>
      <c r="G48">
        <f>((BC48-AP48/2)*S48-E48)/(BC48+AP48/2)</f>
        <v>380.7351179328997</v>
      </c>
      <c r="H48">
        <f>AP48*1000</f>
        <v>30.223400257775975</v>
      </c>
      <c r="I48">
        <f>(AU48-BA48)</f>
        <v>2.0675540152884571</v>
      </c>
      <c r="J48">
        <f>(P48+AT48*D48)</f>
        <v>30.848592758178711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32.308326721191406</v>
      </c>
      <c r="P48" s="1">
        <v>30.848592758178711</v>
      </c>
      <c r="Q48" s="1">
        <v>32.398303985595703</v>
      </c>
      <c r="R48" s="1">
        <v>400.11056518554688</v>
      </c>
      <c r="S48" s="1">
        <v>391.8453369140625</v>
      </c>
      <c r="T48" s="1">
        <v>0.69675141572952271</v>
      </c>
      <c r="U48" s="1">
        <v>27.321298599243164</v>
      </c>
      <c r="V48" s="1">
        <v>1.2622474431991577</v>
      </c>
      <c r="W48" s="1">
        <v>49.495758056640625</v>
      </c>
      <c r="X48" s="1">
        <v>300.33047485351563</v>
      </c>
      <c r="Y48" s="1">
        <v>1600.506591796875</v>
      </c>
      <c r="Z48" s="1">
        <v>1.2576902285218239E-2</v>
      </c>
      <c r="AA48" s="1">
        <v>88.027450561523438</v>
      </c>
      <c r="AB48" s="1">
        <v>5.6897192001342773</v>
      </c>
      <c r="AC48" s="1">
        <v>1.2858649492263794</v>
      </c>
      <c r="AD48" s="1">
        <v>0.18140785396099091</v>
      </c>
      <c r="AE48" s="1">
        <v>5.2586782723665237E-2</v>
      </c>
      <c r="AF48" s="1">
        <v>2.9255285859107971E-2</v>
      </c>
      <c r="AG48" s="1">
        <v>3.0890800058841705E-2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1.1041561575496897</v>
      </c>
      <c r="AP48">
        <f>(U48-T48)/(1000-U48)*AO48</f>
        <v>3.0223400257775975E-2</v>
      </c>
      <c r="AQ48">
        <f>(P48+273.15)</f>
        <v>303.99859275817869</v>
      </c>
      <c r="AR48">
        <f>(O48+273.15)</f>
        <v>305.45832672119138</v>
      </c>
      <c r="AS48">
        <f>(Y48*AK48+Z48*AL48)*AM48</f>
        <v>256.08104896364239</v>
      </c>
      <c r="AT48">
        <f>((AS48+0.00000010773*(AR48^4-AQ48^4))-AP48*44100)/(L48*0.92*2*29.3+0.00000043092*AQ48^3)</f>
        <v>-8.3064802441426746</v>
      </c>
      <c r="AU48">
        <f>0.61365*EXP(17.502*J48/(240.97+J48))</f>
        <v>4.472578277009954</v>
      </c>
      <c r="AV48">
        <f>AU48*1000/AA48</f>
        <v>50.808903909854976</v>
      </c>
      <c r="AW48">
        <f>(AV48-U48)</f>
        <v>23.487605310611812</v>
      </c>
      <c r="AX48">
        <f>IF(D48,P48,(O48+P48)/2)</f>
        <v>31.578459739685059</v>
      </c>
      <c r="AY48">
        <f>0.61365*EXP(17.502*AX48/(240.97+AX48))</f>
        <v>4.6623288734807833</v>
      </c>
      <c r="AZ48">
        <f>IF(AW48&lt;&gt;0,(1000-(AV48+U48)/2)/AW48*AP48,0)</f>
        <v>1.2365126066439627</v>
      </c>
      <c r="BA48">
        <f>U48*AA48/1000</f>
        <v>2.405024261721497</v>
      </c>
      <c r="BB48">
        <f>(AY48-BA48)</f>
        <v>2.2573046117592863</v>
      </c>
      <c r="BC48">
        <f>1/(1.6/F48+1.37/N48)</f>
        <v>0.80630349474588525</v>
      </c>
      <c r="BD48">
        <f>G48*AA48*0.001</f>
        <v>33.515141770874123</v>
      </c>
      <c r="BE48">
        <f>G48/S48</f>
        <v>0.97164641777120486</v>
      </c>
      <c r="BF48">
        <f>(1-AP48*AA48/AU48/F48)*100</f>
        <v>65.790475915886887</v>
      </c>
      <c r="BG48">
        <f>(S48-E48/(N48/1.35))</f>
        <v>392.70220048329037</v>
      </c>
      <c r="BH48">
        <f>E48*BF48/100/BG48</f>
        <v>-4.5515224072923905E-3</v>
      </c>
    </row>
    <row r="49" spans="1:60" x14ac:dyDescent="0.35">
      <c r="A49" s="1" t="s">
        <v>9</v>
      </c>
      <c r="B49" s="1" t="s">
        <v>2989</v>
      </c>
      <c r="K49" s="1">
        <v>2.72</v>
      </c>
    </row>
    <row r="50" spans="1:60" x14ac:dyDescent="0.35">
      <c r="A50" s="1" t="s">
        <v>9</v>
      </c>
      <c r="B50" s="1" t="s">
        <v>2988</v>
      </c>
      <c r="K50" s="1">
        <v>2.72</v>
      </c>
    </row>
    <row r="51" spans="1:60" x14ac:dyDescent="0.35">
      <c r="A51" s="1">
        <v>12</v>
      </c>
      <c r="B51" s="1" t="s">
        <v>2987</v>
      </c>
      <c r="C51" s="1">
        <v>2693.0000025480986</v>
      </c>
      <c r="D51" s="1">
        <v>0</v>
      </c>
      <c r="E51">
        <f>(R51-S51*(1000-T51)/(1000-U51))*AO51</f>
        <v>-2.6018845963870376</v>
      </c>
      <c r="F51">
        <f>IF(AZ51&lt;&gt;0,1/(1/AZ51-1/N51),0)</f>
        <v>1.159299482664478</v>
      </c>
      <c r="G51">
        <f>((BC51-AP51/2)*S51-E51)/(BC51+AP51/2)</f>
        <v>379.97931988210985</v>
      </c>
      <c r="H51">
        <f>AP51*1000</f>
        <v>26.406393346758332</v>
      </c>
      <c r="I51">
        <f>(AU51-BA51)</f>
        <v>2.4512709037950766</v>
      </c>
      <c r="J51">
        <f>(P51+AT51*D51)</f>
        <v>31.21864128112793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32.495887756347656</v>
      </c>
      <c r="P51" s="1">
        <v>31.21864128112793</v>
      </c>
      <c r="Q51" s="1">
        <v>32.547454833984375</v>
      </c>
      <c r="R51" s="1">
        <v>399.94552612304688</v>
      </c>
      <c r="S51" s="1">
        <v>392.90545654296875</v>
      </c>
      <c r="T51" s="1">
        <v>0.70613175630569458</v>
      </c>
      <c r="U51" s="1">
        <v>24.046514511108398</v>
      </c>
      <c r="V51" s="1">
        <v>1.2657126188278198</v>
      </c>
      <c r="W51" s="1">
        <v>43.102405548095703</v>
      </c>
      <c r="X51" s="1">
        <v>300.33029174804688</v>
      </c>
      <c r="Y51" s="1">
        <v>2000.6363525390625</v>
      </c>
      <c r="Z51" s="1">
        <v>6.9742694497108459E-2</v>
      </c>
      <c r="AA51" s="1">
        <v>88.023330688476563</v>
      </c>
      <c r="AB51" s="1">
        <v>5.803459644317627</v>
      </c>
      <c r="AC51" s="1">
        <v>1.2718091011047363</v>
      </c>
      <c r="AD51" s="1">
        <v>7.8498229384422302E-2</v>
      </c>
      <c r="AE51" s="1">
        <v>5.8129951357841492E-2</v>
      </c>
      <c r="AF51" s="1">
        <v>8.3486571907997131E-2</v>
      </c>
      <c r="AG51" s="1">
        <v>4.6043649315834045E-2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1.1041554843678192</v>
      </c>
      <c r="AP51">
        <f>(U51-T51)/(1000-U51)*AO51</f>
        <v>2.6406393346758331E-2</v>
      </c>
      <c r="AQ51">
        <f>(P51+273.15)</f>
        <v>304.36864128112791</v>
      </c>
      <c r="AR51">
        <f>(O51+273.15)</f>
        <v>305.64588775634763</v>
      </c>
      <c r="AS51">
        <f>(Y51*AK51+Z51*AL51)*AM51</f>
        <v>320.10180925141685</v>
      </c>
      <c r="AT51">
        <f>((AS51+0.00000010773*(AR51^4-AQ51^4))-AP51*44100)/(L51*0.92*2*29.3+0.00000043092*AQ51^3)</f>
        <v>-6.4988031360169822</v>
      </c>
      <c r="AU51">
        <f>0.61365*EXP(17.502*J51/(240.97+J51))</f>
        <v>4.5679252025116215</v>
      </c>
      <c r="AV51">
        <f>AU51*1000/AA51</f>
        <v>51.894482596642121</v>
      </c>
      <c r="AW51">
        <f>(AV51-U51)</f>
        <v>27.847968085533722</v>
      </c>
      <c r="AX51">
        <f>IF(D51,P51,(O51+P51)/2)</f>
        <v>31.857264518737793</v>
      </c>
      <c r="AY51">
        <f>0.61365*EXP(17.502*AX51/(240.97+AX51))</f>
        <v>4.73664115405919</v>
      </c>
      <c r="AZ51">
        <f>IF(AW51&lt;&gt;0,(1000-(AV51+U51)/2)/AW51*AP51,0)</f>
        <v>0.91222919203102459</v>
      </c>
      <c r="BA51">
        <f>U51*AA51/1000</f>
        <v>2.1166542987165449</v>
      </c>
      <c r="BB51">
        <f>(AY51-BA51)</f>
        <v>2.6199868553426451</v>
      </c>
      <c r="BC51">
        <f>1/(1.6/F51+1.37/N51)</f>
        <v>0.58816221057257478</v>
      </c>
      <c r="BD51">
        <f>G51*AA51*0.001</f>
        <v>33.447045328765377</v>
      </c>
      <c r="BE51">
        <f>G51/S51</f>
        <v>0.96710115259128426</v>
      </c>
      <c r="BF51">
        <f>(1-AP51*AA51/AU51/F51)*100</f>
        <v>56.107303722436399</v>
      </c>
      <c r="BG51">
        <f>(S51-E51/(N51/1.35))</f>
        <v>393.72607771328609</v>
      </c>
      <c r="BH51">
        <f>E51*BF51/100/BG51</f>
        <v>-3.7077739464979865E-3</v>
      </c>
    </row>
    <row r="52" spans="1:60" x14ac:dyDescent="0.35">
      <c r="A52" s="1" t="s">
        <v>9</v>
      </c>
      <c r="B52" s="1" t="s">
        <v>2986</v>
      </c>
      <c r="K52" s="1">
        <v>1.9040000000000004</v>
      </c>
    </row>
    <row r="53" spans="1:60" x14ac:dyDescent="0.35">
      <c r="A53" s="1" t="s">
        <v>9</v>
      </c>
      <c r="B53" s="1" t="s">
        <v>2985</v>
      </c>
      <c r="K53" s="1">
        <v>1.9040000000000004</v>
      </c>
    </row>
    <row r="54" spans="1:60" x14ac:dyDescent="0.35">
      <c r="A54" s="1" t="s">
        <v>9</v>
      </c>
      <c r="B54" s="1" t="s">
        <v>2984</v>
      </c>
      <c r="K54" s="1">
        <v>1.9040000000000004</v>
      </c>
    </row>
    <row r="55" spans="1:60" x14ac:dyDescent="0.35">
      <c r="A55" s="1" t="s">
        <v>9</v>
      </c>
      <c r="B55" s="1" t="s">
        <v>2983</v>
      </c>
      <c r="K55" s="1">
        <v>1.9040000000000004</v>
      </c>
    </row>
    <row r="56" spans="1:60" x14ac:dyDescent="0.35">
      <c r="K56" s="1">
        <v>1.9040000000000004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BH55"/>
  <sheetViews>
    <sheetView topLeftCell="A4" zoomScale="53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2982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2981</v>
      </c>
    </row>
    <row r="12" spans="1:60" x14ac:dyDescent="0.35">
      <c r="A12" s="1" t="s">
        <v>9</v>
      </c>
      <c r="B12" s="1" t="s">
        <v>2980</v>
      </c>
    </row>
    <row r="13" spans="1:60" x14ac:dyDescent="0.35">
      <c r="A13" s="1" t="s">
        <v>9</v>
      </c>
      <c r="B13" s="1" t="s">
        <v>2979</v>
      </c>
    </row>
    <row r="14" spans="1:60" x14ac:dyDescent="0.35">
      <c r="A14" s="1" t="s">
        <v>9</v>
      </c>
      <c r="B14" s="1" t="s">
        <v>2978</v>
      </c>
    </row>
    <row r="15" spans="1:60" x14ac:dyDescent="0.35">
      <c r="A15" s="1" t="s">
        <v>9</v>
      </c>
      <c r="B15" s="1" t="s">
        <v>2977</v>
      </c>
    </row>
    <row r="16" spans="1:60" x14ac:dyDescent="0.35">
      <c r="A16" s="1" t="s">
        <v>9</v>
      </c>
      <c r="B16" s="1" t="s">
        <v>2976</v>
      </c>
    </row>
    <row r="17" spans="1:60" x14ac:dyDescent="0.35">
      <c r="A17" s="1" t="s">
        <v>9</v>
      </c>
      <c r="B17" s="1" t="s">
        <v>2975</v>
      </c>
    </row>
    <row r="18" spans="1:60" x14ac:dyDescent="0.35">
      <c r="A18" s="1">
        <v>1</v>
      </c>
      <c r="B18" s="1" t="s">
        <v>2974</v>
      </c>
      <c r="C18" s="1">
        <v>457.00000216811895</v>
      </c>
      <c r="D18" s="1">
        <v>0</v>
      </c>
      <c r="E18">
        <f>(R18-S18*(1000-T18)/(1000-U18))*AO18</f>
        <v>-7.6775425226752958</v>
      </c>
      <c r="F18">
        <f>IF(AZ18&lt;&gt;0,1/(1/AZ18-1/N18),0)</f>
        <v>29.193520540646094</v>
      </c>
      <c r="G18">
        <f>((BC18-AP18/2)*S18-E18)/(BC18+AP18/2)</f>
        <v>388.78914445519052</v>
      </c>
      <c r="H18">
        <f>AP18*1000</f>
        <v>42.039273451027945</v>
      </c>
      <c r="I18">
        <f>(AU18-BA18)</f>
        <v>0.94872217403240588</v>
      </c>
      <c r="J18">
        <f>(P18+AT18*D18)</f>
        <v>29.925235748291016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32.613555908203125</v>
      </c>
      <c r="P18" s="1">
        <v>29.925235748291016</v>
      </c>
      <c r="Q18" s="1">
        <v>32.760250091552734</v>
      </c>
      <c r="R18" s="1">
        <v>400.03790283203125</v>
      </c>
      <c r="S18" s="1">
        <v>392.06393432617188</v>
      </c>
      <c r="T18" s="1">
        <v>0.77154994010925293</v>
      </c>
      <c r="U18" s="1">
        <v>37.420345306396484</v>
      </c>
      <c r="V18" s="1">
        <v>1.3736631870269775</v>
      </c>
      <c r="W18" s="1">
        <v>66.622970581054688</v>
      </c>
      <c r="X18" s="1">
        <v>300.33163452148438</v>
      </c>
      <c r="Y18" s="1">
        <v>0.13994477689266205</v>
      </c>
      <c r="Z18" s="1">
        <v>9.0325020253658295E-2</v>
      </c>
      <c r="AA18" s="1">
        <v>88.012702941894531</v>
      </c>
      <c r="AB18" s="1">
        <v>6.3145895004272461</v>
      </c>
      <c r="AC18" s="1">
        <v>1.327923059463501</v>
      </c>
      <c r="AD18" s="1">
        <v>5.9451300650835037E-2</v>
      </c>
      <c r="AE18" s="1">
        <v>4.7271829098463058E-3</v>
      </c>
      <c r="AF18" s="1">
        <v>2.7301840484142303E-2</v>
      </c>
      <c r="AG18" s="1">
        <v>1.3748918659985065E-2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1.1041604210348688</v>
      </c>
      <c r="AP18">
        <f>(U18-T18)/(1000-U18)*AO18</f>
        <v>4.2039273451027946E-2</v>
      </c>
      <c r="AQ18">
        <f>(P18+273.15)</f>
        <v>303.07523574829099</v>
      </c>
      <c r="AR18">
        <f>(O18+273.15)</f>
        <v>305.7635559082031</v>
      </c>
      <c r="AS18">
        <f>(Y18*AK18+Z18*AL18)*AM18</f>
        <v>2.2391163802344405E-2</v>
      </c>
      <c r="AT18">
        <f>((AS18+0.00000010773*(AR18^4-AQ18^4))-AP18*44100)/(L18*0.92*2*29.3+0.00000043092*AQ18^3)</f>
        <v>-14.297891676807451</v>
      </c>
      <c r="AU18">
        <f>0.61365*EXP(17.502*J18/(240.97+J18))</f>
        <v>4.2421879094673969</v>
      </c>
      <c r="AV18">
        <f>AU18*1000/AA18</f>
        <v>48.199723081656344</v>
      </c>
      <c r="AW18">
        <f>(AV18-U18)</f>
        <v>10.77937777525986</v>
      </c>
      <c r="AX18">
        <f>IF(D18,P18,(O18+P18)/2)</f>
        <v>31.26939582824707</v>
      </c>
      <c r="AY18">
        <f>0.61365*EXP(17.502*AX18/(240.97+AX18))</f>
        <v>4.5811397122552187</v>
      </c>
      <c r="AZ18">
        <f>IF(AW18&lt;&gt;0,(1000-(AV18+U18)/2)/AW18*AP18,0)</f>
        <v>3.7330142384890439</v>
      </c>
      <c r="BA18">
        <f>U18*AA18/1000</f>
        <v>3.293465735434991</v>
      </c>
      <c r="BB18">
        <f>(AY18-BA18)</f>
        <v>1.2876739768202277</v>
      </c>
      <c r="BC18">
        <f>1/(1.6/F18+1.37/N18)</f>
        <v>2.6675621561911718</v>
      </c>
      <c r="BD18">
        <f>G18*AA18*0.001</f>
        <v>34.218383477968004</v>
      </c>
      <c r="BE18">
        <f>G18/S18</f>
        <v>0.99164730651236865</v>
      </c>
      <c r="BF18">
        <f>(1-AP18*AA18/AU18/F18)*100</f>
        <v>97.012388053110939</v>
      </c>
      <c r="BG18">
        <f>(S18-E18/(N18/1.35))</f>
        <v>394.48539219515936</v>
      </c>
      <c r="BH18">
        <f>E18*BF18/100/BG18</f>
        <v>-1.8880717746211528E-2</v>
      </c>
    </row>
    <row r="19" spans="1:60" x14ac:dyDescent="0.35">
      <c r="A19" s="1" t="s">
        <v>9</v>
      </c>
      <c r="B19" s="1" t="s">
        <v>2973</v>
      </c>
      <c r="K19" s="1">
        <v>2.72</v>
      </c>
    </row>
    <row r="20" spans="1:60" x14ac:dyDescent="0.35">
      <c r="A20" s="1" t="s">
        <v>9</v>
      </c>
      <c r="B20" s="1" t="s">
        <v>2972</v>
      </c>
      <c r="K20" s="1">
        <v>2.72</v>
      </c>
    </row>
    <row r="21" spans="1:60" x14ac:dyDescent="0.35">
      <c r="A21" s="1">
        <v>2</v>
      </c>
      <c r="B21" s="1" t="s">
        <v>2971</v>
      </c>
      <c r="C21" s="1">
        <v>662.00000216811895</v>
      </c>
      <c r="D21" s="1">
        <v>0</v>
      </c>
      <c r="E21">
        <f>(R21-S21*(1000-T21)/(1000-U21))*AO21</f>
        <v>-7.1462318439382919</v>
      </c>
      <c r="F21">
        <f>IF(AZ21&lt;&gt;0,1/(1/AZ21-1/N21),0)</f>
        <v>18.788709258510028</v>
      </c>
      <c r="G21">
        <f>((BC21-AP21/2)*S21-E21)/(BC21+AP21/2)</f>
        <v>388.15733274786197</v>
      </c>
      <c r="H21">
        <f>AP21*1000</f>
        <v>41.180451515555959</v>
      </c>
      <c r="I21">
        <f>(AU21-BA21)</f>
        <v>0.99549687422993482</v>
      </c>
      <c r="J21">
        <f>(P21+AT21*D21)</f>
        <v>29.874359130859375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32.554100036621094</v>
      </c>
      <c r="P21" s="1">
        <v>29.874359130859375</v>
      </c>
      <c r="Q21" s="1">
        <v>32.752582550048828</v>
      </c>
      <c r="R21" s="1">
        <v>399.90814208984375</v>
      </c>
      <c r="S21" s="1">
        <v>391.76895141601563</v>
      </c>
      <c r="T21" s="1">
        <v>0.82581120729446411</v>
      </c>
      <c r="U21" s="1">
        <v>36.750804901123047</v>
      </c>
      <c r="V21" s="1">
        <v>1.47509765625</v>
      </c>
      <c r="W21" s="1">
        <v>65.645782470703125</v>
      </c>
      <c r="X21" s="1">
        <v>300.33224487304688</v>
      </c>
      <c r="Y21" s="1">
        <v>26.277975082397461</v>
      </c>
      <c r="Z21" s="1">
        <v>0.18865206837654114</v>
      </c>
      <c r="AA21" s="1">
        <v>88.006317138671875</v>
      </c>
      <c r="AB21" s="1">
        <v>6.2829475402832031</v>
      </c>
      <c r="AC21" s="1">
        <v>1.3438196182250977</v>
      </c>
      <c r="AD21" s="1">
        <v>7.3236867785453796E-2</v>
      </c>
      <c r="AE21" s="1">
        <v>1.4124221168458462E-2</v>
      </c>
      <c r="AF21" s="1">
        <v>1.9859636202454567E-2</v>
      </c>
      <c r="AG21" s="1">
        <v>4.9388953484594822E-3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1.1041626649744367</v>
      </c>
      <c r="AP21">
        <f>(U21-T21)/(1000-U21)*AO21</f>
        <v>4.1180451515555959E-2</v>
      </c>
      <c r="AQ21">
        <f>(P21+273.15)</f>
        <v>303.02435913085935</v>
      </c>
      <c r="AR21">
        <f>(O21+273.15)</f>
        <v>305.70410003662107</v>
      </c>
      <c r="AS21">
        <f>(Y21*AK21+Z21*AL21)*AM21</f>
        <v>4.2044759192062315</v>
      </c>
      <c r="AT21">
        <f>((AS21+0.00000010773*(AR21^4-AQ21^4))-AP21*44100)/(L21*0.92*2*29.3+0.00000043092*AQ21^3)</f>
        <v>-13.969342419770975</v>
      </c>
      <c r="AU21">
        <f>0.61365*EXP(17.502*J21/(240.97+J21))</f>
        <v>4.2297998654596265</v>
      </c>
      <c r="AV21">
        <f>AU21*1000/AA21</f>
        <v>48.062457366494677</v>
      </c>
      <c r="AW21">
        <f>(AV21-U21)</f>
        <v>11.31165246537163</v>
      </c>
      <c r="AX21">
        <f>IF(D21,P21,(O21+P21)/2)</f>
        <v>31.214229583740234</v>
      </c>
      <c r="AY21">
        <f>0.61365*EXP(17.502*AX21/(240.97+AX21))</f>
        <v>4.5667781379409371</v>
      </c>
      <c r="AZ21">
        <f>IF(AW21&lt;&gt;0,(1000-(AV21+U21)/2)/AW21*AP21,0)</f>
        <v>3.486150888999799</v>
      </c>
      <c r="BA21">
        <f>U21*AA21/1000</f>
        <v>3.2343029912296917</v>
      </c>
      <c r="BB21">
        <f>(AY21-BA21)</f>
        <v>1.3324751467112455</v>
      </c>
      <c r="BC21">
        <f>1/(1.6/F21+1.37/N21)</f>
        <v>2.4677650771966113</v>
      </c>
      <c r="BD21">
        <f>G21*AA21*0.001</f>
        <v>34.160297325509326</v>
      </c>
      <c r="BE21">
        <f>G21/S21</f>
        <v>0.99078125345283297</v>
      </c>
      <c r="BF21">
        <f>(1-AP21*AA21/AU21/F21)*100</f>
        <v>95.439754892719549</v>
      </c>
      <c r="BG21">
        <f>(S21-E21/(N21/1.35))</f>
        <v>394.0228365988076</v>
      </c>
      <c r="BH21">
        <f>E21*BF21/100/BG21</f>
        <v>-1.7309519962835623E-2</v>
      </c>
    </row>
    <row r="22" spans="1:60" x14ac:dyDescent="0.35">
      <c r="A22" s="1" t="s">
        <v>9</v>
      </c>
      <c r="B22" s="1" t="s">
        <v>2970</v>
      </c>
      <c r="K22" s="1">
        <v>2.72</v>
      </c>
    </row>
    <row r="23" spans="1:60" x14ac:dyDescent="0.35">
      <c r="A23" s="1" t="s">
        <v>9</v>
      </c>
      <c r="B23" s="1" t="s">
        <v>1226</v>
      </c>
      <c r="K23" s="1">
        <v>2.72</v>
      </c>
    </row>
    <row r="24" spans="1:60" x14ac:dyDescent="0.35">
      <c r="A24" s="1">
        <v>3</v>
      </c>
      <c r="B24" s="1" t="s">
        <v>2969</v>
      </c>
      <c r="C24" s="1">
        <v>867.00000216811895</v>
      </c>
      <c r="D24" s="1">
        <v>0</v>
      </c>
      <c r="E24">
        <f>(R24-S24*(1000-T24)/(1000-U24))*AO24</f>
        <v>-6.3225499202400517</v>
      </c>
      <c r="F24">
        <f>IF(AZ24&lt;&gt;0,1/(1/AZ24-1/N24),0)</f>
        <v>12.601583868367563</v>
      </c>
      <c r="G24">
        <f>((BC24-AP24/2)*S24-E24)/(BC24+AP24/2)</f>
        <v>387.35849584144194</v>
      </c>
      <c r="H24">
        <f>AP24*1000</f>
        <v>39.936611532747712</v>
      </c>
      <c r="I24">
        <f>(AU24-BA24)</f>
        <v>1.0540009618443631</v>
      </c>
      <c r="J24">
        <f>(P24+AT24*D24)</f>
        <v>29.758583068847656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32.464038848876953</v>
      </c>
      <c r="P24" s="1">
        <v>29.758583068847656</v>
      </c>
      <c r="Q24" s="1">
        <v>32.687648773193359</v>
      </c>
      <c r="R24" s="1">
        <v>399.91796875</v>
      </c>
      <c r="S24" s="1">
        <v>391.48446655273438</v>
      </c>
      <c r="T24" s="1">
        <v>0.89491736888885498</v>
      </c>
      <c r="U24" s="1">
        <v>35.770076751708984</v>
      </c>
      <c r="V24" s="1">
        <v>1.6065404415130615</v>
      </c>
      <c r="W24" s="1">
        <v>64.213829040527344</v>
      </c>
      <c r="X24" s="1">
        <v>300.33401489257813</v>
      </c>
      <c r="Y24" s="1">
        <v>49.205799102783203</v>
      </c>
      <c r="Z24" s="1">
        <v>4.3448112905025482E-2</v>
      </c>
      <c r="AA24" s="1">
        <v>87.998855590820313</v>
      </c>
      <c r="AB24" s="1">
        <v>6.2336907386779785</v>
      </c>
      <c r="AC24" s="1">
        <v>1.3468904495239258</v>
      </c>
      <c r="AD24" s="1">
        <v>7.4385076761245728E-2</v>
      </c>
      <c r="AE24" s="1">
        <v>1.651664637029171E-2</v>
      </c>
      <c r="AF24" s="1">
        <v>6.3221387565135956E-2</v>
      </c>
      <c r="AG24" s="1">
        <v>2.1481108851730824E-3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1.104169172399184</v>
      </c>
      <c r="AP24">
        <f>(U24-T24)/(1000-U24)*AO24</f>
        <v>3.9936611532747711E-2</v>
      </c>
      <c r="AQ24">
        <f>(P24+273.15)</f>
        <v>302.90858306884763</v>
      </c>
      <c r="AR24">
        <f>(O24+273.15)</f>
        <v>305.61403884887693</v>
      </c>
      <c r="AS24">
        <f>(Y24*AK24+Z24*AL24)*AM24</f>
        <v>7.8729276804716619</v>
      </c>
      <c r="AT24">
        <f>((AS24+0.00000010773*(AR24^4-AQ24^4))-AP24*44100)/(L24*0.92*2*29.3+0.00000043092*AQ24^3)</f>
        <v>-13.509149996336921</v>
      </c>
      <c r="AU24">
        <f>0.61365*EXP(17.502*J24/(240.97+J24))</f>
        <v>4.2017267803905609</v>
      </c>
      <c r="AV24">
        <f>AU24*1000/AA24</f>
        <v>47.747516171436075</v>
      </c>
      <c r="AW24">
        <f>(AV24-U24)</f>
        <v>11.977439419727091</v>
      </c>
      <c r="AX24">
        <f>IF(D24,P24,(O24+P24)/2)</f>
        <v>31.111310958862305</v>
      </c>
      <c r="AY24">
        <f>0.61365*EXP(17.502*AX24/(240.97+AX24))</f>
        <v>4.5400898469567874</v>
      </c>
      <c r="AZ24">
        <f>IF(AW24&lt;&gt;0,(1000-(AV24+U24)/2)/AW24*AP24,0)</f>
        <v>3.1950824679068823</v>
      </c>
      <c r="BA24">
        <f>U24*AA24/1000</f>
        <v>3.1477258185461978</v>
      </c>
      <c r="BB24">
        <f>(AY24-BA24)</f>
        <v>1.3923640284105896</v>
      </c>
      <c r="BC24">
        <f>1/(1.6/F24+1.37/N24)</f>
        <v>2.2369583166392215</v>
      </c>
      <c r="BD24">
        <f>G24*AA24*0.001</f>
        <v>34.087104337428421</v>
      </c>
      <c r="BE24">
        <f>G24/S24</f>
        <v>0.98946070390065743</v>
      </c>
      <c r="BF24">
        <f>(1-AP24*AA24/AU24/F24)*100</f>
        <v>93.362641199686806</v>
      </c>
      <c r="BG24">
        <f>(S24-E24/(N24/1.35))</f>
        <v>393.47856664546777</v>
      </c>
      <c r="BH24">
        <f>E24*BF24/100/BG24</f>
        <v>-1.5001832620843708E-2</v>
      </c>
    </row>
    <row r="25" spans="1:60" x14ac:dyDescent="0.35">
      <c r="A25" s="1" t="s">
        <v>9</v>
      </c>
      <c r="B25" s="1" t="s">
        <v>2968</v>
      </c>
      <c r="K25" s="1">
        <v>2.72</v>
      </c>
    </row>
    <row r="26" spans="1:60" x14ac:dyDescent="0.35">
      <c r="A26" s="1" t="s">
        <v>9</v>
      </c>
      <c r="B26" s="1" t="s">
        <v>2967</v>
      </c>
      <c r="K26" s="1">
        <v>2.72</v>
      </c>
    </row>
    <row r="27" spans="1:60" x14ac:dyDescent="0.35">
      <c r="A27" s="1">
        <v>4</v>
      </c>
      <c r="B27" s="1" t="s">
        <v>1222</v>
      </c>
      <c r="C27" s="1">
        <v>1071.5000021792948</v>
      </c>
      <c r="D27" s="1">
        <v>0</v>
      </c>
      <c r="E27">
        <f>(R27-S27*(1000-T27)/(1000-U27))*AO27</f>
        <v>-5.3205673973464016</v>
      </c>
      <c r="F27">
        <f>IF(AZ27&lt;&gt;0,1/(1/AZ27-1/N27),0)</f>
        <v>7.1367431423198369</v>
      </c>
      <c r="G27">
        <f>((BC27-AP27/2)*S27-E27)/(BC27+AP27/2)</f>
        <v>386.1324734682575</v>
      </c>
      <c r="H27">
        <f>AP27*1000</f>
        <v>38.289022596718425</v>
      </c>
      <c r="I27">
        <f>(AU27-BA27)</f>
        <v>1.2072105170567013</v>
      </c>
      <c r="J27">
        <f>(P27+AT27*D27)</f>
        <v>29.917089462280273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32.405128479003906</v>
      </c>
      <c r="P27" s="1">
        <v>29.917089462280273</v>
      </c>
      <c r="Q27" s="1">
        <v>32.629318237304688</v>
      </c>
      <c r="R27" s="1">
        <v>400.08963012695313</v>
      </c>
      <c r="S27" s="1">
        <v>391.33761596679688</v>
      </c>
      <c r="T27" s="1">
        <v>0.98474591970443726</v>
      </c>
      <c r="U27" s="1">
        <v>34.467464447021484</v>
      </c>
      <c r="V27" s="1">
        <v>1.7736228704452515</v>
      </c>
      <c r="W27" s="1">
        <v>62.079246520996094</v>
      </c>
      <c r="X27" s="1">
        <v>300.32354736328125</v>
      </c>
      <c r="Y27" s="1">
        <v>101.04594421386719</v>
      </c>
      <c r="Z27" s="1">
        <v>6.9743968546390533E-2</v>
      </c>
      <c r="AA27" s="1">
        <v>87.99578857421875</v>
      </c>
      <c r="AB27" s="1">
        <v>6.415982723236084</v>
      </c>
      <c r="AC27" s="1">
        <v>1.3617746829986572</v>
      </c>
      <c r="AD27" s="1">
        <v>5.6472159922122955E-2</v>
      </c>
      <c r="AE27" s="1">
        <v>2.6507759466767311E-2</v>
      </c>
      <c r="AF27" s="1">
        <v>6.1657648533582687E-2</v>
      </c>
      <c r="AG27" s="1">
        <v>6.0240570455789566E-3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1.1041306888355926</v>
      </c>
      <c r="AP27">
        <f>(U27-T27)/(1000-U27)*AO27</f>
        <v>3.8289022596718424E-2</v>
      </c>
      <c r="AQ27">
        <f>(P27+273.15)</f>
        <v>303.06708946228025</v>
      </c>
      <c r="AR27">
        <f>(O27+273.15)</f>
        <v>305.55512847900388</v>
      </c>
      <c r="AS27">
        <f>(Y27*AK27+Z27*AL27)*AM27</f>
        <v>16.167350712850293</v>
      </c>
      <c r="AT27">
        <f>((AS27+0.00000010773*(AR27^4-AQ27^4))-AP27*44100)/(L27*0.92*2*29.3+0.00000043092*AQ27^3)</f>
        <v>-12.892215041514762</v>
      </c>
      <c r="AU27">
        <f>0.61365*EXP(17.502*J27/(240.97+J27))</f>
        <v>4.2402022312262053</v>
      </c>
      <c r="AV27">
        <f>AU27*1000/AA27</f>
        <v>48.186422326903397</v>
      </c>
      <c r="AW27">
        <f>(AV27-U27)</f>
        <v>13.718957879881913</v>
      </c>
      <c r="AX27">
        <f>IF(D27,P27,(O27+P27)/2)</f>
        <v>31.16110897064209</v>
      </c>
      <c r="AY27">
        <f>0.61365*EXP(17.502*AX27/(240.97+AX27))</f>
        <v>4.552986181578361</v>
      </c>
      <c r="AZ27">
        <f>IF(AW27&lt;&gt;0,(1000-(AV27+U27)/2)/AW27*AP27,0)</f>
        <v>2.6756153527776321</v>
      </c>
      <c r="BA27">
        <f>U27*AA27/1000</f>
        <v>3.032991714169504</v>
      </c>
      <c r="BB27">
        <f>(AY27-BA27)</f>
        <v>1.519994467408857</v>
      </c>
      <c r="BC27">
        <f>1/(1.6/F27+1.37/N27)</f>
        <v>1.8373594030639908</v>
      </c>
      <c r="BD27">
        <f>G27*AA27*0.001</f>
        <v>33.978031496952923</v>
      </c>
      <c r="BE27">
        <f>G27/S27</f>
        <v>0.9866990999940547</v>
      </c>
      <c r="BF27">
        <f>(1-AP27*AA27/AU27/F27)*100</f>
        <v>88.866043217737669</v>
      </c>
      <c r="BG27">
        <f>(S27-E27/(N27/1.35))</f>
        <v>393.01569586719881</v>
      </c>
      <c r="BH27">
        <f>E27*BF27/100/BG27</f>
        <v>-1.2030506090404031E-2</v>
      </c>
    </row>
    <row r="28" spans="1:60" x14ac:dyDescent="0.35">
      <c r="A28" s="1" t="s">
        <v>9</v>
      </c>
      <c r="B28" s="1" t="s">
        <v>2966</v>
      </c>
      <c r="K28" s="1">
        <v>2.72</v>
      </c>
    </row>
    <row r="29" spans="1:60" x14ac:dyDescent="0.35">
      <c r="A29" s="1" t="s">
        <v>9</v>
      </c>
      <c r="B29" s="1" t="s">
        <v>2965</v>
      </c>
      <c r="K29" s="1">
        <v>2.72</v>
      </c>
    </row>
    <row r="30" spans="1:60" x14ac:dyDescent="0.35">
      <c r="A30" s="1">
        <v>5</v>
      </c>
      <c r="B30" s="1" t="s">
        <v>2964</v>
      </c>
      <c r="C30" s="1">
        <v>1275.5000021792948</v>
      </c>
      <c r="D30" s="1">
        <v>0</v>
      </c>
      <c r="E30">
        <f>(R30-S30*(1000-T30)/(1000-U30))*AO30</f>
        <v>-4.359375467185103</v>
      </c>
      <c r="F30">
        <f>IF(AZ30&lt;&gt;0,1/(1/AZ30-1/N30),0)</f>
        <v>5.0667332016277102</v>
      </c>
      <c r="G30">
        <f>((BC30-AP30/2)*S30-E30)/(BC30+AP30/2)</f>
        <v>384.58485086724954</v>
      </c>
      <c r="H30">
        <f>AP30*1000</f>
        <v>36.836397436957242</v>
      </c>
      <c r="I30">
        <f>(AU30-BA30)</f>
        <v>1.3397824829929514</v>
      </c>
      <c r="J30">
        <f>(P30+AT30*D30)</f>
        <v>30.055946350097656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32.372249603271484</v>
      </c>
      <c r="P30" s="1">
        <v>30.055946350097656</v>
      </c>
      <c r="Q30" s="1">
        <v>32.592498779296875</v>
      </c>
      <c r="R30" s="1">
        <v>399.98922729492188</v>
      </c>
      <c r="S30" s="1">
        <v>390.894775390625</v>
      </c>
      <c r="T30" s="1">
        <v>1.092365026473999</v>
      </c>
      <c r="U30" s="1">
        <v>33.347572326660156</v>
      </c>
      <c r="V30" s="1">
        <v>1.9710637331008911</v>
      </c>
      <c r="W30" s="1">
        <v>60.172370910644531</v>
      </c>
      <c r="X30" s="1">
        <v>300.273193359375</v>
      </c>
      <c r="Y30" s="1">
        <v>149.82559204101563</v>
      </c>
      <c r="Z30" s="1">
        <v>2.4010874330997467E-2</v>
      </c>
      <c r="AA30" s="1">
        <v>87.993736267089844</v>
      </c>
      <c r="AB30" s="1">
        <v>6.2723517417907715</v>
      </c>
      <c r="AC30" s="1">
        <v>1.3478975296020508</v>
      </c>
      <c r="AD30" s="1">
        <v>6.7226514220237732E-2</v>
      </c>
      <c r="AE30" s="1">
        <v>2.529054693877697E-2</v>
      </c>
      <c r="AF30" s="1">
        <v>3.9773374795913696E-2</v>
      </c>
      <c r="AG30" s="1">
        <v>3.4251809120178223E-3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1.1039455638212314</v>
      </c>
      <c r="AP30">
        <f>(U30-T30)/(1000-U30)*AO30</f>
        <v>3.6836397436957241E-2</v>
      </c>
      <c r="AQ30">
        <f>(P30+273.15)</f>
        <v>303.20594635009763</v>
      </c>
      <c r="AR30">
        <f>(O30+273.15)</f>
        <v>305.52224960327146</v>
      </c>
      <c r="AS30">
        <f>(Y30*AK30+Z30*AL30)*AM30</f>
        <v>23.972094190744428</v>
      </c>
      <c r="AT30">
        <f>((AS30+0.00000010773*(AR30^4-AQ30^4))-AP30*44100)/(L30*0.92*2*29.3+0.00000043092*AQ30^3)</f>
        <v>-12.342676832427006</v>
      </c>
      <c r="AU30">
        <f>0.61365*EXP(17.502*J30/(240.97+J30))</f>
        <v>4.274159967452789</v>
      </c>
      <c r="AV30">
        <f>AU30*1000/AA30</f>
        <v>48.573457029706205</v>
      </c>
      <c r="AW30">
        <f>(AV30-U30)</f>
        <v>15.225884703046049</v>
      </c>
      <c r="AX30">
        <f>IF(D30,P30,(O30+P30)/2)</f>
        <v>31.21409797668457</v>
      </c>
      <c r="AY30">
        <f>0.61365*EXP(17.502*AX30/(240.97+AX30))</f>
        <v>4.5667439232666673</v>
      </c>
      <c r="AZ30">
        <f>IF(AW30&lt;&gt;0,(1000-(AV30+U30)/2)/AW30*AP30,0)</f>
        <v>2.3202303398489437</v>
      </c>
      <c r="BA30">
        <f>U30*AA30/1000</f>
        <v>2.9343774844598376</v>
      </c>
      <c r="BB30">
        <f>(AY30-BA30)</f>
        <v>1.6323664388068297</v>
      </c>
      <c r="BC30">
        <f>1/(1.6/F30+1.37/N30)</f>
        <v>1.5726911399021495</v>
      </c>
      <c r="BD30">
        <f>G30*AA30*0.001</f>
        <v>33.841057939530842</v>
      </c>
      <c r="BE30">
        <f>G30/S30</f>
        <v>0.98385774146745786</v>
      </c>
      <c r="BF30">
        <f>(1-AP30*AA30/AU30/F30)*100</f>
        <v>85.032471288163507</v>
      </c>
      <c r="BG30">
        <f>(S30-E30/(N30/1.35))</f>
        <v>392.26970024421058</v>
      </c>
      <c r="BH30">
        <f>E30*BF30/100/BG30</f>
        <v>-9.4498369111090316E-3</v>
      </c>
    </row>
    <row r="31" spans="1:60" x14ac:dyDescent="0.35">
      <c r="A31" s="1" t="s">
        <v>9</v>
      </c>
      <c r="B31" s="1" t="s">
        <v>2963</v>
      </c>
      <c r="K31" s="1">
        <v>2.72</v>
      </c>
    </row>
    <row r="32" spans="1:60" x14ac:dyDescent="0.35">
      <c r="A32" s="1" t="s">
        <v>9</v>
      </c>
      <c r="B32" s="1" t="s">
        <v>2962</v>
      </c>
      <c r="K32" s="1">
        <v>2.72</v>
      </c>
    </row>
    <row r="33" spans="1:60" x14ac:dyDescent="0.35">
      <c r="A33" s="1">
        <v>6</v>
      </c>
      <c r="B33" s="1" t="s">
        <v>2961</v>
      </c>
      <c r="C33" s="1">
        <v>1479.5000021792948</v>
      </c>
      <c r="D33" s="1">
        <v>0</v>
      </c>
      <c r="E33">
        <f>(R33-S33*(1000-T33)/(1000-U33))*AO33</f>
        <v>-3.0173078524924102</v>
      </c>
      <c r="F33">
        <f>IF(AZ33&lt;&gt;0,1/(1/AZ33-1/N33),0)</f>
        <v>4.4161896377751724</v>
      </c>
      <c r="G33">
        <f>((BC33-AP33/2)*S33-E33)/(BC33+AP33/2)</f>
        <v>382.32840743776183</v>
      </c>
      <c r="H33">
        <f>AP33*1000</f>
        <v>36.307018563099021</v>
      </c>
      <c r="I33">
        <f>(AU33-BA33)</f>
        <v>1.4094128138415627</v>
      </c>
      <c r="J33">
        <f>(P33+AT33*D33)</f>
        <v>30.220769882202148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32.365345001220703</v>
      </c>
      <c r="P33" s="1">
        <v>30.220769882202148</v>
      </c>
      <c r="Q33" s="1">
        <v>32.57427978515625</v>
      </c>
      <c r="R33" s="1">
        <v>399.9195556640625</v>
      </c>
      <c r="S33" s="1">
        <v>389.8345947265625</v>
      </c>
      <c r="T33" s="1">
        <v>1.2266794443130493</v>
      </c>
      <c r="U33" s="1">
        <v>33.020046234130859</v>
      </c>
      <c r="V33" s="1">
        <v>2.2141351699829102</v>
      </c>
      <c r="W33" s="1">
        <v>59.600616455078125</v>
      </c>
      <c r="X33" s="1">
        <v>300.35885620117188</v>
      </c>
      <c r="Y33" s="1">
        <v>300.23577880859375</v>
      </c>
      <c r="Z33" s="1">
        <v>2.2867418825626373E-2</v>
      </c>
      <c r="AA33" s="1">
        <v>87.987838745117188</v>
      </c>
      <c r="AB33" s="1">
        <v>6.4437017440795898</v>
      </c>
      <c r="AC33" s="1">
        <v>1.3488690853118896</v>
      </c>
      <c r="AD33" s="1">
        <v>0.11118391901254654</v>
      </c>
      <c r="AE33" s="1">
        <v>1.0757439769804478E-2</v>
      </c>
      <c r="AF33" s="1">
        <v>3.1938210129737854E-2</v>
      </c>
      <c r="AG33" s="1">
        <v>4.3865139596164227E-3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1.104260500739602</v>
      </c>
      <c r="AP33">
        <f>(U33-T33)/(1000-U33)*AO33</f>
        <v>3.6307018563099022E-2</v>
      </c>
      <c r="AQ33">
        <f>(P33+273.15)</f>
        <v>303.37076988220213</v>
      </c>
      <c r="AR33">
        <f>(O33+273.15)</f>
        <v>305.51534500122068</v>
      </c>
      <c r="AS33">
        <f>(Y33*AK33+Z33*AL33)*AM33</f>
        <v>48.037723535648183</v>
      </c>
      <c r="AT33">
        <f>((AS33+0.00000010773*(AR33^4-AQ33^4))-AP33*44100)/(L33*0.92*2*29.3+0.00000043092*AQ33^3)</f>
        <v>-11.984887387657063</v>
      </c>
      <c r="AU33">
        <f>0.61365*EXP(17.502*J33/(240.97+J33))</f>
        <v>4.3147753172465828</v>
      </c>
      <c r="AV33">
        <f>AU33*1000/AA33</f>
        <v>49.038314598743654</v>
      </c>
      <c r="AW33">
        <f>(AV33-U33)</f>
        <v>16.018268364612794</v>
      </c>
      <c r="AX33">
        <f>IF(D33,P33,(O33+P33)/2)</f>
        <v>31.293057441711426</v>
      </c>
      <c r="AY33">
        <f>0.61365*EXP(17.502*AX33/(240.97+AX33))</f>
        <v>4.5873116458834824</v>
      </c>
      <c r="AZ33">
        <f>IF(AW33&lt;&gt;0,(1000-(AV33+U33)/2)/AW33*AP33,0)</f>
        <v>2.1736039474159683</v>
      </c>
      <c r="BA33">
        <f>U33*AA33/1000</f>
        <v>2.9053625034050201</v>
      </c>
      <c r="BB33">
        <f>(AY33-BA33)</f>
        <v>1.6819491424784623</v>
      </c>
      <c r="BC33">
        <f>1/(1.6/F33+1.37/N33)</f>
        <v>1.4654790709231367</v>
      </c>
      <c r="BD33">
        <f>G33*AA33*0.001</f>
        <v>33.640250261311252</v>
      </c>
      <c r="BE33">
        <f>G33/S33</f>
        <v>0.98074519965559837</v>
      </c>
      <c r="BF33">
        <f>(1-AP33*AA33/AU33/F33)*100</f>
        <v>83.234854094263738</v>
      </c>
      <c r="BG33">
        <f>(S33-E33/(N33/1.35))</f>
        <v>390.78623827930045</v>
      </c>
      <c r="BH33">
        <f>E33*BF33/100/BG33</f>
        <v>-6.4266638448047132E-3</v>
      </c>
    </row>
    <row r="34" spans="1:60" x14ac:dyDescent="0.35">
      <c r="A34" s="1" t="s">
        <v>9</v>
      </c>
      <c r="B34" s="1" t="s">
        <v>2960</v>
      </c>
      <c r="K34" s="1">
        <v>2.72</v>
      </c>
    </row>
    <row r="35" spans="1:60" x14ac:dyDescent="0.35">
      <c r="A35" s="1" t="s">
        <v>9</v>
      </c>
      <c r="B35" s="1" t="s">
        <v>2959</v>
      </c>
      <c r="K35" s="1">
        <v>2.72</v>
      </c>
    </row>
    <row r="36" spans="1:60" x14ac:dyDescent="0.35">
      <c r="A36" s="1">
        <v>7</v>
      </c>
      <c r="B36" s="1" t="s">
        <v>2958</v>
      </c>
      <c r="C36" s="1">
        <v>1684.000002168119</v>
      </c>
      <c r="D36" s="1">
        <v>0</v>
      </c>
      <c r="E36">
        <f>(R36-S36*(1000-T36)/(1000-U36))*AO36</f>
        <v>-1.877659516521893</v>
      </c>
      <c r="F36">
        <f>IF(AZ36&lt;&gt;0,1/(1/AZ36-1/N36),0)</f>
        <v>4.2360118957380495</v>
      </c>
      <c r="G36">
        <f>((BC36-AP36/2)*S36-E36)/(BC36+AP36/2)</f>
        <v>380.4253830158284</v>
      </c>
      <c r="H36">
        <f>AP36*1000</f>
        <v>36.279974309926708</v>
      </c>
      <c r="I36">
        <f>(AU36-BA36)</f>
        <v>1.4373184155962178</v>
      </c>
      <c r="J36">
        <f>(P36+AT36*D36)</f>
        <v>30.379976272583008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32.381282806396484</v>
      </c>
      <c r="P36" s="1">
        <v>30.379976272583008</v>
      </c>
      <c r="Q36" s="1">
        <v>32.576713562011719</v>
      </c>
      <c r="R36" s="1">
        <v>399.92901611328125</v>
      </c>
      <c r="S36" s="1">
        <v>388.85250854492188</v>
      </c>
      <c r="T36" s="1">
        <v>1.3854018449783325</v>
      </c>
      <c r="U36" s="1">
        <v>33.154438018798828</v>
      </c>
      <c r="V36" s="1">
        <v>2.4982235431671143</v>
      </c>
      <c r="W36" s="1">
        <v>59.785678863525391</v>
      </c>
      <c r="X36" s="1">
        <v>300.3232421875</v>
      </c>
      <c r="Y36" s="1">
        <v>498.91561889648438</v>
      </c>
      <c r="Z36" s="1">
        <v>3.4301073756068945E-3</v>
      </c>
      <c r="AA36" s="1">
        <v>87.982398986816406</v>
      </c>
      <c r="AB36" s="1">
        <v>6.5306706428527832</v>
      </c>
      <c r="AC36" s="1">
        <v>1.3653613328933716</v>
      </c>
      <c r="AD36" s="1">
        <v>5.8428391814231873E-2</v>
      </c>
      <c r="AE36" s="1">
        <v>4.908279050141573E-3</v>
      </c>
      <c r="AF36" s="1">
        <v>4.3893542140722275E-2</v>
      </c>
      <c r="AG36" s="1">
        <v>9.7036277875304222E-3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1.1041295668658087</v>
      </c>
      <c r="AP36">
        <f>(U36-T36)/(1000-U36)*AO36</f>
        <v>3.6279974309926709E-2</v>
      </c>
      <c r="AQ36">
        <f>(P36+273.15)</f>
        <v>303.52997627258299</v>
      </c>
      <c r="AR36">
        <f>(O36+273.15)</f>
        <v>305.53128280639646</v>
      </c>
      <c r="AS36">
        <f>(Y36*AK36+Z36*AL36)*AM36</f>
        <v>79.826497239176206</v>
      </c>
      <c r="AT36">
        <f>((AS36+0.00000010773*(AR36^4-AQ36^4))-AP36*44100)/(L36*0.92*2*29.3+0.00000043092*AQ36^3)</f>
        <v>-11.737794273962471</v>
      </c>
      <c r="AU36">
        <f>0.61365*EXP(17.502*J36/(240.97+J36))</f>
        <v>4.3543254095498511</v>
      </c>
      <c r="AV36">
        <f>AU36*1000/AA36</f>
        <v>49.490869306738489</v>
      </c>
      <c r="AW36">
        <f>(AV36-U36)</f>
        <v>16.336431287939661</v>
      </c>
      <c r="AX36">
        <f>IF(D36,P36,(O36+P36)/2)</f>
        <v>31.380629539489746</v>
      </c>
      <c r="AY36">
        <f>0.61365*EXP(17.502*AX36/(240.97+AX36))</f>
        <v>4.6102171350925572</v>
      </c>
      <c r="AZ36">
        <f>IF(AW36&lt;&gt;0,(1000-(AV36+U36)/2)/AW36*AP36,0)</f>
        <v>2.1290322766086813</v>
      </c>
      <c r="BA36">
        <f>U36*AA36/1000</f>
        <v>2.9170069939536334</v>
      </c>
      <c r="BB36">
        <f>(AY36-BA36)</f>
        <v>1.6932101411389238</v>
      </c>
      <c r="BC36">
        <f>1/(1.6/F36+1.37/N36)</f>
        <v>1.4331139975657314</v>
      </c>
      <c r="BD36">
        <f>G36*AA36*0.001</f>
        <v>33.470737833211068</v>
      </c>
      <c r="BE36">
        <f>G36/S36</f>
        <v>0.97832822125636376</v>
      </c>
      <c r="BF36">
        <f>(1-AP36*AA36/AU36/F36)*100</f>
        <v>82.694477451224557</v>
      </c>
      <c r="BG36">
        <f>(S36-E36/(N36/1.35))</f>
        <v>389.44471280795693</v>
      </c>
      <c r="BH36">
        <f>E36*BF36/100/BG36</f>
        <v>-3.9870119542915628E-3</v>
      </c>
    </row>
    <row r="37" spans="1:60" x14ac:dyDescent="0.35">
      <c r="A37" s="1" t="s">
        <v>9</v>
      </c>
      <c r="B37" s="1" t="s">
        <v>2957</v>
      </c>
      <c r="K37" s="1">
        <v>2.72</v>
      </c>
    </row>
    <row r="38" spans="1:60" x14ac:dyDescent="0.35">
      <c r="A38" s="1" t="s">
        <v>9</v>
      </c>
      <c r="B38" s="1" t="s">
        <v>2956</v>
      </c>
      <c r="K38" s="1">
        <v>2.72</v>
      </c>
    </row>
    <row r="39" spans="1:60" x14ac:dyDescent="0.35">
      <c r="A39" s="1">
        <v>8</v>
      </c>
      <c r="B39" s="1" t="s">
        <v>2955</v>
      </c>
      <c r="C39" s="1">
        <v>1887.5000021792948</v>
      </c>
      <c r="D39" s="1">
        <v>0</v>
      </c>
      <c r="E39">
        <f>(R39-S39*(1000-T39)/(1000-U39))*AO39</f>
        <v>-1.1179875824986794</v>
      </c>
      <c r="F39">
        <f>IF(AZ39&lt;&gt;0,1/(1/AZ39-1/N39),0)</f>
        <v>4.2177758112795232</v>
      </c>
      <c r="G39">
        <f>((BC39-AP39/2)*S39-E39)/(BC39+AP39/2)</f>
        <v>379.10657692301879</v>
      </c>
      <c r="H39">
        <f>AP39*1000</f>
        <v>36.495758298319402</v>
      </c>
      <c r="I39">
        <f>(AU39-BA39)</f>
        <v>1.4482869502377609</v>
      </c>
      <c r="J39">
        <f>(P39+AT39*D39)</f>
        <v>30.552045822143555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32.412765502929688</v>
      </c>
      <c r="P39" s="1">
        <v>30.552045822143555</v>
      </c>
      <c r="Q39" s="1">
        <v>32.593704223632813</v>
      </c>
      <c r="R39" s="1">
        <v>399.93212890625</v>
      </c>
      <c r="S39" s="1">
        <v>388.1165771484375</v>
      </c>
      <c r="T39" s="1">
        <v>1.5772346258163452</v>
      </c>
      <c r="U39" s="1">
        <v>33.521331787109375</v>
      </c>
      <c r="V39" s="1">
        <v>2.8389537334442139</v>
      </c>
      <c r="W39" s="1">
        <v>60.336936950683594</v>
      </c>
      <c r="X39" s="1">
        <v>300.33984375</v>
      </c>
      <c r="Y39" s="1">
        <v>749.91033935546875</v>
      </c>
      <c r="Z39" s="1">
        <v>0.25268486142158508</v>
      </c>
      <c r="AA39" s="1">
        <v>87.977973937988281</v>
      </c>
      <c r="AB39" s="1">
        <v>6.4526324272155762</v>
      </c>
      <c r="AC39" s="1">
        <v>1.3744357824325562</v>
      </c>
      <c r="AD39" s="1">
        <v>7.7599048614501953E-2</v>
      </c>
      <c r="AE39" s="1">
        <v>3.4189766738563776E-3</v>
      </c>
      <c r="AF39" s="1">
        <v>2.6847580447793007E-2</v>
      </c>
      <c r="AG39" s="1">
        <v>1.1230405420064926E-2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1.1041906020220587</v>
      </c>
      <c r="AP39">
        <f>(U39-T39)/(1000-U39)*AO39</f>
        <v>3.64957582983194E-2</v>
      </c>
      <c r="AQ39">
        <f>(P39+273.15)</f>
        <v>303.70204582214353</v>
      </c>
      <c r="AR39">
        <f>(O39+273.15)</f>
        <v>305.56276550292966</v>
      </c>
      <c r="AS39">
        <f>(Y39*AK39+Z39*AL39)*AM39</f>
        <v>119.98565161498664</v>
      </c>
      <c r="AT39">
        <f>((AS39+0.00000010773*(AR39^4-AQ39^4))-AP39*44100)/(L39*0.92*2*29.3+0.00000043092*AQ39^3)</f>
        <v>-11.508723718936585</v>
      </c>
      <c r="AU39">
        <f>0.61365*EXP(17.502*J39/(240.97+J39))</f>
        <v>4.3974258045707275</v>
      </c>
      <c r="AV39">
        <f>AU39*1000/AA39</f>
        <v>49.983258396815039</v>
      </c>
      <c r="AW39">
        <f>(AV39-U39)</f>
        <v>16.461926609705664</v>
      </c>
      <c r="AX39">
        <f>IF(D39,P39,(O39+P39)/2)</f>
        <v>31.482405662536621</v>
      </c>
      <c r="AY39">
        <f>0.61365*EXP(17.502*AX39/(240.97+AX39))</f>
        <v>4.6369629378934514</v>
      </c>
      <c r="AZ39">
        <f>IF(AW39&lt;&gt;0,(1000-(AV39+U39)/2)/AW39*AP39,0)</f>
        <v>2.1244157781400976</v>
      </c>
      <c r="BA39">
        <f>U39*AA39/1000</f>
        <v>2.9491388543329666</v>
      </c>
      <c r="BB39">
        <f>(AY39-BA39)</f>
        <v>1.6878240835604847</v>
      </c>
      <c r="BC39">
        <f>1/(1.6/F39+1.37/N39)</f>
        <v>1.4297677570630287</v>
      </c>
      <c r="BD39">
        <f>G39*AA39*0.001</f>
        <v>33.353028544253299</v>
      </c>
      <c r="BE39">
        <f>G39/S39</f>
        <v>0.97678532493608805</v>
      </c>
      <c r="BF39">
        <f>(1-AP39*AA39/AU39/F39)*100</f>
        <v>82.688514527606898</v>
      </c>
      <c r="BG39">
        <f>(S39-E39/(N39/1.35))</f>
        <v>388.46918474664699</v>
      </c>
      <c r="BH39">
        <f>E39*BF39/100/BG39</f>
        <v>-2.3797185487805694E-3</v>
      </c>
    </row>
    <row r="40" spans="1:60" x14ac:dyDescent="0.35">
      <c r="A40" s="1" t="s">
        <v>9</v>
      </c>
      <c r="B40" s="1" t="s">
        <v>2954</v>
      </c>
      <c r="K40" s="1">
        <v>2.72</v>
      </c>
    </row>
    <row r="41" spans="1:60" x14ac:dyDescent="0.35">
      <c r="A41" s="1" t="s">
        <v>9</v>
      </c>
      <c r="B41" s="1" t="s">
        <v>2953</v>
      </c>
      <c r="K41" s="1">
        <v>2.72</v>
      </c>
    </row>
    <row r="42" spans="1:60" x14ac:dyDescent="0.35">
      <c r="A42" s="1">
        <v>9</v>
      </c>
      <c r="B42" s="1" t="s">
        <v>2952</v>
      </c>
      <c r="C42" s="1">
        <v>2092.000002168119</v>
      </c>
      <c r="D42" s="1">
        <v>0</v>
      </c>
      <c r="E42">
        <f>(R42-S42*(1000-T42)/(1000-U42))*AO42</f>
        <v>-1.4953818538991761</v>
      </c>
      <c r="F42">
        <f>IF(AZ42&lt;&gt;0,1/(1/AZ42-1/N42),0)</f>
        <v>4.2327042205540648</v>
      </c>
      <c r="G42">
        <f>((BC42-AP42/2)*S42-E42)/(BC42+AP42/2)</f>
        <v>379.40715076344577</v>
      </c>
      <c r="H42">
        <f>AP42*1000</f>
        <v>36.777874391584703</v>
      </c>
      <c r="I42">
        <f>(AU42-BA42)</f>
        <v>1.4560760352799309</v>
      </c>
      <c r="J42">
        <f>(P42+AT42*D42)</f>
        <v>30.739255905151367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32.467144012451172</v>
      </c>
      <c r="P42" s="1">
        <v>30.739255905151367</v>
      </c>
      <c r="Q42" s="1">
        <v>32.628978729248047</v>
      </c>
      <c r="R42" s="1">
        <v>399.794189453125</v>
      </c>
      <c r="S42" s="1">
        <v>388.2171630859375</v>
      </c>
      <c r="T42" s="1">
        <v>1.7939212322235107</v>
      </c>
      <c r="U42" s="1">
        <v>33.972011566162109</v>
      </c>
      <c r="V42" s="1">
        <v>3.2189550399780273</v>
      </c>
      <c r="W42" s="1">
        <v>60.958293914794922</v>
      </c>
      <c r="X42" s="1">
        <v>300.32049560546875</v>
      </c>
      <c r="Y42" s="1">
        <v>1000.8177490234375</v>
      </c>
      <c r="Z42" s="1">
        <v>0.28127297759056091</v>
      </c>
      <c r="AA42" s="1">
        <v>87.974311828613281</v>
      </c>
      <c r="AB42" s="1">
        <v>6.6238970756530762</v>
      </c>
      <c r="AC42" s="1">
        <v>1.3658238649368286</v>
      </c>
      <c r="AD42" s="1">
        <v>7.3659613728523254E-2</v>
      </c>
      <c r="AE42" s="1">
        <v>6.2198080122470856E-3</v>
      </c>
      <c r="AF42" s="1">
        <v>6.091882660984993E-2</v>
      </c>
      <c r="AG42" s="1">
        <v>1.4975652098655701E-2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1.1041194691377525</v>
      </c>
      <c r="AP42">
        <f>(U42-T42)/(1000-U42)*AO42</f>
        <v>3.6777874391584704E-2</v>
      </c>
      <c r="AQ42">
        <f>(P42+273.15)</f>
        <v>303.88925590515134</v>
      </c>
      <c r="AR42">
        <f>(O42+273.15)</f>
        <v>305.61714401245115</v>
      </c>
      <c r="AS42">
        <f>(Y42*AK42+Z42*AL42)*AM42</f>
        <v>160.13083626454682</v>
      </c>
      <c r="AT42">
        <f>((AS42+0.00000010773*(AR42^4-AQ42^4))-AP42*44100)/(L42*0.92*2*29.3+0.00000043092*AQ42^3)</f>
        <v>-11.301876094520212</v>
      </c>
      <c r="AU42">
        <f>0.61365*EXP(17.502*J42/(240.97+J42))</f>
        <v>4.4447403742467335</v>
      </c>
      <c r="AV42">
        <f>AU42*1000/AA42</f>
        <v>50.523161612286685</v>
      </c>
      <c r="AW42">
        <f>(AV42-U42)</f>
        <v>16.551150046124576</v>
      </c>
      <c r="AX42">
        <f>IF(D42,P42,(O42+P42)/2)</f>
        <v>31.60319995880127</v>
      </c>
      <c r="AY42">
        <f>0.61365*EXP(17.502*AX42/(240.97+AX42))</f>
        <v>4.6688817991504106</v>
      </c>
      <c r="AZ42">
        <f>IF(AW42&lt;&gt;0,(1000-(AV42+U42)/2)/AW42*AP42,0)</f>
        <v>2.1281964008843164</v>
      </c>
      <c r="BA42">
        <f>U42*AA42/1000</f>
        <v>2.9886643389668026</v>
      </c>
      <c r="BB42">
        <f>(AY42-BA42)</f>
        <v>1.680217460183608</v>
      </c>
      <c r="BC42">
        <f>1/(1.6/F42+1.37/N42)</f>
        <v>1.4325080353430195</v>
      </c>
      <c r="BD42">
        <f>G42*AA42*0.001</f>
        <v>33.378082991269068</v>
      </c>
      <c r="BE42">
        <f>G42/S42</f>
        <v>0.97730648420471433</v>
      </c>
      <c r="BF42">
        <f>(1-AP42*AA42/AU42/F42)*100</f>
        <v>82.801990512894051</v>
      </c>
      <c r="BG42">
        <f>(S42-E42/(N42/1.35))</f>
        <v>388.68879891818079</v>
      </c>
      <c r="BH42">
        <f>E42*BF42/100/BG42</f>
        <v>-3.1855971775965122E-3</v>
      </c>
    </row>
    <row r="43" spans="1:60" x14ac:dyDescent="0.35">
      <c r="A43" s="1" t="s">
        <v>9</v>
      </c>
      <c r="B43" s="1" t="s">
        <v>2951</v>
      </c>
      <c r="K43" s="1">
        <v>2.72</v>
      </c>
    </row>
    <row r="44" spans="1:60" x14ac:dyDescent="0.35">
      <c r="A44" s="1" t="s">
        <v>9</v>
      </c>
      <c r="B44" s="1" t="s">
        <v>2950</v>
      </c>
      <c r="K44" s="1">
        <v>2.72</v>
      </c>
    </row>
    <row r="45" spans="1:60" x14ac:dyDescent="0.35">
      <c r="A45" s="1">
        <v>10</v>
      </c>
      <c r="B45" s="1" t="s">
        <v>2949</v>
      </c>
      <c r="C45" s="1">
        <v>2296.5000021792948</v>
      </c>
      <c r="D45" s="1">
        <v>0</v>
      </c>
      <c r="E45">
        <f>(R45-S45*(1000-T45)/(1000-U45))*AO45</f>
        <v>-1.3677632875319123</v>
      </c>
      <c r="F45">
        <f>IF(AZ45&lt;&gt;0,1/(1/AZ45-1/N45),0)</f>
        <v>3.5035286489498945</v>
      </c>
      <c r="G45">
        <f>((BC45-AP45/2)*S45-E45)/(BC45+AP45/2)</f>
        <v>378.0875747147885</v>
      </c>
      <c r="H45">
        <f>AP45*1000</f>
        <v>37.092809109986575</v>
      </c>
      <c r="I45">
        <f>(AU45-BA45)</f>
        <v>1.6197252530194168</v>
      </c>
      <c r="J45">
        <f>(P45+AT45*D45)</f>
        <v>31.538835525512695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32.5361328125</v>
      </c>
      <c r="P45" s="1">
        <v>31.538835525512695</v>
      </c>
      <c r="Q45" s="1">
        <v>32.678268432617188</v>
      </c>
      <c r="R45" s="1">
        <v>399.86013793945313</v>
      </c>
      <c r="S45" s="1">
        <v>388.062255859375</v>
      </c>
      <c r="T45" s="1">
        <v>2.0314574241638184</v>
      </c>
      <c r="U45" s="1">
        <v>34.467731475830078</v>
      </c>
      <c r="V45" s="1">
        <v>3.6308491230010986</v>
      </c>
      <c r="W45" s="1">
        <v>61.604606628417969</v>
      </c>
      <c r="X45" s="1">
        <v>300.32705688476563</v>
      </c>
      <c r="Y45" s="1">
        <v>1249.916259765625</v>
      </c>
      <c r="Z45" s="1">
        <v>0.1646464467048645</v>
      </c>
      <c r="AA45" s="1">
        <v>87.969963073730469</v>
      </c>
      <c r="AB45" s="1">
        <v>6.7292618751525879</v>
      </c>
      <c r="AC45" s="1">
        <v>1.3711599111557007</v>
      </c>
      <c r="AD45" s="1">
        <v>0.10328502207994461</v>
      </c>
      <c r="AE45" s="1">
        <v>1.0603738948702812E-2</v>
      </c>
      <c r="AF45" s="1">
        <v>2.6040395721793175E-2</v>
      </c>
      <c r="AG45" s="1">
        <v>1.2574403546750546E-2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1.1041435914881086</v>
      </c>
      <c r="AP45">
        <f>(U45-T45)/(1000-U45)*AO45</f>
        <v>3.7092809109986573E-2</v>
      </c>
      <c r="AQ45">
        <f>(P45+273.15)</f>
        <v>304.68883552551267</v>
      </c>
      <c r="AR45">
        <f>(O45+273.15)</f>
        <v>305.68613281249998</v>
      </c>
      <c r="AS45">
        <f>(Y45*AK45+Z45*AL45)*AM45</f>
        <v>199.98659709245112</v>
      </c>
      <c r="AT45">
        <f>((AS45+0.00000010773*(AR45^4-AQ45^4))-AP45*44100)/(L45*0.92*2*29.3+0.00000043092*AQ45^3)</f>
        <v>-11.159287805049811</v>
      </c>
      <c r="AU45">
        <f>0.61365*EXP(17.502*J45/(240.97+J45))</f>
        <v>4.6518503181834463</v>
      </c>
      <c r="AV45">
        <f>AU45*1000/AA45</f>
        <v>52.879984890803925</v>
      </c>
      <c r="AW45">
        <f>(AV45-U45)</f>
        <v>18.412253414973847</v>
      </c>
      <c r="AX45">
        <f>IF(D45,P45,(O45+P45)/2)</f>
        <v>32.037484169006348</v>
      </c>
      <c r="AY45">
        <f>0.61365*EXP(17.502*AX45/(240.97+AX45))</f>
        <v>4.7852235265179131</v>
      </c>
      <c r="AZ45">
        <f>IF(AW45&lt;&gt;0,(1000-(AV45+U45)/2)/AW45*AP45,0)</f>
        <v>1.9265878122472366</v>
      </c>
      <c r="BA45">
        <f>U45*AA45/1000</f>
        <v>3.0321250651640295</v>
      </c>
      <c r="BB45">
        <f>(AY45-BA45)</f>
        <v>1.7530984613538836</v>
      </c>
      <c r="BC45">
        <f>1/(1.6/F45+1.37/N45)</f>
        <v>1.2874157312793351</v>
      </c>
      <c r="BD45">
        <f>G45*AA45*0.001</f>
        <v>33.260349986296255</v>
      </c>
      <c r="BE45">
        <f>G45/S45</f>
        <v>0.97429618316654554</v>
      </c>
      <c r="BF45">
        <f>(1-AP45*AA45/AU45/F45)*100</f>
        <v>79.978678985767289</v>
      </c>
      <c r="BG45">
        <f>(S45-E45/(N45/1.35))</f>
        <v>388.49364144476573</v>
      </c>
      <c r="BH45">
        <f>E45*BF45/100/BG45</f>
        <v>-2.8157964309329731E-3</v>
      </c>
    </row>
    <row r="46" spans="1:60" x14ac:dyDescent="0.35">
      <c r="A46" s="1" t="s">
        <v>9</v>
      </c>
      <c r="B46" s="1" t="s">
        <v>2948</v>
      </c>
      <c r="K46" s="1">
        <v>2.72</v>
      </c>
    </row>
    <row r="47" spans="1:60" x14ac:dyDescent="0.35">
      <c r="A47" s="1" t="s">
        <v>9</v>
      </c>
      <c r="B47" s="1" t="s">
        <v>2947</v>
      </c>
      <c r="K47" s="1">
        <v>2.72</v>
      </c>
    </row>
    <row r="48" spans="1:60" x14ac:dyDescent="0.35">
      <c r="A48" s="1">
        <v>11</v>
      </c>
      <c r="B48" s="1" t="s">
        <v>2946</v>
      </c>
      <c r="C48" s="1">
        <v>2500.5000021792948</v>
      </c>
      <c r="D48" s="1">
        <v>0</v>
      </c>
      <c r="E48">
        <f>(R48-S48*(1000-T48)/(1000-U48))*AO48</f>
        <v>-1.524135378654188</v>
      </c>
      <c r="F48">
        <f>IF(AZ48&lt;&gt;0,1/(1/AZ48-1/N48),0)</f>
        <v>4.4518090146891671</v>
      </c>
      <c r="G48">
        <f>((BC48-AP48/2)*S48-E48)/(BC48+AP48/2)</f>
        <v>379.23693408021148</v>
      </c>
      <c r="H48">
        <f>AP48*1000</f>
        <v>37.648938489343649</v>
      </c>
      <c r="I48">
        <f>(AU48-BA48)</f>
        <v>1.4517645862620276</v>
      </c>
      <c r="J48">
        <f>(P48+AT48*D48)</f>
        <v>31.134443283081055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32.634597778320313</v>
      </c>
      <c r="P48" s="1">
        <v>31.134443283081055</v>
      </c>
      <c r="Q48" s="1">
        <v>32.746372222900391</v>
      </c>
      <c r="R48" s="1">
        <v>399.86569213867188</v>
      </c>
      <c r="S48" s="1">
        <v>388.0150146484375</v>
      </c>
      <c r="T48" s="1">
        <v>2.2758030891418457</v>
      </c>
      <c r="U48" s="1">
        <v>35.175834655761719</v>
      </c>
      <c r="V48" s="1">
        <v>4.0449237823486328</v>
      </c>
      <c r="W48" s="1">
        <v>62.520160675048828</v>
      </c>
      <c r="X48" s="1">
        <v>300.31256103515625</v>
      </c>
      <c r="Y48" s="1">
        <v>1600.0257568359375</v>
      </c>
      <c r="Z48" s="1">
        <v>0.16235844790935516</v>
      </c>
      <c r="AA48" s="1">
        <v>87.96697998046875</v>
      </c>
      <c r="AB48" s="1">
        <v>6.7089219093322754</v>
      </c>
      <c r="AC48" s="1">
        <v>1.3896390199661255</v>
      </c>
      <c r="AD48" s="1">
        <v>7.6140820980072021E-2</v>
      </c>
      <c r="AE48" s="1">
        <v>1.8038453534245491E-2</v>
      </c>
      <c r="AF48" s="1">
        <v>2.7287038043141365E-2</v>
      </c>
      <c r="AG48" s="1">
        <v>2.5824911426752806E-3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1.1040902979233682</v>
      </c>
      <c r="AP48">
        <f>(U48-T48)/(1000-U48)*AO48</f>
        <v>3.7648938489343649E-2</v>
      </c>
      <c r="AQ48">
        <f>(P48+273.15)</f>
        <v>304.28444328308103</v>
      </c>
      <c r="AR48">
        <f>(O48+273.15)</f>
        <v>305.78459777832029</v>
      </c>
      <c r="AS48">
        <f>(Y48*AK48+Z48*AL48)*AM48</f>
        <v>256.00411537161199</v>
      </c>
      <c r="AT48">
        <f>((AS48+0.00000010773*(AR48^4-AQ48^4))-AP48*44100)/(L48*0.92*2*29.3+0.00000043092*AQ48^3)</f>
        <v>-10.868487936619401</v>
      </c>
      <c r="AU48">
        <f>0.61365*EXP(17.502*J48/(240.97+J48))</f>
        <v>4.5460765292216978</v>
      </c>
      <c r="AV48">
        <f>AU48*1000/AA48</f>
        <v>51.679352073142212</v>
      </c>
      <c r="AW48">
        <f>(AV48-U48)</f>
        <v>16.503517417380493</v>
      </c>
      <c r="AX48">
        <f>IF(D48,P48,(O48+P48)/2)</f>
        <v>31.884520530700684</v>
      </c>
      <c r="AY48">
        <f>0.61365*EXP(17.502*AX48/(240.97+AX48))</f>
        <v>4.7439609653517989</v>
      </c>
      <c r="AZ48">
        <f>IF(AW48&lt;&gt;0,(1000-(AV48+U48)/2)/AW48*AP48,0)</f>
        <v>2.1821975756572658</v>
      </c>
      <c r="BA48">
        <f>U48*AA48/1000</f>
        <v>3.0943119429596702</v>
      </c>
      <c r="BB48">
        <f>(AY48-BA48)</f>
        <v>1.6496490223921287</v>
      </c>
      <c r="BC48">
        <f>1/(1.6/F48+1.37/N48)</f>
        <v>1.4717312324365666</v>
      </c>
      <c r="BD48">
        <f>G48*AA48*0.001</f>
        <v>33.360327788088313</v>
      </c>
      <c r="BE48">
        <f>G48/S48</f>
        <v>0.97737695646602896</v>
      </c>
      <c r="BF48">
        <f>(1-AP48*AA48/AU48/F48)*100</f>
        <v>83.635635246338268</v>
      </c>
      <c r="BG48">
        <f>(S48-E48/(N48/1.35))</f>
        <v>388.49571919616801</v>
      </c>
      <c r="BH48">
        <f>E48*BF48/100/BG48</f>
        <v>-3.2811695032035934E-3</v>
      </c>
    </row>
    <row r="49" spans="1:60" x14ac:dyDescent="0.35">
      <c r="A49" s="1" t="s">
        <v>9</v>
      </c>
      <c r="B49" s="1" t="s">
        <v>2945</v>
      </c>
      <c r="K49" s="1">
        <v>2.72</v>
      </c>
    </row>
    <row r="50" spans="1:60" x14ac:dyDescent="0.35">
      <c r="A50" s="1" t="s">
        <v>9</v>
      </c>
      <c r="B50" s="1" t="s">
        <v>2940</v>
      </c>
      <c r="K50" s="1">
        <v>2.72</v>
      </c>
    </row>
    <row r="51" spans="1:60" x14ac:dyDescent="0.35">
      <c r="A51" s="1">
        <v>12</v>
      </c>
      <c r="B51" s="1" t="s">
        <v>2944</v>
      </c>
      <c r="C51" s="1">
        <v>2704.5000021792948</v>
      </c>
      <c r="D51" s="1">
        <v>0</v>
      </c>
      <c r="E51">
        <f>(R51-S51*(1000-T51)/(1000-U51))*AO51</f>
        <v>-2.1152488218479188</v>
      </c>
      <c r="F51">
        <f>IF(AZ51&lt;&gt;0,1/(1/AZ51-1/N51),0)</f>
        <v>4.4808093583367103</v>
      </c>
      <c r="G51">
        <f>((BC51-AP51/2)*S51-E51)/(BC51+AP51/2)</f>
        <v>379.96723508794884</v>
      </c>
      <c r="H51">
        <f>AP51*1000</f>
        <v>38.124706709554864</v>
      </c>
      <c r="I51">
        <f>(AU51-BA51)</f>
        <v>1.4643173263339126</v>
      </c>
      <c r="J51">
        <f>(P51+AT51*D51)</f>
        <v>31.400331497192383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32.776439666748047</v>
      </c>
      <c r="P51" s="1">
        <v>31.400331497192383</v>
      </c>
      <c r="Q51" s="1">
        <v>32.852977752685547</v>
      </c>
      <c r="R51" s="1">
        <v>399.9493408203125</v>
      </c>
      <c r="S51" s="1">
        <v>388.45367431640625</v>
      </c>
      <c r="T51" s="1">
        <v>2.5339870452880859</v>
      </c>
      <c r="U51" s="1">
        <v>35.821754455566406</v>
      </c>
      <c r="V51" s="1">
        <v>4.4678897857666016</v>
      </c>
      <c r="W51" s="1">
        <v>63.160408020019531</v>
      </c>
      <c r="X51" s="1">
        <v>300.3641357421875</v>
      </c>
      <c r="Y51" s="1">
        <v>2001.1968994140625</v>
      </c>
      <c r="Z51" s="1">
        <v>6.0597218573093414E-2</v>
      </c>
      <c r="AA51" s="1">
        <v>87.965171813964844</v>
      </c>
      <c r="AB51" s="1">
        <v>6.8806352615356445</v>
      </c>
      <c r="AC51" s="1">
        <v>1.4068293571472168</v>
      </c>
      <c r="AD51" s="1">
        <v>7.5430572032928467E-2</v>
      </c>
      <c r="AE51" s="1">
        <v>7.3423264548182487E-3</v>
      </c>
      <c r="AF51" s="1">
        <v>5.1437932997941971E-2</v>
      </c>
      <c r="AG51" s="1">
        <v>7.8020524233579636E-3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1.1042799108168655</v>
      </c>
      <c r="AP51">
        <f>(U51-T51)/(1000-U51)*AO51</f>
        <v>3.8124706709554868E-2</v>
      </c>
      <c r="AQ51">
        <f>(P51+273.15)</f>
        <v>304.55033149719236</v>
      </c>
      <c r="AR51">
        <f>(O51+273.15)</f>
        <v>305.92643966674802</v>
      </c>
      <c r="AS51">
        <f>(Y51*AK51+Z51*AL51)*AM51</f>
        <v>320.19149674941218</v>
      </c>
      <c r="AT51">
        <f>((AS51+0.00000010773*(AR51^4-AQ51^4))-AP51*44100)/(L51*0.92*2*29.3+0.00000043092*AQ51^3)</f>
        <v>-10.538674709133991</v>
      </c>
      <c r="AU51">
        <f>0.61365*EXP(17.502*J51/(240.97+J51))</f>
        <v>4.6153841116954721</v>
      </c>
      <c r="AV51">
        <f>AU51*1000/AA51</f>
        <v>52.468312361810902</v>
      </c>
      <c r="AW51">
        <f>(AV51-U51)</f>
        <v>16.646557906244496</v>
      </c>
      <c r="AX51">
        <f>IF(D51,P51,(O51+P51)/2)</f>
        <v>32.088385581970215</v>
      </c>
      <c r="AY51">
        <f>0.61365*EXP(17.502*AX51/(240.97+AX51))</f>
        <v>4.7990234960304576</v>
      </c>
      <c r="AZ51">
        <f>IF(AW51&lt;&gt;0,(1000-(AV51+U51)/2)/AW51*AP51,0)</f>
        <v>2.189142672221446</v>
      </c>
      <c r="BA51">
        <f>U51*AA51/1000</f>
        <v>3.1510667853615595</v>
      </c>
      <c r="BB51">
        <f>(AY51-BA51)</f>
        <v>1.6479567106688982</v>
      </c>
      <c r="BC51">
        <f>1/(1.6/F51+1.37/N51)</f>
        <v>1.4767868762191441</v>
      </c>
      <c r="BD51">
        <f>G51*AA51*0.001</f>
        <v>33.423883118188591</v>
      </c>
      <c r="BE51">
        <f>G51/S51</f>
        <v>0.978153278525704</v>
      </c>
      <c r="BF51">
        <f>(1-AP51*AA51/AU51/F51)*100</f>
        <v>83.783655972179403</v>
      </c>
      <c r="BG51">
        <f>(S51-E51/(N51/1.35))</f>
        <v>389.12081303812647</v>
      </c>
      <c r="BH51">
        <f>E51*BF51/100/BG51</f>
        <v>-4.5544538777446304E-3</v>
      </c>
    </row>
    <row r="52" spans="1:60" x14ac:dyDescent="0.35">
      <c r="A52" s="1" t="s">
        <v>9</v>
      </c>
      <c r="B52" s="1" t="s">
        <v>2943</v>
      </c>
      <c r="K52" s="1">
        <v>2.7798400000000005</v>
      </c>
    </row>
    <row r="53" spans="1:60" x14ac:dyDescent="0.35">
      <c r="A53" s="1" t="s">
        <v>9</v>
      </c>
      <c r="B53" s="1" t="s">
        <v>2942</v>
      </c>
    </row>
    <row r="54" spans="1:60" x14ac:dyDescent="0.35">
      <c r="A54" s="1" t="s">
        <v>9</v>
      </c>
      <c r="B54" s="1" t="s">
        <v>2941</v>
      </c>
    </row>
    <row r="55" spans="1:60" x14ac:dyDescent="0.35">
      <c r="A55" s="1" t="s">
        <v>9</v>
      </c>
      <c r="B55" s="1" t="s">
        <v>2940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BH55"/>
  <sheetViews>
    <sheetView topLeftCell="A11" zoomScale="63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2894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2893</v>
      </c>
    </row>
    <row r="12" spans="1:60" x14ac:dyDescent="0.35">
      <c r="A12" s="1" t="s">
        <v>9</v>
      </c>
      <c r="B12" s="1" t="s">
        <v>2892</v>
      </c>
    </row>
    <row r="13" spans="1:60" x14ac:dyDescent="0.35">
      <c r="A13" s="1" t="s">
        <v>9</v>
      </c>
      <c r="B13" s="1" t="s">
        <v>2891</v>
      </c>
    </row>
    <row r="14" spans="1:60" x14ac:dyDescent="0.35">
      <c r="A14" s="1" t="s">
        <v>9</v>
      </c>
      <c r="B14" s="1" t="s">
        <v>2890</v>
      </c>
    </row>
    <row r="15" spans="1:60" x14ac:dyDescent="0.35">
      <c r="A15" s="1" t="s">
        <v>9</v>
      </c>
      <c r="B15" s="1" t="s">
        <v>2889</v>
      </c>
    </row>
    <row r="16" spans="1:60" x14ac:dyDescent="0.35">
      <c r="A16" s="1" t="s">
        <v>9</v>
      </c>
      <c r="B16" s="1" t="s">
        <v>2888</v>
      </c>
    </row>
    <row r="17" spans="1:60" x14ac:dyDescent="0.35">
      <c r="A17" s="1" t="s">
        <v>9</v>
      </c>
      <c r="B17" s="1" t="s">
        <v>2887</v>
      </c>
    </row>
    <row r="18" spans="1:60" x14ac:dyDescent="0.35">
      <c r="A18" s="1">
        <v>1</v>
      </c>
      <c r="B18" s="1" t="s">
        <v>2886</v>
      </c>
      <c r="C18" s="1">
        <v>515.50000191107392</v>
      </c>
      <c r="D18" s="1">
        <v>0</v>
      </c>
      <c r="E18">
        <f>(R18-S18*(1000-T18)/(1000-U18))*AO18</f>
        <v>-5.7145058638514232</v>
      </c>
      <c r="F18">
        <f>IF(AZ18&lt;&gt;0,1/(1/AZ18-1/N18),0)</f>
        <v>10.294522274080254</v>
      </c>
      <c r="G18">
        <f>((BC18-AP18/2)*S18-E18)/(BC18+AP18/2)</f>
        <v>387.24093785338096</v>
      </c>
      <c r="H18">
        <f>AP18*1000</f>
        <v>38.183029377567564</v>
      </c>
      <c r="I18">
        <f>(AU18-BA18)</f>
        <v>1.0634043154489534</v>
      </c>
      <c r="J18">
        <f>(P18+AT18*D18)</f>
        <v>30.127368927001953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32.856090545654297</v>
      </c>
      <c r="P18" s="1">
        <v>30.127368927001953</v>
      </c>
      <c r="Q18" s="1">
        <v>33.006698608398438</v>
      </c>
      <c r="R18" s="1">
        <v>399.96075439453125</v>
      </c>
      <c r="S18" s="1">
        <v>391.5938720703125</v>
      </c>
      <c r="T18" s="1">
        <v>3.3881711959838867</v>
      </c>
      <c r="U18" s="1">
        <v>36.702346801757813</v>
      </c>
      <c r="V18" s="1">
        <v>5.9468684196472168</v>
      </c>
      <c r="W18" s="1">
        <v>64.419418334960938</v>
      </c>
      <c r="X18" s="1">
        <v>300.31063842773438</v>
      </c>
      <c r="Y18" s="1">
        <v>0.20775973796844482</v>
      </c>
      <c r="Z18" s="1">
        <v>1.9437059760093689E-2</v>
      </c>
      <c r="AA18" s="1">
        <v>87.959342956542969</v>
      </c>
      <c r="AB18" s="1">
        <v>6.9085068702697754</v>
      </c>
      <c r="AC18" s="1">
        <v>1.4041435718536377</v>
      </c>
      <c r="AD18" s="1">
        <v>8.4973856806755066E-2</v>
      </c>
      <c r="AE18" s="1">
        <v>5.8826515451073647E-3</v>
      </c>
      <c r="AF18" s="1">
        <v>3.7758033722639084E-2</v>
      </c>
      <c r="AG18" s="1">
        <v>5.6314361281692982E-3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1.1040832295137291</v>
      </c>
      <c r="AP18">
        <f>(U18-T18)/(1000-U18)*AO18</f>
        <v>3.8183029377567561E-2</v>
      </c>
      <c r="AQ18">
        <f>(P18+273.15)</f>
        <v>303.27736892700193</v>
      </c>
      <c r="AR18">
        <f>(O18+273.15)</f>
        <v>306.00609054565427</v>
      </c>
      <c r="AS18">
        <f>(Y18*AK18+Z18*AL18)*AM18</f>
        <v>3.3241557331944449E-2</v>
      </c>
      <c r="AT18">
        <f>((AS18+0.00000010773*(AR18^4-AQ18^4))-AP18*44100)/(L18*0.92*2*29.3+0.00000043092*AQ18^3)</f>
        <v>-12.955845667220169</v>
      </c>
      <c r="AU18">
        <f>0.61365*EXP(17.502*J18/(240.97+J18))</f>
        <v>4.291718625094747</v>
      </c>
      <c r="AV18">
        <f>AU18*1000/AA18</f>
        <v>48.792072346596605</v>
      </c>
      <c r="AW18">
        <f>(AV18-U18)</f>
        <v>12.089725544838792</v>
      </c>
      <c r="AX18">
        <f>IF(D18,P18,(O18+P18)/2)</f>
        <v>31.491729736328125</v>
      </c>
      <c r="AY18">
        <f>0.61365*EXP(17.502*AX18/(240.97+AX18))</f>
        <v>4.6394199588651608</v>
      </c>
      <c r="AZ18">
        <f>IF(AW18&lt;&gt;0,(1000-(AV18+U18)/2)/AW18*AP18,0)</f>
        <v>3.023295382763389</v>
      </c>
      <c r="BA18">
        <f>U18*AA18/1000</f>
        <v>3.2283143096457936</v>
      </c>
      <c r="BB18">
        <f>(AY18-BA18)</f>
        <v>1.4111056492193672</v>
      </c>
      <c r="BC18">
        <f>1/(1.6/F18+1.37/N18)</f>
        <v>2.1030941185222143</v>
      </c>
      <c r="BD18">
        <f>G18*AA18*0.001</f>
        <v>34.061458459458876</v>
      </c>
      <c r="BE18">
        <f>G18/S18</f>
        <v>0.98888405941104729</v>
      </c>
      <c r="BF18">
        <f>(1-AP18*AA18/AU18/F18)*100</f>
        <v>92.398226599149936</v>
      </c>
      <c r="BG18">
        <f>(S18-E18/(N18/1.35))</f>
        <v>393.39619815975192</v>
      </c>
      <c r="BH18">
        <f>E18*BF18/100/BG18</f>
        <v>-1.3421843174394337E-2</v>
      </c>
    </row>
    <row r="19" spans="1:60" x14ac:dyDescent="0.35">
      <c r="A19" s="1" t="s">
        <v>9</v>
      </c>
      <c r="B19" s="1" t="s">
        <v>2885</v>
      </c>
      <c r="K19" s="1">
        <v>2.72</v>
      </c>
    </row>
    <row r="20" spans="1:60" x14ac:dyDescent="0.35">
      <c r="A20" s="1" t="s">
        <v>9</v>
      </c>
      <c r="B20" s="1" t="s">
        <v>2884</v>
      </c>
      <c r="K20" s="1">
        <v>2.72</v>
      </c>
    </row>
    <row r="21" spans="1:60" x14ac:dyDescent="0.35">
      <c r="A21" s="1">
        <v>2</v>
      </c>
      <c r="B21" s="1" t="s">
        <v>2883</v>
      </c>
      <c r="C21" s="1">
        <v>720.00000192224979</v>
      </c>
      <c r="D21" s="1">
        <v>0</v>
      </c>
      <c r="E21">
        <f>(R21-S21*(1000-T21)/(1000-U21))*AO21</f>
        <v>-5.1874549377500374</v>
      </c>
      <c r="F21">
        <f>IF(AZ21&lt;&gt;0,1/(1/AZ21-1/N21),0)</f>
        <v>8.6647781421763259</v>
      </c>
      <c r="G21">
        <f>((BC21-AP21/2)*S21-E21)/(BC21+AP21/2)</f>
        <v>386.9104577601131</v>
      </c>
      <c r="H21">
        <f>AP21*1000</f>
        <v>37.089637006353271</v>
      </c>
      <c r="I21">
        <f>(AU21-BA21)</f>
        <v>1.090546051410568</v>
      </c>
      <c r="J21">
        <f>(P21+AT21*D21)</f>
        <v>30.004018783569336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32.783451080322266</v>
      </c>
      <c r="P21" s="1">
        <v>30.004018783569336</v>
      </c>
      <c r="Q21" s="1">
        <v>32.985416412353516</v>
      </c>
      <c r="R21" s="1">
        <v>400.0340576171875</v>
      </c>
      <c r="S21" s="1">
        <v>391.57888793945313</v>
      </c>
      <c r="T21" s="1">
        <v>3.6713616847991943</v>
      </c>
      <c r="U21" s="1">
        <v>36.050506591796875</v>
      </c>
      <c r="V21" s="1">
        <v>6.4701223373413086</v>
      </c>
      <c r="W21" s="1">
        <v>63.532611846923828</v>
      </c>
      <c r="X21" s="1">
        <v>300.33807373046875</v>
      </c>
      <c r="Y21" s="1">
        <v>25.309146881103516</v>
      </c>
      <c r="Z21" s="1">
        <v>6.0598038136959076E-2</v>
      </c>
      <c r="AA21" s="1">
        <v>87.956802368164063</v>
      </c>
      <c r="AB21" s="1">
        <v>6.8233261108398438</v>
      </c>
      <c r="AC21" s="1">
        <v>1.4056494235992432</v>
      </c>
      <c r="AD21" s="1">
        <v>0.1922791451215744</v>
      </c>
      <c r="AE21" s="1">
        <v>1.6365844756364822E-2</v>
      </c>
      <c r="AF21" s="1">
        <v>2.9140310361981392E-2</v>
      </c>
      <c r="AG21" s="1">
        <v>2.5100014172494411E-3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1.1041840945973114</v>
      </c>
      <c r="AP21">
        <f>(U21-T21)/(1000-U21)*AO21</f>
        <v>3.7089637006353274E-2</v>
      </c>
      <c r="AQ21">
        <f>(P21+273.15)</f>
        <v>303.15401878356931</v>
      </c>
      <c r="AR21">
        <f>(O21+273.15)</f>
        <v>305.93345108032224</v>
      </c>
      <c r="AS21">
        <f>(Y21*AK21+Z21*AL21)*AM21</f>
        <v>4.0494634104639999</v>
      </c>
      <c r="AT21">
        <f>((AS21+0.00000010773*(AR21^4-AQ21^4))-AP21*44100)/(L21*0.92*2*29.3+0.00000043092*AQ21^3)</f>
        <v>-12.542693755486271</v>
      </c>
      <c r="AU21">
        <f>0.61365*EXP(17.502*J21/(240.97+J21))</f>
        <v>4.2614333349774416</v>
      </c>
      <c r="AV21">
        <f>AU21*1000/AA21</f>
        <v>48.44916163664297</v>
      </c>
      <c r="AW21">
        <f>(AV21-U21)</f>
        <v>12.398655044846095</v>
      </c>
      <c r="AX21">
        <f>IF(D21,P21,(O21+P21)/2)</f>
        <v>31.393734931945801</v>
      </c>
      <c r="AY21">
        <f>0.61365*EXP(17.502*AX21/(240.97+AX21))</f>
        <v>4.6136535549007949</v>
      </c>
      <c r="AZ21">
        <f>IF(AW21&lt;&gt;0,(1000-(AV21+U21)/2)/AW21*AP21,0)</f>
        <v>2.8650370436948598</v>
      </c>
      <c r="BA21">
        <f>U21*AA21/1000</f>
        <v>3.1708872835668735</v>
      </c>
      <c r="BB21">
        <f>(AY21-BA21)</f>
        <v>1.4427662713339213</v>
      </c>
      <c r="BC21">
        <f>1/(1.6/F21+1.37/N21)</f>
        <v>1.9812845709546005</v>
      </c>
      <c r="BD21">
        <f>G21*AA21*0.001</f>
        <v>34.031406667382157</v>
      </c>
      <c r="BE21">
        <f>G21/S21</f>
        <v>0.98807793187241022</v>
      </c>
      <c r="BF21">
        <f>(1-AP21*AA21/AU21/F21)*100</f>
        <v>91.164952897002777</v>
      </c>
      <c r="BG21">
        <f>(S21-E21/(N21/1.35))</f>
        <v>393.21498484701618</v>
      </c>
      <c r="BH21">
        <f>E21*BF21/100/BG21</f>
        <v>-1.202685816358952E-2</v>
      </c>
    </row>
    <row r="22" spans="1:60" x14ac:dyDescent="0.35">
      <c r="A22" s="1" t="s">
        <v>9</v>
      </c>
      <c r="B22" s="1" t="s">
        <v>2882</v>
      </c>
      <c r="K22" s="1">
        <v>2.72</v>
      </c>
    </row>
    <row r="23" spans="1:60" x14ac:dyDescent="0.35">
      <c r="A23" s="1" t="s">
        <v>9</v>
      </c>
      <c r="B23" s="1" t="s">
        <v>2881</v>
      </c>
      <c r="K23" s="1">
        <v>2.72</v>
      </c>
    </row>
    <row r="24" spans="1:60" x14ac:dyDescent="0.35">
      <c r="A24" s="1">
        <v>3</v>
      </c>
      <c r="B24" s="1" t="s">
        <v>2880</v>
      </c>
      <c r="C24" s="1">
        <v>923.50000193342566</v>
      </c>
      <c r="D24" s="1">
        <v>0</v>
      </c>
      <c r="E24">
        <f>(R24-S24*(1000-T24)/(1000-U24))*AO24</f>
        <v>-5.4028068284252067</v>
      </c>
      <c r="F24">
        <f>IF(AZ24&lt;&gt;0,1/(1/AZ24-1/N24),0)</f>
        <v>6.6126914263690759</v>
      </c>
      <c r="G24">
        <f>((BC24-AP24/2)*S24-E24)/(BC24+AP24/2)</f>
        <v>387.33418228561499</v>
      </c>
      <c r="H24">
        <f>AP24*1000</f>
        <v>35.592532215280364</v>
      </c>
      <c r="I24">
        <f>(AU24-BA24)</f>
        <v>1.1546234317803159</v>
      </c>
      <c r="J24">
        <f>(P24+AT24*D24)</f>
        <v>29.917167663574219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32.685043334960938</v>
      </c>
      <c r="P24" s="1">
        <v>29.917167663574219</v>
      </c>
      <c r="Q24" s="1">
        <v>32.909538269042969</v>
      </c>
      <c r="R24" s="1">
        <v>399.84048461914063</v>
      </c>
      <c r="S24" s="1">
        <v>392.09347534179688</v>
      </c>
      <c r="T24" s="1">
        <v>3.9730653762817383</v>
      </c>
      <c r="U24" s="1">
        <v>35.081325531005859</v>
      </c>
      <c r="V24" s="1">
        <v>7.040621280670166</v>
      </c>
      <c r="W24" s="1">
        <v>62.167190551757813</v>
      </c>
      <c r="X24" s="1">
        <v>300.29132080078125</v>
      </c>
      <c r="Y24" s="1">
        <v>50.217182159423828</v>
      </c>
      <c r="Z24" s="1">
        <v>8.3465613424777985E-2</v>
      </c>
      <c r="AA24" s="1">
        <v>87.95556640625</v>
      </c>
      <c r="AB24" s="1">
        <v>6.7702255249023438</v>
      </c>
      <c r="AC24" s="1">
        <v>1.4116725921630859</v>
      </c>
      <c r="AD24" s="1">
        <v>0.10404141247272491</v>
      </c>
      <c r="AE24" s="1">
        <v>1.7900580540299416E-2</v>
      </c>
      <c r="AF24" s="1">
        <v>2.9916763305664063E-2</v>
      </c>
      <c r="AG24" s="1">
        <v>4.7854590229690075E-3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1.1040122088264013</v>
      </c>
      <c r="AP24">
        <f>(U24-T24)/(1000-U24)*AO24</f>
        <v>3.5592532215280366E-2</v>
      </c>
      <c r="AQ24">
        <f>(P24+273.15)</f>
        <v>303.0671676635742</v>
      </c>
      <c r="AR24">
        <f>(O24+273.15)</f>
        <v>305.83504333496091</v>
      </c>
      <c r="AS24">
        <f>(Y24*AK24+Z24*AL24)*AM24</f>
        <v>8.0347489659171742</v>
      </c>
      <c r="AT24">
        <f>((AS24+0.00000010773*(AR24^4-AQ24^4))-AP24*44100)/(L24*0.92*2*29.3+0.00000043092*AQ24^3)</f>
        <v>-11.995443191994822</v>
      </c>
      <c r="AU24">
        <f>0.61365*EXP(17.502*J24/(240.97+J24))</f>
        <v>4.2402212891419753</v>
      </c>
      <c r="AV24">
        <f>AU24*1000/AA24</f>
        <v>48.208674702374161</v>
      </c>
      <c r="AW24">
        <f>(AV24-U24)</f>
        <v>13.127349171368301</v>
      </c>
      <c r="AX24">
        <f>IF(D24,P24,(O24+P24)/2)</f>
        <v>31.301105499267578</v>
      </c>
      <c r="AY24">
        <f>0.61365*EXP(17.502*AX24/(240.97+AX24))</f>
        <v>4.5894125640457952</v>
      </c>
      <c r="AZ24">
        <f>IF(AW24&lt;&gt;0,(1000-(AV24+U24)/2)/AW24*AP24,0)</f>
        <v>2.5984134924527429</v>
      </c>
      <c r="BA24">
        <f>U24*AA24/1000</f>
        <v>3.0855978573616594</v>
      </c>
      <c r="BB24">
        <f>(AY24-BA24)</f>
        <v>1.5038147066841359</v>
      </c>
      <c r="BC24">
        <f>1/(1.6/F24+1.37/N24)</f>
        <v>1.7792758458879978</v>
      </c>
      <c r="BD24">
        <f>G24*AA24*0.001</f>
        <v>34.068197391432953</v>
      </c>
      <c r="BE24">
        <f>G24/S24</f>
        <v>0.98786184072042238</v>
      </c>
      <c r="BF24">
        <f>(1-AP24*AA24/AU24/F24)*100</f>
        <v>88.835084591958264</v>
      </c>
      <c r="BG24">
        <f>(S24-E24/(N24/1.35))</f>
        <v>393.79749314054828</v>
      </c>
      <c r="BH24">
        <f>E24*BF24/100/BG24</f>
        <v>-1.2187959801609589E-2</v>
      </c>
    </row>
    <row r="25" spans="1:60" x14ac:dyDescent="0.35">
      <c r="A25" s="1" t="s">
        <v>9</v>
      </c>
      <c r="B25" s="1" t="s">
        <v>2879</v>
      </c>
      <c r="K25" s="1">
        <v>2.72</v>
      </c>
    </row>
    <row r="26" spans="1:60" x14ac:dyDescent="0.35">
      <c r="A26" s="1" t="s">
        <v>9</v>
      </c>
      <c r="B26" s="1" t="s">
        <v>2878</v>
      </c>
      <c r="K26" s="1">
        <v>2.72</v>
      </c>
    </row>
    <row r="27" spans="1:60" x14ac:dyDescent="0.35">
      <c r="A27" s="1">
        <v>4</v>
      </c>
      <c r="B27" s="1" t="s">
        <v>2877</v>
      </c>
      <c r="C27" s="1">
        <v>1127.5000019334257</v>
      </c>
      <c r="D27" s="1">
        <v>0</v>
      </c>
      <c r="E27">
        <f>(R27-S27*(1000-T27)/(1000-U27))*AO27</f>
        <v>-4.9208015977081976</v>
      </c>
      <c r="F27">
        <f>IF(AZ27&lt;&gt;0,1/(1/AZ27-1/N27),0)</f>
        <v>4.1676987322158281</v>
      </c>
      <c r="G27">
        <f>((BC27-AP27/2)*S27-E27)/(BC27+AP27/2)</f>
        <v>386.84026210526304</v>
      </c>
      <c r="H27">
        <f>AP27*1000</f>
        <v>33.659169878482409</v>
      </c>
      <c r="I27">
        <f>(AU27-BA27)</f>
        <v>1.3439373298731891</v>
      </c>
      <c r="J27">
        <f>(P27+AT27*D27)</f>
        <v>30.209707260131836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32.617454528808594</v>
      </c>
      <c r="P27" s="1">
        <v>30.209707260131836</v>
      </c>
      <c r="Q27" s="1">
        <v>32.841739654541016</v>
      </c>
      <c r="R27" s="1">
        <v>400.12213134765625</v>
      </c>
      <c r="S27" s="1">
        <v>392.61074829101563</v>
      </c>
      <c r="T27" s="1">
        <v>4.2925291061401367</v>
      </c>
      <c r="U27" s="1">
        <v>33.746410369873047</v>
      </c>
      <c r="V27" s="1">
        <v>7.6355423927307129</v>
      </c>
      <c r="W27" s="1">
        <v>60.028045654296875</v>
      </c>
      <c r="X27" s="1">
        <v>300.3453369140625</v>
      </c>
      <c r="Y27" s="1">
        <v>101.32244873046875</v>
      </c>
      <c r="Z27" s="1">
        <v>1.9436903297901154E-2</v>
      </c>
      <c r="AA27" s="1">
        <v>87.953102111816406</v>
      </c>
      <c r="AB27" s="1">
        <v>6.7209701538085938</v>
      </c>
      <c r="AC27" s="1">
        <v>1.3975862264633179</v>
      </c>
      <c r="AD27" s="1">
        <v>0.11799740046262741</v>
      </c>
      <c r="AE27" s="1">
        <v>9.36112180352211E-3</v>
      </c>
      <c r="AF27" s="1">
        <v>2.2109664976596832E-2</v>
      </c>
      <c r="AG27" s="1">
        <v>8.2116946578025818E-3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1.1042107974781707</v>
      </c>
      <c r="AP27">
        <f>(U27-T27)/(1000-U27)*AO27</f>
        <v>3.3659169878482408E-2</v>
      </c>
      <c r="AQ27">
        <f>(P27+273.15)</f>
        <v>303.35970726013181</v>
      </c>
      <c r="AR27">
        <f>(O27+273.15)</f>
        <v>305.76745452880857</v>
      </c>
      <c r="AS27">
        <f>(Y27*AK27+Z27*AL27)*AM27</f>
        <v>16.211591434517686</v>
      </c>
      <c r="AT27">
        <f>((AS27+0.00000010773*(AR27^4-AQ27^4))-AP27*44100)/(L27*0.92*2*29.3+0.00000043092*AQ27^3)</f>
        <v>-11.292929530490991</v>
      </c>
      <c r="AU27">
        <f>0.61365*EXP(17.502*J27/(240.97+J27))</f>
        <v>4.3120388070418931</v>
      </c>
      <c r="AV27">
        <f>AU27*1000/AA27</f>
        <v>49.026568745237867</v>
      </c>
      <c r="AW27">
        <f>(AV27-U27)</f>
        <v>15.28015837536482</v>
      </c>
      <c r="AX27">
        <f>IF(D27,P27,(O27+P27)/2)</f>
        <v>31.413580894470215</v>
      </c>
      <c r="AY27">
        <f>0.61365*EXP(17.502*AX27/(240.97+AX27))</f>
        <v>4.6188616944204206</v>
      </c>
      <c r="AZ27">
        <f>IF(AW27&lt;&gt;0,(1000-(AV27+U27)/2)/AW27*AP27,0)</f>
        <v>2.1116361626075255</v>
      </c>
      <c r="BA27">
        <f>U27*AA27/1000</f>
        <v>2.968101477168704</v>
      </c>
      <c r="BB27">
        <f>(AY27-BA27)</f>
        <v>1.6507602172517166</v>
      </c>
      <c r="BC27">
        <f>1/(1.6/F27+1.37/N27)</f>
        <v>1.4205103562975296</v>
      </c>
      <c r="BD27">
        <f>G27*AA27*0.001</f>
        <v>34.023801073906021</v>
      </c>
      <c r="BE27">
        <f>G27/S27</f>
        <v>0.98530227149697058</v>
      </c>
      <c r="BF27">
        <f>(1-AP27*AA27/AU27/F27)*100</f>
        <v>83.526890546935874</v>
      </c>
      <c r="BG27">
        <f>(S27-E27/(N27/1.35))</f>
        <v>394.16274409114368</v>
      </c>
      <c r="BH27">
        <f>E27*BF27/100/BG27</f>
        <v>-1.0427653618118669E-2</v>
      </c>
    </row>
    <row r="28" spans="1:60" x14ac:dyDescent="0.35">
      <c r="A28" s="1" t="s">
        <v>9</v>
      </c>
      <c r="B28" s="1" t="s">
        <v>2876</v>
      </c>
      <c r="K28" s="1">
        <v>2.72</v>
      </c>
    </row>
    <row r="29" spans="1:60" x14ac:dyDescent="0.35">
      <c r="A29" s="1" t="s">
        <v>9</v>
      </c>
      <c r="B29" s="1" t="s">
        <v>2875</v>
      </c>
      <c r="K29" s="1">
        <v>2.72</v>
      </c>
    </row>
    <row r="30" spans="1:60" x14ac:dyDescent="0.35">
      <c r="A30" s="1">
        <v>5</v>
      </c>
      <c r="B30" s="1" t="s">
        <v>2874</v>
      </c>
      <c r="C30" s="1">
        <v>1331.5000019334257</v>
      </c>
      <c r="D30" s="1">
        <v>0</v>
      </c>
      <c r="E30">
        <f>(R30-S30*(1000-T30)/(1000-U30))*AO30</f>
        <v>-4.4248554872246944</v>
      </c>
      <c r="F30">
        <f>IF(AZ30&lt;&gt;0,1/(1/AZ30-1/N30),0)</f>
        <v>2.0056591657934004</v>
      </c>
      <c r="G30">
        <f>((BC30-AP30/2)*S30-E30)/(BC30+AP30/2)</f>
        <v>383.69352345975739</v>
      </c>
      <c r="H30">
        <f>AP30*1000</f>
        <v>32.056988330194507</v>
      </c>
      <c r="I30">
        <f>(AU30-BA30)</f>
        <v>1.9736808118111631</v>
      </c>
      <c r="J30">
        <f>(P30+AT30*D30)</f>
        <v>32.269790649414063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32.578842163085938</v>
      </c>
      <c r="P30" s="1">
        <v>32.269790649414063</v>
      </c>
      <c r="Q30" s="1">
        <v>32.798782348632813</v>
      </c>
      <c r="R30" s="1">
        <v>400.04995727539063</v>
      </c>
      <c r="S30" s="1">
        <v>392.6571044921875</v>
      </c>
      <c r="T30" s="1">
        <v>4.6032166481018066</v>
      </c>
      <c r="U30" s="1">
        <v>32.688282012939453</v>
      </c>
      <c r="V30" s="1">
        <v>8.2053718566894531</v>
      </c>
      <c r="W30" s="1">
        <v>58.267845153808594</v>
      </c>
      <c r="X30" s="1">
        <v>300.31887817382813</v>
      </c>
      <c r="Y30" s="1">
        <v>150.92770385742188</v>
      </c>
      <c r="Z30" s="1">
        <v>3.6587804555892944E-2</v>
      </c>
      <c r="AA30" s="1">
        <v>87.946067810058594</v>
      </c>
      <c r="AB30" s="1">
        <v>6.5292997360229492</v>
      </c>
      <c r="AC30" s="1">
        <v>1.4007641077041626</v>
      </c>
      <c r="AD30" s="1">
        <v>7.6258309185504913E-2</v>
      </c>
      <c r="AE30" s="1">
        <v>1.1600845493376255E-2</v>
      </c>
      <c r="AF30" s="1">
        <v>2.9241882264614105E-2</v>
      </c>
      <c r="AG30" s="1">
        <v>2.5686272419989109E-3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1.1041135226978973</v>
      </c>
      <c r="AP30">
        <f>(U30-T30)/(1000-U30)*AO30</f>
        <v>3.2056988330194505E-2</v>
      </c>
      <c r="AQ30">
        <f>(P30+273.15)</f>
        <v>305.41979064941404</v>
      </c>
      <c r="AR30">
        <f>(O30+273.15)</f>
        <v>305.72884216308591</v>
      </c>
      <c r="AS30">
        <f>(Y30*AK30+Z30*AL30)*AM30</f>
        <v>24.148432077427969</v>
      </c>
      <c r="AT30">
        <f>((AS30+0.00000010773*(AR30^4-AQ30^4))-AP30*44100)/(L30*0.92*2*29.3+0.00000043092*AQ30^3)</f>
        <v>-10.855296076372865</v>
      </c>
      <c r="AU30">
        <f>0.61365*EXP(17.502*J30/(240.97+J30))</f>
        <v>4.8484866783154548</v>
      </c>
      <c r="AV30">
        <f>AU30*1000/AA30</f>
        <v>55.130226956672672</v>
      </c>
      <c r="AW30">
        <f>(AV30-U30)</f>
        <v>22.441944943733219</v>
      </c>
      <c r="AX30">
        <f>IF(D30,P30,(O30+P30)/2)</f>
        <v>32.42431640625</v>
      </c>
      <c r="AY30">
        <f>0.61365*EXP(17.502*AX30/(240.97+AX30))</f>
        <v>4.890970159642305</v>
      </c>
      <c r="AZ30">
        <f>IF(AW30&lt;&gt;0,(1000-(AV30+U30)/2)/AW30*AP30,0)</f>
        <v>1.3657189672478098</v>
      </c>
      <c r="BA30">
        <f>U30*AA30/1000</f>
        <v>2.8748058665042917</v>
      </c>
      <c r="BB30">
        <f>(AY30-BA30)</f>
        <v>2.0161642931380133</v>
      </c>
      <c r="BC30">
        <f>1/(1.6/F30+1.37/N30)</f>
        <v>0.89460629562676341</v>
      </c>
      <c r="BD30">
        <f>G30*AA30*0.001</f>
        <v>33.744336632472127</v>
      </c>
      <c r="BE30">
        <f>G30/S30</f>
        <v>0.97717198815484962</v>
      </c>
      <c r="BF30">
        <f>(1-AP30*AA30/AU30/F30)*100</f>
        <v>71.008158200808452</v>
      </c>
      <c r="BG30">
        <f>(S30-E30/(N30/1.35))</f>
        <v>394.05268141110753</v>
      </c>
      <c r="BH30">
        <f>E30*BF30/100/BG30</f>
        <v>-7.9735744298810342E-3</v>
      </c>
    </row>
    <row r="31" spans="1:60" x14ac:dyDescent="0.35">
      <c r="A31" s="1" t="s">
        <v>9</v>
      </c>
      <c r="B31" s="1" t="s">
        <v>2873</v>
      </c>
      <c r="K31" s="1">
        <v>2.72</v>
      </c>
    </row>
    <row r="32" spans="1:60" x14ac:dyDescent="0.35">
      <c r="A32" s="1" t="s">
        <v>9</v>
      </c>
      <c r="B32" s="1" t="s">
        <v>2872</v>
      </c>
      <c r="K32" s="1">
        <v>2.72</v>
      </c>
    </row>
    <row r="33" spans="1:60" x14ac:dyDescent="0.35">
      <c r="A33" s="1">
        <v>6</v>
      </c>
      <c r="B33" s="1" t="s">
        <v>2871</v>
      </c>
      <c r="C33" s="1">
        <v>1534.5000019334257</v>
      </c>
      <c r="D33" s="1">
        <v>0</v>
      </c>
      <c r="E33">
        <f>(R33-S33*(1000-T33)/(1000-U33))*AO33</f>
        <v>-3.7081704236022599</v>
      </c>
      <c r="F33">
        <f>IF(AZ33&lt;&gt;0,1/(1/AZ33-1/N33),0)</f>
        <v>1.9213131562445958</v>
      </c>
      <c r="G33">
        <f>((BC33-AP33/2)*S33-E33)/(BC33+AP33/2)</f>
        <v>382.39957767265048</v>
      </c>
      <c r="H33">
        <f>AP33*1000</f>
        <v>31.306717135425473</v>
      </c>
      <c r="I33">
        <f>(AU33-BA33)</f>
        <v>1.9856038626016326</v>
      </c>
      <c r="J33">
        <f>(P33+AT33*D33)</f>
        <v>32.204795837402344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32.560115814208984</v>
      </c>
      <c r="P33" s="1">
        <v>32.204795837402344</v>
      </c>
      <c r="Q33" s="1">
        <v>32.770778656005859</v>
      </c>
      <c r="R33" s="1">
        <v>399.86041259765625</v>
      </c>
      <c r="S33" s="1">
        <v>392.10107421875</v>
      </c>
      <c r="T33" s="1">
        <v>4.9144248962402344</v>
      </c>
      <c r="U33" s="1">
        <v>32.351608276367188</v>
      </c>
      <c r="V33" s="1">
        <v>8.7690954208374023</v>
      </c>
      <c r="W33" s="1">
        <v>57.726863861083984</v>
      </c>
      <c r="X33" s="1">
        <v>300.32015991210938</v>
      </c>
      <c r="Y33" s="1">
        <v>300.973876953125</v>
      </c>
      <c r="Z33" s="1">
        <v>0.19208681583404541</v>
      </c>
      <c r="AA33" s="1">
        <v>87.943389892578125</v>
      </c>
      <c r="AB33" s="1">
        <v>6.7014341354370117</v>
      </c>
      <c r="AC33" s="1">
        <v>1.3885740041732788</v>
      </c>
      <c r="AD33" s="1">
        <v>0.10216695815324783</v>
      </c>
      <c r="AE33" s="1">
        <v>7.1306205354630947E-3</v>
      </c>
      <c r="AF33" s="1">
        <v>2.0676199346780777E-2</v>
      </c>
      <c r="AG33" s="1">
        <v>6.010313518345356E-3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1.1041182349709902</v>
      </c>
      <c r="AP33">
        <f>(U33-T33)/(1000-U33)*AO33</f>
        <v>3.1306717135425474E-2</v>
      </c>
      <c r="AQ33">
        <f>(P33+273.15)</f>
        <v>305.35479583740232</v>
      </c>
      <c r="AR33">
        <f>(O33+273.15)</f>
        <v>305.71011581420896</v>
      </c>
      <c r="AS33">
        <f>(Y33*AK33+Z33*AL33)*AM33</f>
        <v>48.155819236133539</v>
      </c>
      <c r="AT33">
        <f>((AS33+0.00000010773*(AR33^4-AQ33^4))-AP33*44100)/(L33*0.92*2*29.3+0.00000043092*AQ33^3)</f>
        <v>-10.404247624814817</v>
      </c>
      <c r="AU33">
        <f>0.61365*EXP(17.502*J33/(240.97+J33))</f>
        <v>4.8307139629021494</v>
      </c>
      <c r="AV33">
        <f>AU33*1000/AA33</f>
        <v>54.929813017246808</v>
      </c>
      <c r="AW33">
        <f>(AV33-U33)</f>
        <v>22.57820474087962</v>
      </c>
      <c r="AX33">
        <f>IF(D33,P33,(O33+P33)/2)</f>
        <v>32.382455825805664</v>
      </c>
      <c r="AY33">
        <f>0.61365*EXP(17.502*AX33/(240.97+AX33))</f>
        <v>4.8794296343079262</v>
      </c>
      <c r="AZ33">
        <f>IF(AW33&lt;&gt;0,(1000-(AV33+U33)/2)/AW33*AP33,0)</f>
        <v>1.3260784059331057</v>
      </c>
      <c r="BA33">
        <f>U33*AA33/1000</f>
        <v>2.8451101003005168</v>
      </c>
      <c r="BB33">
        <f>(AY33-BA33)</f>
        <v>2.0343195340074094</v>
      </c>
      <c r="BC33">
        <f>1/(1.6/F33+1.37/N33)</f>
        <v>0.86742967452424069</v>
      </c>
      <c r="BD33">
        <f>G33*AA33*0.001</f>
        <v>33.629515154023117</v>
      </c>
      <c r="BE33">
        <f>G33/S33</f>
        <v>0.97525766394435554</v>
      </c>
      <c r="BF33">
        <f>(1-AP33*AA33/AU33/F33)*100</f>
        <v>70.335894842247015</v>
      </c>
      <c r="BG33">
        <f>(S33-E33/(N33/1.35))</f>
        <v>393.27061231316742</v>
      </c>
      <c r="BH33">
        <f>E33*BF33/100/BG33</f>
        <v>-6.6320105496193585E-3</v>
      </c>
    </row>
    <row r="34" spans="1:60" x14ac:dyDescent="0.35">
      <c r="A34" s="1" t="s">
        <v>9</v>
      </c>
      <c r="B34" s="1" t="s">
        <v>2870</v>
      </c>
      <c r="K34" s="1">
        <v>2.72</v>
      </c>
    </row>
    <row r="35" spans="1:60" x14ac:dyDescent="0.35">
      <c r="A35" s="1" t="s">
        <v>9</v>
      </c>
      <c r="B35" s="1" t="s">
        <v>2869</v>
      </c>
      <c r="K35" s="1">
        <v>2.72</v>
      </c>
    </row>
    <row r="36" spans="1:60" x14ac:dyDescent="0.35">
      <c r="A36" s="1">
        <v>7</v>
      </c>
      <c r="B36" s="1" t="s">
        <v>2868</v>
      </c>
      <c r="C36" s="1">
        <v>1738.5000019334257</v>
      </c>
      <c r="D36" s="1">
        <v>0</v>
      </c>
      <c r="E36">
        <f>(R36-S36*(1000-T36)/(1000-U36))*AO36</f>
        <v>-3.271150298452238</v>
      </c>
      <c r="F36">
        <f>IF(AZ36&lt;&gt;0,1/(1/AZ36-1/N36),0)</f>
        <v>0.82446848801290129</v>
      </c>
      <c r="G36">
        <f>((BC36-AP36/2)*S36-E36)/(BC36+AP36/2)</f>
        <v>372.31939847786373</v>
      </c>
      <c r="H36">
        <f>AP36*1000</f>
        <v>31.080197180572306</v>
      </c>
      <c r="I36">
        <f>(AU36-BA36)</f>
        <v>3.7413164206793921</v>
      </c>
      <c r="J36">
        <f>(P36+AT36*D36)</f>
        <v>37.829219818115234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32.561798095703125</v>
      </c>
      <c r="P36" s="1">
        <v>37.829219818115234</v>
      </c>
      <c r="Q36" s="1">
        <v>32.760898590087891</v>
      </c>
      <c r="R36" s="1">
        <v>399.83270263671875</v>
      </c>
      <c r="S36" s="1">
        <v>391.7679443359375</v>
      </c>
      <c r="T36" s="1">
        <v>5.2260818481445313</v>
      </c>
      <c r="U36" s="1">
        <v>32.45977783203125</v>
      </c>
      <c r="V36" s="1">
        <v>9.3242301940917969</v>
      </c>
      <c r="W36" s="1">
        <v>57.913837432861328</v>
      </c>
      <c r="X36" s="1">
        <v>300.34133911132813</v>
      </c>
      <c r="Y36" s="1">
        <v>500.33636474609375</v>
      </c>
      <c r="Z36" s="1">
        <v>0.31213688850402832</v>
      </c>
      <c r="AA36" s="1">
        <v>87.94256591796875</v>
      </c>
      <c r="AB36" s="1">
        <v>6.8338985443115234</v>
      </c>
      <c r="AC36" s="1">
        <v>1.4071265459060669</v>
      </c>
      <c r="AD36" s="1">
        <v>4.8070535063743591E-2</v>
      </c>
      <c r="AE36" s="1">
        <v>5.6981490924954414E-3</v>
      </c>
      <c r="AF36" s="1">
        <v>6.5220564603805542E-2</v>
      </c>
      <c r="AG36" s="1">
        <v>8.652334101498127E-3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1.1041960996740003</v>
      </c>
      <c r="AP36">
        <f>(U36-T36)/(1000-U36)*AO36</f>
        <v>3.1080197180572304E-2</v>
      </c>
      <c r="AQ36">
        <f>(P36+273.15)</f>
        <v>310.97921981811521</v>
      </c>
      <c r="AR36">
        <f>(O36+273.15)</f>
        <v>305.7117980957031</v>
      </c>
      <c r="AS36">
        <f>(Y36*AK36+Z36*AL36)*AM36</f>
        <v>80.053816570032723</v>
      </c>
      <c r="AT36">
        <f>((AS36+0.00000010773*(AR36^4-AQ36^4))-AP36*44100)/(L36*0.92*2*29.3+0.00000043092*AQ36^3)</f>
        <v>-10.574449186304097</v>
      </c>
      <c r="AU36">
        <f>0.61365*EXP(17.502*J36/(240.97+J36))</f>
        <v>6.5959125723554211</v>
      </c>
      <c r="AV36">
        <f>AU36*1000/AA36</f>
        <v>75.002503093984885</v>
      </c>
      <c r="AW36">
        <f>(AV36-U36)</f>
        <v>42.542725261953635</v>
      </c>
      <c r="AX36">
        <f>IF(D36,P36,(O36+P36)/2)</f>
        <v>35.19550895690918</v>
      </c>
      <c r="AY36">
        <f>0.61365*EXP(17.502*AX36/(240.97+AX36))</f>
        <v>5.7098126912641334</v>
      </c>
      <c r="AZ36">
        <f>IF(AW36&lt;&gt;0,(1000-(AV36+U36)/2)/AW36*AP36,0)</f>
        <v>0.69131026654154726</v>
      </c>
      <c r="BA36">
        <f>U36*AA36/1000</f>
        <v>2.854596151676029</v>
      </c>
      <c r="BB36">
        <f>(AY36-BA36)</f>
        <v>2.8552165395881044</v>
      </c>
      <c r="BC36">
        <f>1/(1.6/F36+1.37/N36)</f>
        <v>0.44233858938572856</v>
      </c>
      <c r="BD36">
        <f>G36*AA36*0.001</f>
        <v>32.742723243178006</v>
      </c>
      <c r="BE36">
        <f>G36/S36</f>
        <v>0.95035697499181604</v>
      </c>
      <c r="BF36">
        <f>(1-AP36*AA36/AU36/F36)*100</f>
        <v>49.73867345515697</v>
      </c>
      <c r="BG36">
        <f>(S36-E36/(N36/1.35))</f>
        <v>392.79964850526432</v>
      </c>
      <c r="BH36">
        <f>E36*BF36/100/BG36</f>
        <v>-4.1421288724822923E-3</v>
      </c>
    </row>
    <row r="37" spans="1:60" x14ac:dyDescent="0.35">
      <c r="A37" s="1" t="s">
        <v>9</v>
      </c>
      <c r="B37" s="1" t="s">
        <v>2867</v>
      </c>
      <c r="K37" s="1">
        <v>2.72</v>
      </c>
    </row>
    <row r="38" spans="1:60" x14ac:dyDescent="0.35">
      <c r="A38" s="1" t="s">
        <v>9</v>
      </c>
      <c r="B38" s="1" t="s">
        <v>2866</v>
      </c>
      <c r="K38" s="1">
        <v>2.72</v>
      </c>
    </row>
    <row r="39" spans="1:60" x14ac:dyDescent="0.35">
      <c r="A39" s="1">
        <v>8</v>
      </c>
      <c r="B39" s="1" t="s">
        <v>2865</v>
      </c>
      <c r="C39" s="1">
        <v>1942.5000019334257</v>
      </c>
      <c r="D39" s="1">
        <v>0</v>
      </c>
      <c r="E39">
        <f>(R39-S39*(1000-T39)/(1000-U39))*AO39</f>
        <v>-3.5628056923434999</v>
      </c>
      <c r="F39">
        <f>IF(AZ39&lt;&gt;0,1/(1/AZ39-1/N39),0)</f>
        <v>1.1272760632618184</v>
      </c>
      <c r="G39">
        <f>((BC39-AP39/2)*S39-E39)/(BC39+AP39/2)</f>
        <v>377.4599695846394</v>
      </c>
      <c r="H39">
        <f>AP39*1000</f>
        <v>31.166299242137377</v>
      </c>
      <c r="I39">
        <f>(AU39-BA39)</f>
        <v>2.9198026992301567</v>
      </c>
      <c r="J39">
        <f>(P39+AT39*D39)</f>
        <v>35.505474090576172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32.591541290283203</v>
      </c>
      <c r="P39" s="1">
        <v>35.505474090576172</v>
      </c>
      <c r="Q39" s="1">
        <v>32.770698547363281</v>
      </c>
      <c r="R39" s="1">
        <v>399.96505737304688</v>
      </c>
      <c r="S39" s="1">
        <v>392.12277221679688</v>
      </c>
      <c r="T39" s="1">
        <v>5.5448369979858398</v>
      </c>
      <c r="U39" s="1">
        <v>32.846870422363281</v>
      </c>
      <c r="V39" s="1">
        <v>9.8762826919555664</v>
      </c>
      <c r="W39" s="1">
        <v>58.505775451660156</v>
      </c>
      <c r="X39" s="1">
        <v>300.29934692382813</v>
      </c>
      <c r="Y39" s="1">
        <v>749.9130859375</v>
      </c>
      <c r="Z39" s="1">
        <v>8.4608547389507294E-2</v>
      </c>
      <c r="AA39" s="1">
        <v>87.941749572753906</v>
      </c>
      <c r="AB39" s="1">
        <v>6.779902458190918</v>
      </c>
      <c r="AC39" s="1">
        <v>1.3982430696487427</v>
      </c>
      <c r="AD39" s="1">
        <v>0.15856187045574188</v>
      </c>
      <c r="AE39" s="1">
        <v>8.4495646879076958E-3</v>
      </c>
      <c r="AF39" s="1">
        <v>4.1413001716136932E-2</v>
      </c>
      <c r="AG39" s="1">
        <v>8.9098503813147545E-3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1.1040417166317209</v>
      </c>
      <c r="AP39">
        <f>(U39-T39)/(1000-U39)*AO39</f>
        <v>3.1166299242137378E-2</v>
      </c>
      <c r="AQ39">
        <f>(P39+273.15)</f>
        <v>308.65547409057615</v>
      </c>
      <c r="AR39">
        <f>(O39+273.15)</f>
        <v>305.74154129028318</v>
      </c>
      <c r="AS39">
        <f>(Y39*AK39+Z39*AL39)*AM39</f>
        <v>119.98609106810181</v>
      </c>
      <c r="AT39">
        <f>((AS39+0.00000010773*(AR39^4-AQ39^4))-AP39*44100)/(L39*0.92*2*29.3+0.00000043092*AQ39^3)</f>
        <v>-10.080657301841169</v>
      </c>
      <c r="AU39">
        <f>0.61365*EXP(17.502*J39/(240.97+J39))</f>
        <v>5.8084139521623257</v>
      </c>
      <c r="AV39">
        <f>AU39*1000/AA39</f>
        <v>66.048423875818443</v>
      </c>
      <c r="AW39">
        <f>(AV39-U39)</f>
        <v>33.201553453455162</v>
      </c>
      <c r="AX39">
        <f>IF(D39,P39,(O39+P39)/2)</f>
        <v>34.048507690429688</v>
      </c>
      <c r="AY39">
        <f>0.61365*EXP(17.502*AX39/(240.97+AX39))</f>
        <v>5.3574840295633086</v>
      </c>
      <c r="AZ39">
        <f>IF(AW39&lt;&gt;0,(1000-(AV39+U39)/2)/AW39*AP39,0)</f>
        <v>0.89228352269120137</v>
      </c>
      <c r="BA39">
        <f>U39*AA39/1000</f>
        <v>2.888611252932169</v>
      </c>
      <c r="BB39">
        <f>(AY39-BA39)</f>
        <v>2.4688727766311396</v>
      </c>
      <c r="BC39">
        <f>1/(1.6/F39+1.37/N39)</f>
        <v>0.57490491623020634</v>
      </c>
      <c r="BD39">
        <f>G39*AA39*0.001</f>
        <v>33.194490118951663</v>
      </c>
      <c r="BE39">
        <f>G39/S39</f>
        <v>0.96260660264828812</v>
      </c>
      <c r="BF39">
        <f>(1-AP39*AA39/AU39/F39)*100</f>
        <v>58.140648814103933</v>
      </c>
      <c r="BG39">
        <f>(S39-E39/(N39/1.35))</f>
        <v>393.24646301419966</v>
      </c>
      <c r="BH39">
        <f>E39*BF39/100/BG39</f>
        <v>-5.2675320450105137E-3</v>
      </c>
    </row>
    <row r="40" spans="1:60" x14ac:dyDescent="0.35">
      <c r="A40" s="1" t="s">
        <v>9</v>
      </c>
      <c r="B40" s="1" t="s">
        <v>2864</v>
      </c>
      <c r="K40" s="1">
        <v>2.72</v>
      </c>
    </row>
    <row r="41" spans="1:60" x14ac:dyDescent="0.35">
      <c r="A41" s="1" t="s">
        <v>9</v>
      </c>
      <c r="B41" s="1" t="s">
        <v>2863</v>
      </c>
      <c r="K41" s="1">
        <v>2.72</v>
      </c>
    </row>
    <row r="42" spans="1:60" x14ac:dyDescent="0.35">
      <c r="A42" s="1">
        <v>9</v>
      </c>
      <c r="B42" s="1" t="s">
        <v>2862</v>
      </c>
      <c r="C42" s="1">
        <v>2145.5000019334257</v>
      </c>
      <c r="D42" s="1">
        <v>0</v>
      </c>
      <c r="E42">
        <f>(R42-S42*(1000-T42)/(1000-U42))*AO42</f>
        <v>-4.093096004981887</v>
      </c>
      <c r="F42">
        <f>IF(AZ42&lt;&gt;0,1/(1/AZ42-1/N42),0)</f>
        <v>2.7585999746697847</v>
      </c>
      <c r="G42">
        <f>((BC42-AP42/2)*S42-E42)/(BC42+AP42/2)</f>
        <v>385.21273454609258</v>
      </c>
      <c r="H42">
        <f>AP42*1000</f>
        <v>31.398400089595324</v>
      </c>
      <c r="I42">
        <f>(AU42-BA42)</f>
        <v>1.5763665465288614</v>
      </c>
      <c r="J42">
        <f>(P42+AT42*D42)</f>
        <v>30.989799499511719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32.635883331298828</v>
      </c>
      <c r="P42" s="1">
        <v>30.989799499511719</v>
      </c>
      <c r="Q42" s="1">
        <v>32.796421051025391</v>
      </c>
      <c r="R42" s="1">
        <v>399.9739990234375</v>
      </c>
      <c r="S42" s="1">
        <v>392.518310546875</v>
      </c>
      <c r="T42" s="1">
        <v>5.8542108535766602</v>
      </c>
      <c r="U42" s="1">
        <v>33.34552001953125</v>
      </c>
      <c r="V42" s="1">
        <v>10.401042938232422</v>
      </c>
      <c r="W42" s="1">
        <v>59.244228363037109</v>
      </c>
      <c r="X42" s="1">
        <v>300.29788208007813</v>
      </c>
      <c r="Y42" s="1">
        <v>1000.3815307617188</v>
      </c>
      <c r="Z42" s="1">
        <v>0.13262973725795746</v>
      </c>
      <c r="AA42" s="1">
        <v>87.939506530761719</v>
      </c>
      <c r="AB42" s="1">
        <v>6.8855390548706055</v>
      </c>
      <c r="AC42" s="1">
        <v>1.4279782772064209</v>
      </c>
      <c r="AD42" s="1">
        <v>8.9665710926055908E-2</v>
      </c>
      <c r="AE42" s="1">
        <v>7.4288975447416306E-3</v>
      </c>
      <c r="AF42" s="1">
        <v>1.3961261138319969E-2</v>
      </c>
      <c r="AG42" s="1">
        <v>9.2595303431153297E-3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1.1040363311767576</v>
      </c>
      <c r="AP42">
        <f>(U42-T42)/(1000-U42)*AO42</f>
        <v>3.1398400089595324E-2</v>
      </c>
      <c r="AQ42">
        <f>(P42+273.15)</f>
        <v>304.1397994995117</v>
      </c>
      <c r="AR42">
        <f>(O42+273.15)</f>
        <v>305.78588333129881</v>
      </c>
      <c r="AS42">
        <f>(Y42*AK42+Z42*AL42)*AM42</f>
        <v>160.06104134423185</v>
      </c>
      <c r="AT42">
        <f>((AS42+0.00000010773*(AR42^4-AQ42^4))-AP42*44100)/(L42*0.92*2*29.3+0.00000043092*AQ42^3)</f>
        <v>-9.446666773559917</v>
      </c>
      <c r="AU42">
        <f>0.61365*EXP(17.502*J42/(240.97+J42))</f>
        <v>4.5087551220580755</v>
      </c>
      <c r="AV42">
        <f>AU42*1000/AA42</f>
        <v>51.271098735138892</v>
      </c>
      <c r="AW42">
        <f>(AV42-U42)</f>
        <v>17.925578715607642</v>
      </c>
      <c r="AX42">
        <f>IF(D42,P42,(O42+P42)/2)</f>
        <v>31.812841415405273</v>
      </c>
      <c r="AY42">
        <f>0.61365*EXP(17.502*AX42/(240.97+AX42))</f>
        <v>4.7247320611564758</v>
      </c>
      <c r="AZ42">
        <f>IF(AW42&lt;&gt;0,(1000-(AV42+U42)/2)/AW42*AP42,0)</f>
        <v>1.6774904365274248</v>
      </c>
      <c r="BA42">
        <f>U42*AA42/1000</f>
        <v>2.9323885755292141</v>
      </c>
      <c r="BB42">
        <f>(AY42-BA42)</f>
        <v>1.7923434856272618</v>
      </c>
      <c r="BC42">
        <f>1/(1.6/F42+1.37/N42)</f>
        <v>1.1110224918764682</v>
      </c>
      <c r="BD42">
        <f>G42*AA42*0.001</f>
        <v>33.875417785348688</v>
      </c>
      <c r="BE42">
        <f>G42/S42</f>
        <v>0.98138793578673067</v>
      </c>
      <c r="BF42">
        <f>(1-AP42*AA42/AU42/F42)*100</f>
        <v>77.800347987801672</v>
      </c>
      <c r="BG42">
        <f>(S42-E42/(N42/1.35))</f>
        <v>393.80925221219462</v>
      </c>
      <c r="BH42">
        <f>E42*BF42/100/BG42</f>
        <v>-8.086257286903091E-3</v>
      </c>
    </row>
    <row r="43" spans="1:60" x14ac:dyDescent="0.35">
      <c r="A43" s="1" t="s">
        <v>9</v>
      </c>
      <c r="B43" s="1" t="s">
        <v>2861</v>
      </c>
      <c r="K43" s="1">
        <v>2.72</v>
      </c>
    </row>
    <row r="44" spans="1:60" x14ac:dyDescent="0.35">
      <c r="A44" s="1" t="s">
        <v>9</v>
      </c>
      <c r="B44" s="1" t="s">
        <v>2860</v>
      </c>
      <c r="K44" s="1">
        <v>2.72</v>
      </c>
    </row>
    <row r="45" spans="1:60" x14ac:dyDescent="0.35">
      <c r="A45" s="1">
        <v>10</v>
      </c>
      <c r="B45" s="1" t="s">
        <v>2859</v>
      </c>
      <c r="C45" s="1">
        <v>2349.5000019334257</v>
      </c>
      <c r="D45" s="1">
        <v>0</v>
      </c>
      <c r="E45">
        <f>(R45-S45*(1000-T45)/(1000-U45))*AO45</f>
        <v>-4.4431521154975</v>
      </c>
      <c r="F45">
        <f>IF(AZ45&lt;&gt;0,1/(1/AZ45-1/N45),0)</f>
        <v>2.7303507375936178</v>
      </c>
      <c r="G45">
        <f>((BC45-AP45/2)*S45-E45)/(BC45+AP45/2)</f>
        <v>385.68707760569617</v>
      </c>
      <c r="H45">
        <f>AP45*1000</f>
        <v>31.388357428781358</v>
      </c>
      <c r="I45">
        <f>(AU45-BA45)</f>
        <v>1.5851508181696423</v>
      </c>
      <c r="J45">
        <f>(P45+AT45*D45)</f>
        <v>31.12318229675293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32.703323364257813</v>
      </c>
      <c r="P45" s="1">
        <v>31.12318229675293</v>
      </c>
      <c r="Q45" s="1">
        <v>32.839076995849609</v>
      </c>
      <c r="R45" s="1">
        <v>399.87014770507813</v>
      </c>
      <c r="S45" s="1">
        <v>392.73040771484375</v>
      </c>
      <c r="T45" s="1">
        <v>6.1690716743469238</v>
      </c>
      <c r="U45" s="1">
        <v>33.638118743896484</v>
      </c>
      <c r="V45" s="1">
        <v>10.918492317199707</v>
      </c>
      <c r="W45" s="1">
        <v>59.535308837890625</v>
      </c>
      <c r="X45" s="1">
        <v>300.35418701171875</v>
      </c>
      <c r="Y45" s="1">
        <v>1251.2242431640625</v>
      </c>
      <c r="Z45" s="1">
        <v>0.13034352660179138</v>
      </c>
      <c r="AA45" s="1">
        <v>87.936264038085938</v>
      </c>
      <c r="AB45" s="1">
        <v>6.9617080688476563</v>
      </c>
      <c r="AC45" s="1">
        <v>1.4183502197265625</v>
      </c>
      <c r="AD45" s="1">
        <v>0.10363601893186569</v>
      </c>
      <c r="AE45" s="1">
        <v>5.1471632905304432E-3</v>
      </c>
      <c r="AF45" s="1">
        <v>2.582305483520031E-2</v>
      </c>
      <c r="AG45" s="1">
        <v>3.5103654954582453E-3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1.1042433346019069</v>
      </c>
      <c r="AP45">
        <f>(U45-T45)/(1000-U45)*AO45</f>
        <v>3.1388357428781356E-2</v>
      </c>
      <c r="AQ45">
        <f>(P45+273.15)</f>
        <v>304.27318229675291</v>
      </c>
      <c r="AR45">
        <f>(O45+273.15)</f>
        <v>305.85332336425779</v>
      </c>
      <c r="AS45">
        <f>(Y45*AK45+Z45*AL45)*AM45</f>
        <v>200.19587443152341</v>
      </c>
      <c r="AT45">
        <f>((AS45+0.00000010773*(AR45^4-AQ45^4))-AP45*44100)/(L45*0.92*2*29.3+0.00000043092*AQ45^3)</f>
        <v>-9.1334491040909427</v>
      </c>
      <c r="AU45">
        <f>0.61365*EXP(17.502*J45/(240.97+J45))</f>
        <v>4.5431613097774113</v>
      </c>
      <c r="AV45">
        <f>AU45*1000/AA45</f>
        <v>51.664252052028615</v>
      </c>
      <c r="AW45">
        <f>(AV45-U45)</f>
        <v>18.026133308132131</v>
      </c>
      <c r="AX45">
        <f>IF(D45,P45,(O45+P45)/2)</f>
        <v>31.913252830505371</v>
      </c>
      <c r="AY45">
        <f>0.61365*EXP(17.502*AX45/(240.97+AX45))</f>
        <v>4.7516879058029051</v>
      </c>
      <c r="AZ45">
        <f>IF(AW45&lt;&gt;0,(1000-(AV45+U45)/2)/AW45*AP45,0)</f>
        <v>1.6670023605779398</v>
      </c>
      <c r="BA45">
        <f>U45*AA45/1000</f>
        <v>2.958010491607769</v>
      </c>
      <c r="BB45">
        <f>(AY45-BA45)</f>
        <v>1.7936774141951362</v>
      </c>
      <c r="BC45">
        <f>1/(1.6/F45+1.37/N45)</f>
        <v>1.1036641607119608</v>
      </c>
      <c r="BD45">
        <f>G45*AA45*0.001</f>
        <v>33.915880692412237</v>
      </c>
      <c r="BE45">
        <f>G45/S45</f>
        <v>0.98206573779165673</v>
      </c>
      <c r="BF45">
        <f>(1-AP45*AA45/AU45/F45)*100</f>
        <v>77.74846358279801</v>
      </c>
      <c r="BG45">
        <f>(S45-E45/(N45/1.35))</f>
        <v>394.13175529727704</v>
      </c>
      <c r="BH45">
        <f>E45*BF45/100/BG45</f>
        <v>-8.7647911085984992E-3</v>
      </c>
    </row>
    <row r="46" spans="1:60" x14ac:dyDescent="0.35">
      <c r="A46" s="1" t="s">
        <v>9</v>
      </c>
      <c r="B46" s="1" t="s">
        <v>2858</v>
      </c>
      <c r="K46" s="1">
        <v>2.72</v>
      </c>
    </row>
    <row r="47" spans="1:60" x14ac:dyDescent="0.35">
      <c r="A47" s="1" t="s">
        <v>9</v>
      </c>
      <c r="B47" s="1" t="s">
        <v>2857</v>
      </c>
      <c r="K47" s="1">
        <v>2.72</v>
      </c>
    </row>
    <row r="48" spans="1:60" x14ac:dyDescent="0.35">
      <c r="A48" s="1">
        <v>11</v>
      </c>
      <c r="B48" s="1" t="s">
        <v>2856</v>
      </c>
      <c r="C48" s="1">
        <v>2553.5000019334257</v>
      </c>
      <c r="D48" s="1">
        <v>0</v>
      </c>
      <c r="E48">
        <f>(R48-S48*(1000-T48)/(1000-U48))*AO48</f>
        <v>-5.2238418327137675</v>
      </c>
      <c r="F48">
        <f>IF(AZ48&lt;&gt;0,1/(1/AZ48-1/N48),0)</f>
        <v>2.7572525473036786</v>
      </c>
      <c r="G48">
        <f>((BC48-AP48/2)*S48-E48)/(BC48+AP48/2)</f>
        <v>387.07023843573864</v>
      </c>
      <c r="H48">
        <f>AP48*1000</f>
        <v>31.68496826265077</v>
      </c>
      <c r="I48">
        <f>(AU48-BA48)</f>
        <v>1.5896125253435418</v>
      </c>
      <c r="J48">
        <f>(P48+AT48*D48)</f>
        <v>31.328781127929688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32.787792205810547</v>
      </c>
      <c r="P48" s="1">
        <v>31.328781127929688</v>
      </c>
      <c r="Q48" s="1">
        <v>32.900333404541016</v>
      </c>
      <c r="R48" s="1">
        <v>400.061767578125</v>
      </c>
      <c r="S48" s="1">
        <v>393.50088500976563</v>
      </c>
      <c r="T48" s="1">
        <v>6.4810590744018555</v>
      </c>
      <c r="U48" s="1">
        <v>34.195930480957031</v>
      </c>
      <c r="V48" s="1">
        <v>11.416140556335449</v>
      </c>
      <c r="W48" s="1">
        <v>60.234840393066406</v>
      </c>
      <c r="X48" s="1">
        <v>300.32974243164063</v>
      </c>
      <c r="Y48" s="1">
        <v>1600.275634765625</v>
      </c>
      <c r="Z48" s="1">
        <v>0</v>
      </c>
      <c r="AA48" s="1">
        <v>87.935348510742188</v>
      </c>
      <c r="AB48" s="1">
        <v>6.9986801147460938</v>
      </c>
      <c r="AC48" s="1">
        <v>1.4336735010147095</v>
      </c>
      <c r="AD48" s="1">
        <v>7.3641851544380188E-2</v>
      </c>
      <c r="AE48" s="1">
        <v>4.7508655115962029E-3</v>
      </c>
      <c r="AF48" s="1">
        <v>3.4244760870933533E-2</v>
      </c>
      <c r="AG48" s="1">
        <v>5.6106755509972572E-3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1.104153464822208</v>
      </c>
      <c r="AP48">
        <f>(U48-T48)/(1000-U48)*AO48</f>
        <v>3.168496826265077E-2</v>
      </c>
      <c r="AQ48">
        <f>(P48+273.15)</f>
        <v>304.47878112792966</v>
      </c>
      <c r="AR48">
        <f>(O48+273.15)</f>
        <v>305.93779220581052</v>
      </c>
      <c r="AS48">
        <f>(Y48*AK48+Z48*AL48)*AM48</f>
        <v>256.04409583946835</v>
      </c>
      <c r="AT48">
        <f>((AS48+0.00000010773*(AR48^4-AQ48^4))-AP48*44100)/(L48*0.92*2*29.3+0.00000043092*AQ48^3)</f>
        <v>-8.807789997657764</v>
      </c>
      <c r="AU48">
        <f>0.61365*EXP(17.502*J48/(240.97+J48))</f>
        <v>4.5966435898356099</v>
      </c>
      <c r="AV48">
        <f>AU48*1000/AA48</f>
        <v>52.272989960050978</v>
      </c>
      <c r="AW48">
        <f>(AV48-U48)</f>
        <v>18.077059479093947</v>
      </c>
      <c r="AX48">
        <f>IF(D48,P48,(O48+P48)/2)</f>
        <v>32.058286666870117</v>
      </c>
      <c r="AY48">
        <f>0.61365*EXP(17.502*AX48/(240.97+AX48))</f>
        <v>4.7908591476333502</v>
      </c>
      <c r="AZ48">
        <f>IF(AW48&lt;&gt;0,(1000-(AV48+U48)/2)/AW48*AP48,0)</f>
        <v>1.6769920903214679</v>
      </c>
      <c r="BA48">
        <f>U48*AA48/1000</f>
        <v>3.0070310644920681</v>
      </c>
      <c r="BB48">
        <f>(AY48-BA48)</f>
        <v>1.7838280831412821</v>
      </c>
      <c r="BC48">
        <f>1/(1.6/F48+1.37/N48)</f>
        <v>1.1106727327684218</v>
      </c>
      <c r="BD48">
        <f>G48*AA48*0.001</f>
        <v>34.037156314982759</v>
      </c>
      <c r="BE48">
        <f>G48/S48</f>
        <v>0.98365785994644617</v>
      </c>
      <c r="BF48">
        <f>(1-AP48*AA48/AU48/F48)*100</f>
        <v>78.016370917479577</v>
      </c>
      <c r="BG48">
        <f>(S48-E48/(N48/1.35))</f>
        <v>395.14845815896166</v>
      </c>
      <c r="BH48">
        <f>E48*BF48/100/BG48</f>
        <v>-1.0313723199985129E-2</v>
      </c>
    </row>
    <row r="49" spans="1:60" x14ac:dyDescent="0.35">
      <c r="A49" s="1" t="s">
        <v>9</v>
      </c>
      <c r="B49" s="1" t="s">
        <v>2855</v>
      </c>
      <c r="K49" s="1">
        <v>2.72</v>
      </c>
    </row>
    <row r="50" spans="1:60" x14ac:dyDescent="0.35">
      <c r="A50" s="1" t="s">
        <v>9</v>
      </c>
      <c r="B50" s="1" t="s">
        <v>2854</v>
      </c>
      <c r="K50" s="1">
        <v>2.72</v>
      </c>
    </row>
    <row r="51" spans="1:60" x14ac:dyDescent="0.35">
      <c r="A51" s="1">
        <v>12</v>
      </c>
      <c r="B51" s="1" t="s">
        <v>2853</v>
      </c>
      <c r="C51" s="1">
        <v>2756.5000019334257</v>
      </c>
      <c r="D51" s="1">
        <v>0</v>
      </c>
      <c r="E51">
        <f>(R51-S51*(1000-T51)/(1000-U51))*AO51</f>
        <v>-6.5724395369551347</v>
      </c>
      <c r="F51">
        <f>IF(AZ51&lt;&gt;0,1/(1/AZ51-1/N51),0)</f>
        <v>2.7578290693001324</v>
      </c>
      <c r="G51">
        <f>((BC51-AP51/2)*S51-E51)/(BC51+AP51/2)</f>
        <v>389.21108407149103</v>
      </c>
      <c r="H51">
        <f>AP51*1000</f>
        <v>31.929720919656361</v>
      </c>
      <c r="I51">
        <f>(AU51-BA51)</f>
        <v>1.6005814374825484</v>
      </c>
      <c r="J51">
        <f>(P51+AT51*D51)</f>
        <v>31.54252815246582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32.900665283203125</v>
      </c>
      <c r="P51" s="1">
        <v>31.54252815246582</v>
      </c>
      <c r="Q51" s="1">
        <v>32.982597351074219</v>
      </c>
      <c r="R51" s="1">
        <v>400.01565551757813</v>
      </c>
      <c r="S51" s="1">
        <v>394.55877685546875</v>
      </c>
      <c r="T51" s="1">
        <v>6.8012509346008301</v>
      </c>
      <c r="U51" s="1">
        <v>34.713027954101563</v>
      </c>
      <c r="V51" s="1">
        <v>11.903314590454102</v>
      </c>
      <c r="W51" s="1">
        <v>60.753547668457031</v>
      </c>
      <c r="X51" s="1">
        <v>300.35369873046875</v>
      </c>
      <c r="Y51" s="1">
        <v>2001.226318359375</v>
      </c>
      <c r="Z51" s="1">
        <v>0.15663808584213257</v>
      </c>
      <c r="AA51" s="1">
        <v>87.927925109863281</v>
      </c>
      <c r="AB51" s="1">
        <v>7.1194062232971191</v>
      </c>
      <c r="AC51" s="1">
        <v>1.4516468048095703</v>
      </c>
      <c r="AD51" s="1">
        <v>5.6477360427379608E-2</v>
      </c>
      <c r="AE51" s="1">
        <v>1.1698312126100063E-2</v>
      </c>
      <c r="AF51" s="1">
        <v>1.4186268672347069E-2</v>
      </c>
      <c r="AG51" s="1">
        <v>5.0332010723650455E-3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1.1042415394502525</v>
      </c>
      <c r="AP51">
        <f>(U51-T51)/(1000-U51)*AO51</f>
        <v>3.192972091965636E-2</v>
      </c>
      <c r="AQ51">
        <f>(P51+273.15)</f>
        <v>304.6925281524658</v>
      </c>
      <c r="AR51">
        <f>(O51+273.15)</f>
        <v>306.0506652832031</v>
      </c>
      <c r="AS51">
        <f>(Y51*AK51+Z51*AL51)*AM51</f>
        <v>320.19620378055697</v>
      </c>
      <c r="AT51">
        <f>((AS51+0.00000010773*(AR51^4-AQ51^4))-AP51*44100)/(L51*0.92*2*29.3+0.00000043092*AQ51^3)</f>
        <v>-8.3972312741787292</v>
      </c>
      <c r="AU51">
        <f>0.61365*EXP(17.502*J51/(240.97+J51))</f>
        <v>4.6528259597673811</v>
      </c>
      <c r="AV51">
        <f>AU51*1000/AA51</f>
        <v>52.916362508882315</v>
      </c>
      <c r="AW51">
        <f>(AV51-U51)</f>
        <v>18.203334554780753</v>
      </c>
      <c r="AX51">
        <f>IF(D51,P51,(O51+P51)/2)</f>
        <v>32.221596717834473</v>
      </c>
      <c r="AY51">
        <f>0.61365*EXP(17.502*AX51/(240.97+AX51))</f>
        <v>4.8353026901622274</v>
      </c>
      <c r="AZ51">
        <f>IF(AW51&lt;&gt;0,(1000-(AV51+U51)/2)/AW51*AP51,0)</f>
        <v>1.6772053404202649</v>
      </c>
      <c r="BA51">
        <f>U51*AA51/1000</f>
        <v>3.0522445222848327</v>
      </c>
      <c r="BB51">
        <f>(AY51-BA51)</f>
        <v>1.7830581678773947</v>
      </c>
      <c r="BC51">
        <f>1/(1.6/F51+1.37/N51)</f>
        <v>1.1108223986165751</v>
      </c>
      <c r="BD51">
        <f>G51*AA51*0.001</f>
        <v>34.222523052166764</v>
      </c>
      <c r="BE51">
        <f>G51/S51</f>
        <v>0.98644639760241182</v>
      </c>
      <c r="BF51">
        <f>(1-AP51*AA51/AU51/F51)*100</f>
        <v>78.120479770828524</v>
      </c>
      <c r="BG51">
        <f>(S51-E51/(N51/1.35))</f>
        <v>396.63169086254857</v>
      </c>
      <c r="BH51">
        <f>E51*BF51/100/BG51</f>
        <v>-1.2945060662579E-2</v>
      </c>
    </row>
    <row r="52" spans="1:60" x14ac:dyDescent="0.35">
      <c r="A52" s="1" t="s">
        <v>9</v>
      </c>
      <c r="B52" s="1" t="s">
        <v>2852</v>
      </c>
    </row>
    <row r="53" spans="1:60" x14ac:dyDescent="0.35">
      <c r="A53" s="1" t="s">
        <v>9</v>
      </c>
      <c r="B53" s="1" t="s">
        <v>2851</v>
      </c>
    </row>
    <row r="54" spans="1:60" x14ac:dyDescent="0.35">
      <c r="A54" s="1" t="s">
        <v>9</v>
      </c>
      <c r="B54" s="1" t="s">
        <v>2850</v>
      </c>
    </row>
    <row r="55" spans="1:60" x14ac:dyDescent="0.35">
      <c r="A55" s="1" t="s">
        <v>9</v>
      </c>
      <c r="B55" s="1" t="s">
        <v>2849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BH55"/>
  <sheetViews>
    <sheetView topLeftCell="A5" zoomScale="54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2939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2938</v>
      </c>
    </row>
    <row r="12" spans="1:60" x14ac:dyDescent="0.35">
      <c r="A12" s="1" t="s">
        <v>9</v>
      </c>
      <c r="B12" s="1" t="s">
        <v>2937</v>
      </c>
    </row>
    <row r="13" spans="1:60" x14ac:dyDescent="0.35">
      <c r="A13" s="1" t="s">
        <v>9</v>
      </c>
      <c r="B13" s="1" t="s">
        <v>2936</v>
      </c>
    </row>
    <row r="14" spans="1:60" x14ac:dyDescent="0.35">
      <c r="A14" s="1" t="s">
        <v>9</v>
      </c>
      <c r="B14" s="1" t="s">
        <v>2935</v>
      </c>
    </row>
    <row r="15" spans="1:60" x14ac:dyDescent="0.35">
      <c r="A15" s="1" t="s">
        <v>9</v>
      </c>
      <c r="B15" s="1" t="s">
        <v>2934</v>
      </c>
    </row>
    <row r="16" spans="1:60" x14ac:dyDescent="0.35">
      <c r="A16" s="1" t="s">
        <v>9</v>
      </c>
      <c r="B16" s="1" t="s">
        <v>2933</v>
      </c>
    </row>
    <row r="17" spans="1:60" x14ac:dyDescent="0.35">
      <c r="A17" s="1" t="s">
        <v>9</v>
      </c>
      <c r="B17" s="1" t="s">
        <v>2932</v>
      </c>
    </row>
    <row r="18" spans="1:60" x14ac:dyDescent="0.35">
      <c r="A18" s="1">
        <v>1</v>
      </c>
      <c r="B18" s="1" t="s">
        <v>2931</v>
      </c>
      <c r="C18" s="1">
        <v>260.00000867247581</v>
      </c>
      <c r="D18" s="1">
        <v>0</v>
      </c>
      <c r="E18">
        <f>(R18-S18*(1000-T18)/(1000-U18))*AO18</f>
        <v>-4.6206997896143225</v>
      </c>
      <c r="F18">
        <f>IF(AZ18&lt;&gt;0,1/(1/AZ18-1/N18),0)</f>
        <v>1.9214978533301286</v>
      </c>
      <c r="G18">
        <f>((BC18-AP18/2)*S18-E18)/(BC18+AP18/2)</f>
        <v>379.57971865445728</v>
      </c>
      <c r="H18">
        <f>AP18*1000</f>
        <v>37.589614549397744</v>
      </c>
      <c r="I18">
        <f>(AU18-BA18)</f>
        <v>2.3572594282549546</v>
      </c>
      <c r="J18">
        <f>(P18+AT18*D18)</f>
        <v>35.886802673339844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33.048732757568359</v>
      </c>
      <c r="P18" s="1">
        <v>35.886802673339844</v>
      </c>
      <c r="Q18" s="1">
        <v>33.183010101318359</v>
      </c>
      <c r="R18" s="1">
        <v>400.07244873046875</v>
      </c>
      <c r="S18" s="1">
        <v>390.94723510742188</v>
      </c>
      <c r="T18" s="1">
        <v>7.9950056076049805</v>
      </c>
      <c r="U18" s="1">
        <v>40.657238006591797</v>
      </c>
      <c r="V18" s="1">
        <v>13.874991416931152</v>
      </c>
      <c r="W18" s="1">
        <v>70.558906555175781</v>
      </c>
      <c r="X18" s="1">
        <v>300.30648803710938</v>
      </c>
      <c r="Y18" s="1">
        <v>0.16460739076137543</v>
      </c>
      <c r="Z18" s="1">
        <v>1.2577110901474953E-2</v>
      </c>
      <c r="AA18" s="1">
        <v>87.917526245117188</v>
      </c>
      <c r="AB18" s="1">
        <v>7.3548111915588379</v>
      </c>
      <c r="AC18" s="1">
        <v>1.319096565246582</v>
      </c>
      <c r="AD18" s="1">
        <v>5.342666432261467E-2</v>
      </c>
      <c r="AE18" s="1">
        <v>4.9599511548876762E-3</v>
      </c>
      <c r="AF18" s="1">
        <v>3.4493774175643921E-2</v>
      </c>
      <c r="AG18" s="1">
        <v>1.5039190649986267E-2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1.1040679707246666</v>
      </c>
      <c r="AP18">
        <f>(U18-T18)/(1000-U18)*AO18</f>
        <v>3.7589614549397743E-2</v>
      </c>
      <c r="AQ18">
        <f>(P18+273.15)</f>
        <v>309.03680267333982</v>
      </c>
      <c r="AR18">
        <f>(O18+273.15)</f>
        <v>306.19873275756834</v>
      </c>
      <c r="AS18">
        <f>(Y18*AK18+Z18*AL18)*AM18</f>
        <v>2.6337181933138165E-2</v>
      </c>
      <c r="AT18">
        <f>((AS18+0.00000010773*(AR18^4-AQ18^4))-AP18*44100)/(L18*0.92*2*29.3+0.00000043092*AQ18^3)</f>
        <v>-13.218469095986785</v>
      </c>
      <c r="AU18">
        <f>0.61365*EXP(17.502*J18/(240.97+J18))</f>
        <v>5.931743217753465</v>
      </c>
      <c r="AV18">
        <f>AU18*1000/AA18</f>
        <v>67.469405374481923</v>
      </c>
      <c r="AW18">
        <f>(AV18-U18)</f>
        <v>26.812167367890126</v>
      </c>
      <c r="AX18">
        <f>IF(D18,P18,(O18+P18)/2)</f>
        <v>34.467767715454102</v>
      </c>
      <c r="AY18">
        <f>0.61365*EXP(17.502*AX18/(240.97+AX18))</f>
        <v>5.4840124894764068</v>
      </c>
      <c r="AZ18">
        <f>IF(AW18&lt;&gt;0,(1000-(AV18+U18)/2)/AW18*AP18,0)</f>
        <v>1.3261663869953833</v>
      </c>
      <c r="BA18">
        <f>U18*AA18/1000</f>
        <v>3.5744837894985104</v>
      </c>
      <c r="BB18">
        <f>(AY18-BA18)</f>
        <v>1.9095286999778964</v>
      </c>
      <c r="BC18">
        <f>1/(1.6/F18+1.37/N18)</f>
        <v>0.8674899083809311</v>
      </c>
      <c r="BD18">
        <f>G18*AA18*0.001</f>
        <v>33.37170987691745</v>
      </c>
      <c r="BE18">
        <f>G18/S18</f>
        <v>0.97092314401496893</v>
      </c>
      <c r="BF18">
        <f>(1-AP18*AA18/AU18/F18)*100</f>
        <v>71.005135323526133</v>
      </c>
      <c r="BG18">
        <f>(S18-E18/(N18/1.35))</f>
        <v>392.40458032338711</v>
      </c>
      <c r="BH18">
        <f>E18*BF18/100/BG18</f>
        <v>-8.3611005146924256E-3</v>
      </c>
    </row>
    <row r="19" spans="1:60" x14ac:dyDescent="0.35">
      <c r="A19" s="1" t="s">
        <v>9</v>
      </c>
      <c r="B19" s="1" t="s">
        <v>2930</v>
      </c>
      <c r="K19" s="1">
        <v>2.72</v>
      </c>
    </row>
    <row r="20" spans="1:60" x14ac:dyDescent="0.35">
      <c r="A20" s="1" t="s">
        <v>9</v>
      </c>
      <c r="B20" s="1" t="s">
        <v>2929</v>
      </c>
      <c r="K20" s="1">
        <v>2.72</v>
      </c>
    </row>
    <row r="21" spans="1:60" x14ac:dyDescent="0.35">
      <c r="A21" s="1">
        <v>2</v>
      </c>
      <c r="B21" s="1" t="s">
        <v>2928</v>
      </c>
      <c r="C21" s="1">
        <v>464.00000867247581</v>
      </c>
      <c r="D21" s="1">
        <v>0</v>
      </c>
      <c r="E21">
        <f>(R21-S21*(1000-T21)/(1000-U21))*AO21</f>
        <v>-4.7605649716808198</v>
      </c>
      <c r="F21">
        <f>IF(AZ21&lt;&gt;0,1/(1/AZ21-1/N21),0)</f>
        <v>4.0963510116583376E-2</v>
      </c>
      <c r="G21">
        <f>((BC21-AP21/2)*S21-E21)/(BC21+AP21/2)</f>
        <v>172.97420625129507</v>
      </c>
      <c r="H21">
        <f>AP21*1000</f>
        <v>36.525951565169251</v>
      </c>
      <c r="I21">
        <f>(AU21-BA21)</f>
        <v>52.386543113099044</v>
      </c>
      <c r="J21">
        <f>(P21+AT21*D21)</f>
        <v>83.703330993652344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32.992908477783203</v>
      </c>
      <c r="P21" s="1">
        <v>83.703330993652344</v>
      </c>
      <c r="Q21" s="1">
        <v>33.176532745361328</v>
      </c>
      <c r="R21" s="1">
        <v>400.01541137695313</v>
      </c>
      <c r="S21" s="1">
        <v>391.38040161132813</v>
      </c>
      <c r="T21" s="1">
        <v>8.3771238327026367</v>
      </c>
      <c r="U21" s="1">
        <v>40.128166198730469</v>
      </c>
      <c r="V21" s="1">
        <v>14.583426475524902</v>
      </c>
      <c r="W21" s="1">
        <v>69.857650756835938</v>
      </c>
      <c r="X21" s="1">
        <v>300.34866333007813</v>
      </c>
      <c r="Y21" s="1">
        <v>24.810577392578125</v>
      </c>
      <c r="Z21" s="1">
        <v>9.1469399631023407E-3</v>
      </c>
      <c r="AA21" s="1">
        <v>87.915237426757813</v>
      </c>
      <c r="AB21" s="1">
        <v>7.4300570487976074</v>
      </c>
      <c r="AC21" s="1">
        <v>1.3548738956451416</v>
      </c>
      <c r="AD21" s="1">
        <v>7.6978959143161774E-2</v>
      </c>
      <c r="AE21" s="1">
        <v>9.764568880200386E-3</v>
      </c>
      <c r="AF21" s="1">
        <v>2.4663213640451431E-2</v>
      </c>
      <c r="AG21" s="1">
        <v>3.2556639052927494E-3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1.1042230269488165</v>
      </c>
      <c r="AP21">
        <f>(U21-T21)/(1000-U21)*AO21</f>
        <v>3.6525951565169253E-2</v>
      </c>
      <c r="AQ21">
        <f>(P21+273.15)</f>
        <v>356.85333099365232</v>
      </c>
      <c r="AR21">
        <f>(O21+273.15)</f>
        <v>306.14290847778318</v>
      </c>
      <c r="AS21">
        <f>(Y21*AK21+Z21*AL21)*AM21</f>
        <v>3.9696922940829609</v>
      </c>
      <c r="AT21">
        <f>((AS21+0.00000010773*(AR21^4-AQ21^4))-AP21*44100)/(L21*0.92*2*29.3+0.00000043092*AQ21^3)</f>
        <v>-17.838352771900983</v>
      </c>
      <c r="AU21">
        <f>0.61365*EXP(17.502*J21/(240.97+J21))</f>
        <v>55.91442037196083</v>
      </c>
      <c r="AV21">
        <f>AU21*1000/AA21</f>
        <v>636.00374643295629</v>
      </c>
      <c r="AW21">
        <f>(AV21-U21)</f>
        <v>595.87558023422582</v>
      </c>
      <c r="AX21">
        <f>IF(D21,P21,(O21+P21)/2)</f>
        <v>58.348119735717773</v>
      </c>
      <c r="AY21">
        <f>0.61365*EXP(17.502*AX21/(240.97+AX21))</f>
        <v>18.605430866651979</v>
      </c>
      <c r="AZ21">
        <f>IF(AW21&lt;&gt;0,(1000-(AV21+U21)/2)/AW21*AP21,0)</f>
        <v>4.0575199959428404E-2</v>
      </c>
      <c r="BA21">
        <f>U21*AA21/1000</f>
        <v>3.5278772588617868</v>
      </c>
      <c r="BB21">
        <f>(AY21-BA21)</f>
        <v>15.077553607790191</v>
      </c>
      <c r="BC21">
        <f>1/(1.6/F21+1.37/N21)</f>
        <v>2.5394103657918658E-2</v>
      </c>
      <c r="BD21">
        <f>G21*AA21*0.001</f>
        <v>15.207068411287583</v>
      </c>
      <c r="BE21">
        <f>G21/S21</f>
        <v>0.44195929468914036</v>
      </c>
      <c r="BF21">
        <f>(1-AP21*AA21/AU21/F21)*100</f>
        <v>-40.198930684069055</v>
      </c>
      <c r="BG21">
        <f>(S21-E21/(N21/1.35))</f>
        <v>392.88185959445968</v>
      </c>
      <c r="BH21">
        <f>E21*BF21/100/BG21</f>
        <v>4.8709202687835951E-3</v>
      </c>
    </row>
    <row r="22" spans="1:60" x14ac:dyDescent="0.35">
      <c r="A22" s="1" t="s">
        <v>9</v>
      </c>
      <c r="B22" s="1" t="s">
        <v>2927</v>
      </c>
      <c r="K22" s="1">
        <v>2.72</v>
      </c>
    </row>
    <row r="23" spans="1:60" x14ac:dyDescent="0.35">
      <c r="A23" s="1" t="s">
        <v>9</v>
      </c>
      <c r="B23" s="1" t="s">
        <v>2926</v>
      </c>
      <c r="K23" s="1">
        <v>2.72</v>
      </c>
    </row>
    <row r="24" spans="1:60" x14ac:dyDescent="0.35">
      <c r="A24" s="1">
        <v>3</v>
      </c>
      <c r="B24" s="1" t="s">
        <v>2925</v>
      </c>
      <c r="C24" s="1">
        <v>668.00000867247581</v>
      </c>
      <c r="D24" s="1">
        <v>0</v>
      </c>
      <c r="E24">
        <f>(R24-S24*(1000-T24)/(1000-U24))*AO24</f>
        <v>-4.8932575329649621</v>
      </c>
      <c r="F24">
        <f>IF(AZ24&lt;&gt;0,1/(1/AZ24-1/N24),0)</f>
        <v>3.9883328070682171E-2</v>
      </c>
      <c r="G24">
        <f>((BC24-AP24/2)*S24-E24)/(BC24+AP24/2)</f>
        <v>179.9087089103684</v>
      </c>
      <c r="H24">
        <f>AP24*1000</f>
        <v>35.450231986215982</v>
      </c>
      <c r="I24">
        <f>(AU24-BA24)</f>
        <v>52.288780410847785</v>
      </c>
      <c r="J24">
        <f>(P24+AT24*D24)</f>
        <v>83.639434814453125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32.899757385253906</v>
      </c>
      <c r="P24" s="1">
        <v>83.639434814453125</v>
      </c>
      <c r="Q24" s="1">
        <v>33.113250732421875</v>
      </c>
      <c r="R24" s="1">
        <v>399.99517822265625</v>
      </c>
      <c r="S24" s="1">
        <v>391.84585571289063</v>
      </c>
      <c r="T24" s="1">
        <v>8.7822017669677734</v>
      </c>
      <c r="U24" s="1">
        <v>39.617626190185547</v>
      </c>
      <c r="V24" s="1">
        <v>15.368259429931641</v>
      </c>
      <c r="W24" s="1">
        <v>69.328170776367188</v>
      </c>
      <c r="X24" s="1">
        <v>300.318603515625</v>
      </c>
      <c r="Y24" s="1">
        <v>49.677505493164063</v>
      </c>
      <c r="Z24" s="1">
        <v>4.1160926222801208E-2</v>
      </c>
      <c r="AA24" s="1">
        <v>87.911720275878906</v>
      </c>
      <c r="AB24" s="1">
        <v>7.3113484382629395</v>
      </c>
      <c r="AC24" s="1">
        <v>1.3635612726211548</v>
      </c>
      <c r="AD24" s="1">
        <v>5.3321357816457748E-2</v>
      </c>
      <c r="AE24" s="1">
        <v>9.5719890668988228E-3</v>
      </c>
      <c r="AF24" s="1">
        <v>3.4006960690021515E-2</v>
      </c>
      <c r="AG24" s="1">
        <v>5.0670034252107143E-3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1.1041125129250917</v>
      </c>
      <c r="AP24">
        <f>(U24-T24)/(1000-U24)*AO24</f>
        <v>3.5450231986215983E-2</v>
      </c>
      <c r="AQ24">
        <f>(P24+273.15)</f>
        <v>356.7894348144531</v>
      </c>
      <c r="AR24">
        <f>(O24+273.15)</f>
        <v>306.04975738525388</v>
      </c>
      <c r="AS24">
        <f>(Y24*AK24+Z24*AL24)*AM24</f>
        <v>7.9484007012456459</v>
      </c>
      <c r="AT24">
        <f>((AS24+0.00000010773*(AR24^4-AQ24^4))-AP24*44100)/(L24*0.92*2*29.3+0.00000043092*AQ24^3)</f>
        <v>-17.457997843212897</v>
      </c>
      <c r="AU24">
        <f>0.61365*EXP(17.502*J24/(240.97+J24))</f>
        <v>55.77163408247371</v>
      </c>
      <c r="AV24">
        <f>AU24*1000/AA24</f>
        <v>634.40499068218389</v>
      </c>
      <c r="AW24">
        <f>(AV24-U24)</f>
        <v>594.78736449199835</v>
      </c>
      <c r="AX24">
        <f>IF(D24,P24,(O24+P24)/2)</f>
        <v>58.269596099853516</v>
      </c>
      <c r="AY24">
        <f>0.61365*EXP(17.502*AX24/(240.97+AX24))</f>
        <v>18.536765762411161</v>
      </c>
      <c r="AZ24">
        <f>IF(AW24&lt;&gt;0,(1000-(AV24+U24)/2)/AW24*AP24,0)</f>
        <v>3.9515134858738636E-2</v>
      </c>
      <c r="BA24">
        <f>U24*AA24/1000</f>
        <v>3.482853671625926</v>
      </c>
      <c r="BB24">
        <f>(AY24-BA24)</f>
        <v>15.053912090785236</v>
      </c>
      <c r="BC24">
        <f>1/(1.6/F24+1.37/N24)</f>
        <v>2.4729777312019984E-2</v>
      </c>
      <c r="BD24">
        <f>G24*AA24*0.001</f>
        <v>15.81608409292283</v>
      </c>
      <c r="BE24">
        <f>G24/S24</f>
        <v>0.45913133005594248</v>
      </c>
      <c r="BF24">
        <f>(1-AP24*AA24/AU24/F24)*100</f>
        <v>-40.107408378998485</v>
      </c>
      <c r="BG24">
        <f>(S24-E24/(N24/1.35))</f>
        <v>393.38916425506869</v>
      </c>
      <c r="BH24">
        <f>E24*BF24/100/BG24</f>
        <v>4.988848092699027E-3</v>
      </c>
    </row>
    <row r="25" spans="1:60" x14ac:dyDescent="0.35">
      <c r="A25" s="1" t="s">
        <v>9</v>
      </c>
      <c r="B25" s="1" t="s">
        <v>2924</v>
      </c>
      <c r="K25" s="1">
        <v>2.72</v>
      </c>
    </row>
    <row r="26" spans="1:60" x14ac:dyDescent="0.35">
      <c r="A26" s="1" t="s">
        <v>9</v>
      </c>
      <c r="B26" s="1" t="s">
        <v>2923</v>
      </c>
      <c r="K26" s="1">
        <v>2.72</v>
      </c>
    </row>
    <row r="27" spans="1:60" x14ac:dyDescent="0.35">
      <c r="A27" s="1">
        <v>4</v>
      </c>
      <c r="B27" s="1" t="s">
        <v>2922</v>
      </c>
      <c r="C27" s="1">
        <v>872.00000867247581</v>
      </c>
      <c r="D27" s="1">
        <v>0</v>
      </c>
      <c r="E27">
        <f>(R27-S27*(1000-T27)/(1000-U27))*AO27</f>
        <v>-5.3793490655638401</v>
      </c>
      <c r="F27">
        <f>IF(AZ27&lt;&gt;0,1/(1/AZ27-1/N27),0)</f>
        <v>3.9238109972933539E-2</v>
      </c>
      <c r="G27">
        <f>((BC27-AP27/2)*S27-E27)/(BC27+AP27/2)</f>
        <v>194.40544360010014</v>
      </c>
      <c r="H27">
        <f>AP27*1000</f>
        <v>34.753638386076162</v>
      </c>
      <c r="I27">
        <f>(AU27-BA27)</f>
        <v>52.161877209234824</v>
      </c>
      <c r="J27">
        <f>(P27+AT27*D27)</f>
        <v>83.57537841796875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32.828433990478516</v>
      </c>
      <c r="P27" s="1">
        <v>83.57537841796875</v>
      </c>
      <c r="Q27" s="1">
        <v>33.049110412597656</v>
      </c>
      <c r="R27" s="1">
        <v>399.8343505859375</v>
      </c>
      <c r="S27" s="1">
        <v>392.35635375976563</v>
      </c>
      <c r="T27" s="1">
        <v>9.2037315368652344</v>
      </c>
      <c r="U27" s="1">
        <v>39.439182281494141</v>
      </c>
      <c r="V27" s="1">
        <v>16.16950798034668</v>
      </c>
      <c r="W27" s="1">
        <v>69.288436889648438</v>
      </c>
      <c r="X27" s="1">
        <v>300.31539916992188</v>
      </c>
      <c r="Y27" s="1">
        <v>100.66344451904297</v>
      </c>
      <c r="Z27" s="1">
        <v>0.11319210380315781</v>
      </c>
      <c r="AA27" s="1">
        <v>87.905532836914063</v>
      </c>
      <c r="AB27" s="1">
        <v>7.311638355255127</v>
      </c>
      <c r="AC27" s="1">
        <v>1.3747450113296509</v>
      </c>
      <c r="AD27" s="1">
        <v>0.10250485688447952</v>
      </c>
      <c r="AE27" s="1">
        <v>3.9954320527613163E-3</v>
      </c>
      <c r="AF27" s="1">
        <v>2.2294647991657257E-2</v>
      </c>
      <c r="AG27" s="1">
        <v>7.5164656154811382E-3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1.1041007322423595</v>
      </c>
      <c r="AP27">
        <f>(U27-T27)/(1000-U27)*AO27</f>
        <v>3.4753638386076161E-2</v>
      </c>
      <c r="AQ27">
        <f>(P27+273.15)</f>
        <v>356.72537841796873</v>
      </c>
      <c r="AR27">
        <f>(O27+273.15)</f>
        <v>305.97843399047849</v>
      </c>
      <c r="AS27">
        <f>(Y27*AK27+Z27*AL27)*AM27</f>
        <v>16.106150763046344</v>
      </c>
      <c r="AT27">
        <f>((AS27+0.00000010773*(AR27^4-AQ27^4))-AP27*44100)/(L27*0.92*2*29.3+0.00000043092*AQ27^3)</f>
        <v>-17.16849549769239</v>
      </c>
      <c r="AU27">
        <f>0.61365*EXP(17.502*J27/(240.97+J27))</f>
        <v>55.628799542341746</v>
      </c>
      <c r="AV27">
        <f>AU27*1000/AA27</f>
        <v>632.82478072849597</v>
      </c>
      <c r="AW27">
        <f>(AV27-U27)</f>
        <v>593.38559844700183</v>
      </c>
      <c r="AX27">
        <f>IF(D27,P27,(O27+P27)/2)</f>
        <v>58.201906204223633</v>
      </c>
      <c r="AY27">
        <f>0.61365*EXP(17.502*AX27/(240.97+AX27))</f>
        <v>18.477748871252608</v>
      </c>
      <c r="AZ27">
        <f>IF(AW27&lt;&gt;0,(1000-(AV27+U27)/2)/AW27*AP27,0)</f>
        <v>3.8881680160825431E-2</v>
      </c>
      <c r="BA27">
        <f>U27*AA27/1000</f>
        <v>3.4669223331069223</v>
      </c>
      <c r="BB27">
        <f>(AY27-BA27)</f>
        <v>15.010826538145686</v>
      </c>
      <c r="BC27">
        <f>1/(1.6/F27+1.37/N27)</f>
        <v>2.4332823691770273E-2</v>
      </c>
      <c r="BD27">
        <f>G27*AA27*0.001</f>
        <v>17.089314106063448</v>
      </c>
      <c r="BE27">
        <f>G27/S27</f>
        <v>0.49548182853980721</v>
      </c>
      <c r="BF27">
        <f>(1-AP27*AA27/AU27/F27)*100</f>
        <v>-39.961542636222738</v>
      </c>
      <c r="BG27">
        <f>(S27-E27/(N27/1.35))</f>
        <v>394.0529730994005</v>
      </c>
      <c r="BH27">
        <f>E27*BF27/100/BG27</f>
        <v>5.4552839773760195E-3</v>
      </c>
    </row>
    <row r="28" spans="1:60" x14ac:dyDescent="0.35">
      <c r="A28" s="1" t="s">
        <v>9</v>
      </c>
      <c r="B28" s="1" t="s">
        <v>2921</v>
      </c>
      <c r="K28" s="1">
        <v>2.72</v>
      </c>
    </row>
    <row r="29" spans="1:60" x14ac:dyDescent="0.35">
      <c r="A29" s="1" t="s">
        <v>9</v>
      </c>
      <c r="B29" s="1" t="s">
        <v>2920</v>
      </c>
      <c r="K29" s="1">
        <v>2.72</v>
      </c>
    </row>
    <row r="30" spans="1:60" x14ac:dyDescent="0.35">
      <c r="A30" s="1">
        <v>5</v>
      </c>
      <c r="B30" s="1" t="s">
        <v>2919</v>
      </c>
      <c r="C30" s="1">
        <v>1076.0000086724758</v>
      </c>
      <c r="D30" s="1">
        <v>0</v>
      </c>
      <c r="E30">
        <f>(R30-S30*(1000-T30)/(1000-U30))*AO30</f>
        <v>-5.5302606119177593</v>
      </c>
      <c r="F30">
        <f>IF(AZ30&lt;&gt;0,1/(1/AZ30-1/N30),0)</f>
        <v>3.8563718479298542E-2</v>
      </c>
      <c r="G30">
        <f>((BC30-AP30/2)*S30-E30)/(BC30+AP30/2)</f>
        <v>201.1725504182688</v>
      </c>
      <c r="H30">
        <f>AP30*1000</f>
        <v>34.056961571951675</v>
      </c>
      <c r="I30">
        <f>(AU30-BA30)</f>
        <v>52.058901730509234</v>
      </c>
      <c r="J30">
        <f>(P30+AT30*D30)</f>
        <v>83.521873474121094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32.775157928466797</v>
      </c>
      <c r="P30" s="1">
        <v>83.521873474121094</v>
      </c>
      <c r="Q30" s="1">
        <v>32.994697570800781</v>
      </c>
      <c r="R30" s="1">
        <v>400.0389404296875</v>
      </c>
      <c r="S30" s="1">
        <v>392.927734375</v>
      </c>
      <c r="T30" s="1">
        <v>9.6234979629516602</v>
      </c>
      <c r="U30" s="1">
        <v>39.257774353027344</v>
      </c>
      <c r="V30" s="1">
        <v>16.957008361816406</v>
      </c>
      <c r="W30" s="1">
        <v>69.173858642578125</v>
      </c>
      <c r="X30" s="1">
        <v>300.3221435546875</v>
      </c>
      <c r="Y30" s="1">
        <v>150.21229553222656</v>
      </c>
      <c r="Z30" s="1">
        <v>6.7458920180797577E-2</v>
      </c>
      <c r="AA30" s="1">
        <v>87.901786804199219</v>
      </c>
      <c r="AB30" s="1">
        <v>7.2717123031616211</v>
      </c>
      <c r="AC30" s="1">
        <v>1.3777052164077759</v>
      </c>
      <c r="AD30" s="1">
        <v>6.3765965402126312E-2</v>
      </c>
      <c r="AE30" s="1">
        <v>8.8728237897157669E-3</v>
      </c>
      <c r="AF30" s="1">
        <v>2.1478889510035515E-2</v>
      </c>
      <c r="AG30" s="1">
        <v>1.1037622578442097E-2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1.1041255277745863</v>
      </c>
      <c r="AP30">
        <f>(U30-T30)/(1000-U30)*AO30</f>
        <v>3.4056961571951677E-2</v>
      </c>
      <c r="AQ30">
        <f>(P30+273.15)</f>
        <v>356.67187347412107</v>
      </c>
      <c r="AR30">
        <f>(O30+273.15)</f>
        <v>305.92515792846677</v>
      </c>
      <c r="AS30">
        <f>(Y30*AK30+Z30*AL30)*AM30</f>
        <v>24.033966747955219</v>
      </c>
      <c r="AT30">
        <f>((AS30+0.00000010773*(AR30^4-AQ30^4))-AP30*44100)/(L30*0.92*2*29.3+0.00000043092*AQ30^3)</f>
        <v>-16.880286529431636</v>
      </c>
      <c r="AU30">
        <f>0.61365*EXP(17.502*J30/(240.97+J30))</f>
        <v>55.509730242096403</v>
      </c>
      <c r="AV30">
        <f>AU30*1000/AA30</f>
        <v>631.49717725015125</v>
      </c>
      <c r="AW30">
        <f>(AV30-U30)</f>
        <v>592.23940289712391</v>
      </c>
      <c r="AX30">
        <f>IF(D30,P30,(O30+P30)/2)</f>
        <v>58.148515701293945</v>
      </c>
      <c r="AY30">
        <f>0.61365*EXP(17.502*AX30/(240.97+AX30))</f>
        <v>18.431313027030868</v>
      </c>
      <c r="AZ30">
        <f>IF(AW30&lt;&gt;0,(1000-(AV30+U30)/2)/AW30*AP30,0)</f>
        <v>3.8219381648287018E-2</v>
      </c>
      <c r="BA30">
        <f>U30*AA30/1000</f>
        <v>3.4508285115871695</v>
      </c>
      <c r="BB30">
        <f>(AY30-BA30)</f>
        <v>14.980484515443699</v>
      </c>
      <c r="BC30">
        <f>1/(1.6/F30+1.37/N30)</f>
        <v>2.3917813213655215E-2</v>
      </c>
      <c r="BD30">
        <f>G30*AA30*0.001</f>
        <v>17.683426637723681</v>
      </c>
      <c r="BE30">
        <f>G30/S30</f>
        <v>0.51198358583228676</v>
      </c>
      <c r="BF30">
        <f>(1-AP30*AA30/AU30/F30)*100</f>
        <v>-39.847781705729886</v>
      </c>
      <c r="BG30">
        <f>(S30-E30/(N30/1.35))</f>
        <v>394.67195044892327</v>
      </c>
      <c r="BH30">
        <f>E30*BF30/100/BG30</f>
        <v>5.5835895454144817E-3</v>
      </c>
    </row>
    <row r="31" spans="1:60" x14ac:dyDescent="0.35">
      <c r="A31" s="1" t="s">
        <v>9</v>
      </c>
      <c r="B31" s="1" t="s">
        <v>2918</v>
      </c>
      <c r="K31" s="1">
        <v>2.72</v>
      </c>
    </row>
    <row r="32" spans="1:60" x14ac:dyDescent="0.35">
      <c r="A32" s="1" t="s">
        <v>9</v>
      </c>
      <c r="B32" s="1" t="s">
        <v>2917</v>
      </c>
      <c r="K32" s="1">
        <v>2.72</v>
      </c>
    </row>
    <row r="33" spans="1:60" x14ac:dyDescent="0.35">
      <c r="A33" s="1">
        <v>6</v>
      </c>
      <c r="B33" s="1" t="s">
        <v>2916</v>
      </c>
      <c r="C33" s="1">
        <v>1280.0000086724758</v>
      </c>
      <c r="D33" s="1">
        <v>0</v>
      </c>
      <c r="E33">
        <f>(R33-S33*(1000-T33)/(1000-U33))*AO33</f>
        <v>-5.5289987699415031</v>
      </c>
      <c r="F33">
        <f>IF(AZ33&lt;&gt;0,1/(1/AZ33-1/N33),0)</f>
        <v>3.8187782129793083E-2</v>
      </c>
      <c r="G33">
        <f>((BC33-AP33/2)*S33-E33)/(BC33+AP33/2)</f>
        <v>202.99277511964044</v>
      </c>
      <c r="H33">
        <f>AP33*1000</f>
        <v>33.655367945420153</v>
      </c>
      <c r="I33">
        <f>(AU33-BA33)</f>
        <v>51.97500337639579</v>
      </c>
      <c r="J33">
        <f>(P33+AT33*D33)</f>
        <v>83.486457824707031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32.746463775634766</v>
      </c>
      <c r="P33" s="1">
        <v>83.486457824707031</v>
      </c>
      <c r="Q33" s="1">
        <v>32.958911895751953</v>
      </c>
      <c r="R33" s="1">
        <v>399.90948486328125</v>
      </c>
      <c r="S33" s="1">
        <v>392.94000244140625</v>
      </c>
      <c r="T33" s="1">
        <v>10.037701606750488</v>
      </c>
      <c r="U33" s="1">
        <v>39.319297790527344</v>
      </c>
      <c r="V33" s="1">
        <v>17.714395523071289</v>
      </c>
      <c r="W33" s="1">
        <v>69.390144348144531</v>
      </c>
      <c r="X33" s="1">
        <v>300.33612060546875</v>
      </c>
      <c r="Y33" s="1">
        <v>300.73178100585938</v>
      </c>
      <c r="Z33" s="1">
        <v>1.3720578514039516E-2</v>
      </c>
      <c r="AA33" s="1">
        <v>87.896583557128906</v>
      </c>
      <c r="AB33" s="1">
        <v>7.299222469329834</v>
      </c>
      <c r="AC33" s="1">
        <v>1.3776966333389282</v>
      </c>
      <c r="AD33" s="1">
        <v>9.6019454300403595E-2</v>
      </c>
      <c r="AE33" s="1">
        <v>5.1153763197362423E-3</v>
      </c>
      <c r="AF33" s="1">
        <v>3.7783823907375336E-2</v>
      </c>
      <c r="AG33" s="1">
        <v>5.3430246189236641E-3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1.1041769139906938</v>
      </c>
      <c r="AP33">
        <f>(U33-T33)/(1000-U33)*AO33</f>
        <v>3.365536794542015E-2</v>
      </c>
      <c r="AQ33">
        <f>(P33+273.15)</f>
        <v>356.63645782470701</v>
      </c>
      <c r="AR33">
        <f>(O33+273.15)</f>
        <v>305.89646377563474</v>
      </c>
      <c r="AS33">
        <f>(Y33*AK33+Z33*AL33)*AM33</f>
        <v>48.117083885436841</v>
      </c>
      <c r="AT33">
        <f>((AS33+0.00000010773*(AR33^4-AQ33^4))-AP33*44100)/(L33*0.92*2*29.3+0.00000043092*AQ33^3)</f>
        <v>-16.568760803481297</v>
      </c>
      <c r="AU33">
        <f>0.61365*EXP(17.502*J33/(240.97+J33))</f>
        <v>55.431035320048508</v>
      </c>
      <c r="AV33">
        <f>AU33*1000/AA33</f>
        <v>630.63924758828398</v>
      </c>
      <c r="AW33">
        <f>(AV33-U33)</f>
        <v>591.31994979775664</v>
      </c>
      <c r="AX33">
        <f>IF(D33,P33,(O33+P33)/2)</f>
        <v>58.116460800170898</v>
      </c>
      <c r="AY33">
        <f>0.61365*EXP(17.502*AX33/(240.97+AX33))</f>
        <v>18.403481744234995</v>
      </c>
      <c r="AZ33">
        <f>IF(AW33&lt;&gt;0,(1000-(AV33+U33)/2)/AW33*AP33,0)</f>
        <v>3.785009668052617E-2</v>
      </c>
      <c r="BA33">
        <f>U33*AA33/1000</f>
        <v>3.4560319436527207</v>
      </c>
      <c r="BB33">
        <f>(AY33-BA33)</f>
        <v>14.947449800582273</v>
      </c>
      <c r="BC33">
        <f>1/(1.6/F33+1.37/N33)</f>
        <v>2.3686419345377654E-2</v>
      </c>
      <c r="BD33">
        <f>G33*AA33*0.001</f>
        <v>17.842371419796955</v>
      </c>
      <c r="BE33">
        <f>G33/S33</f>
        <v>0.51659992329213156</v>
      </c>
      <c r="BF33">
        <f>(1-AP33*AA33/AU33/F33)*100</f>
        <v>-39.74906516241559</v>
      </c>
      <c r="BG33">
        <f>(S33-E33/(N33/1.35))</f>
        <v>394.6838205367871</v>
      </c>
      <c r="BH33">
        <f>E33*BF33/100/BG33</f>
        <v>5.5683187643825955E-3</v>
      </c>
    </row>
    <row r="34" spans="1:60" x14ac:dyDescent="0.35">
      <c r="A34" s="1" t="s">
        <v>9</v>
      </c>
      <c r="B34" s="1" t="s">
        <v>2915</v>
      </c>
      <c r="K34" s="1">
        <v>2.72</v>
      </c>
    </row>
    <row r="35" spans="1:60" x14ac:dyDescent="0.35">
      <c r="A35" s="1" t="s">
        <v>9</v>
      </c>
      <c r="B35" s="1" t="s">
        <v>2914</v>
      </c>
      <c r="K35" s="1">
        <v>2.72</v>
      </c>
    </row>
    <row r="36" spans="1:60" x14ac:dyDescent="0.35">
      <c r="A36" s="1">
        <v>7</v>
      </c>
      <c r="B36" s="1" t="s">
        <v>2913</v>
      </c>
      <c r="C36" s="1">
        <v>1483.5000086836517</v>
      </c>
      <c r="D36" s="1">
        <v>0</v>
      </c>
      <c r="E36">
        <f>(R36-S36*(1000-T36)/(1000-U36))*AO36</f>
        <v>-5.6596385644002112</v>
      </c>
      <c r="F36">
        <f>IF(AZ36&lt;&gt;0,1/(1/AZ36-1/N36),0)</f>
        <v>3.7651914665976498E-2</v>
      </c>
      <c r="G36">
        <f>((BC36-AP36/2)*S36-E36)/(BC36+AP36/2)</f>
        <v>208.54872774550145</v>
      </c>
      <c r="H36">
        <f>AP36*1000</f>
        <v>33.149436483865784</v>
      </c>
      <c r="I36">
        <f>(AU36-BA36)</f>
        <v>51.933871847649435</v>
      </c>
      <c r="J36">
        <f>(P36+AT36*D36)</f>
        <v>83.466583251953125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32.744365692138672</v>
      </c>
      <c r="P36" s="1">
        <v>83.466583251953125</v>
      </c>
      <c r="Q36" s="1">
        <v>32.940624237060547</v>
      </c>
      <c r="R36" s="1">
        <v>400.08648681640625</v>
      </c>
      <c r="S36" s="1">
        <v>393.4012451171875</v>
      </c>
      <c r="T36" s="1">
        <v>10.443181037902832</v>
      </c>
      <c r="U36" s="1">
        <v>39.286739349365234</v>
      </c>
      <c r="V36" s="1">
        <v>18.431476593017578</v>
      </c>
      <c r="W36" s="1">
        <v>69.33831787109375</v>
      </c>
      <c r="X36" s="1">
        <v>300.323974609375</v>
      </c>
      <c r="Y36" s="1">
        <v>500.18560791015625</v>
      </c>
      <c r="Z36" s="1">
        <v>0.13148421049118042</v>
      </c>
      <c r="AA36" s="1">
        <v>87.893341064453125</v>
      </c>
      <c r="AB36" s="1">
        <v>7.549130916595459</v>
      </c>
      <c r="AC36" s="1">
        <v>1.3773626089096069</v>
      </c>
      <c r="AD36" s="1">
        <v>0.14825144410133362</v>
      </c>
      <c r="AE36" s="1">
        <v>1.6805028542876244E-2</v>
      </c>
      <c r="AF36" s="1">
        <v>3.3207539469003677E-2</v>
      </c>
      <c r="AG36" s="1">
        <v>5.0574447959661484E-3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1.1041322595932903</v>
      </c>
      <c r="AP36">
        <f>(U36-T36)/(1000-U36)*AO36</f>
        <v>3.3149436483865785E-2</v>
      </c>
      <c r="AQ36">
        <f>(P36+273.15)</f>
        <v>356.6165832519531</v>
      </c>
      <c r="AR36">
        <f>(O36+273.15)</f>
        <v>305.89436569213865</v>
      </c>
      <c r="AS36">
        <f>(Y36*AK36+Z36*AL36)*AM36</f>
        <v>80.029695476821871</v>
      </c>
      <c r="AT36">
        <f>((AS36+0.00000010773*(AR36^4-AQ36^4))-AP36*44100)/(L36*0.92*2*29.3+0.00000043092*AQ36^3)</f>
        <v>-16.164589478365642</v>
      </c>
      <c r="AU36">
        <f>0.61365*EXP(17.502*J36/(240.97+J36))</f>
        <v>55.386914628593466</v>
      </c>
      <c r="AV36">
        <f>AU36*1000/AA36</f>
        <v>630.1605327299784</v>
      </c>
      <c r="AW36">
        <f>(AV36-U36)</f>
        <v>590.87379338061317</v>
      </c>
      <c r="AX36">
        <f>IF(D36,P36,(O36+P36)/2)</f>
        <v>58.105474472045898</v>
      </c>
      <c r="AY36">
        <f>0.61365*EXP(17.502*AX36/(240.97+AX36))</f>
        <v>18.393951299061222</v>
      </c>
      <c r="AZ36">
        <f>IF(AW36&lt;&gt;0,(1000-(AV36+U36)/2)/AW36*AP36,0)</f>
        <v>3.7323599080513324E-2</v>
      </c>
      <c r="BA36">
        <f>U36*AA36/1000</f>
        <v>3.4530427809440298</v>
      </c>
      <c r="BB36">
        <f>(AY36-BA36)</f>
        <v>14.940908518117192</v>
      </c>
      <c r="BC36">
        <f>1/(1.6/F36+1.37/N36)</f>
        <v>2.3356526018289026E-2</v>
      </c>
      <c r="BD36">
        <f>G36*AA36*0.001</f>
        <v>18.330044456293138</v>
      </c>
      <c r="BE36">
        <f>G36/S36</f>
        <v>0.53011710139193469</v>
      </c>
      <c r="BF36">
        <f>(1-AP36*AA36/AU36/F36)*100</f>
        <v>-39.713343124094955</v>
      </c>
      <c r="BG36">
        <f>(S36-E36/(N36/1.35))</f>
        <v>395.18626633939709</v>
      </c>
      <c r="BH36">
        <f>E36*BF36/100/BG36</f>
        <v>5.6875247803614918E-3</v>
      </c>
    </row>
    <row r="37" spans="1:60" x14ac:dyDescent="0.35">
      <c r="A37" s="1" t="s">
        <v>9</v>
      </c>
      <c r="B37" s="1" t="s">
        <v>2912</v>
      </c>
      <c r="K37" s="1">
        <v>2.72</v>
      </c>
    </row>
    <row r="38" spans="1:60" x14ac:dyDescent="0.35">
      <c r="A38" s="1" t="s">
        <v>9</v>
      </c>
      <c r="B38" s="1" t="s">
        <v>2911</v>
      </c>
      <c r="K38" s="1">
        <v>2.72</v>
      </c>
    </row>
    <row r="39" spans="1:60" x14ac:dyDescent="0.35">
      <c r="A39" s="1">
        <v>8</v>
      </c>
      <c r="B39" s="1" t="s">
        <v>2910</v>
      </c>
      <c r="C39" s="1">
        <v>1687.5000086836517</v>
      </c>
      <c r="D39" s="1">
        <v>0</v>
      </c>
      <c r="E39">
        <f>(R39-S39*(1000-T39)/(1000-U39))*AO39</f>
        <v>-5.7965819352978789</v>
      </c>
      <c r="F39">
        <f>IF(AZ39&lt;&gt;0,1/(1/AZ39-1/N39),0)</f>
        <v>3.7047110651332552E-2</v>
      </c>
      <c r="G39">
        <f>((BC39-AP39/2)*S39-E39)/(BC39+AP39/2)</f>
        <v>214.24873782947338</v>
      </c>
      <c r="H39">
        <f>AP39*1000</f>
        <v>32.640962609208302</v>
      </c>
      <c r="I39">
        <f>(AU39-BA39)</f>
        <v>51.958368350394231</v>
      </c>
      <c r="J39">
        <f>(P39+AT39*D39)</f>
        <v>83.475425720214844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32.773147583007813</v>
      </c>
      <c r="P39" s="1">
        <v>83.475425720214844</v>
      </c>
      <c r="Q39" s="1">
        <v>32.947284698486328</v>
      </c>
      <c r="R39" s="1">
        <v>400.22830200195313</v>
      </c>
      <c r="S39" s="1">
        <v>393.8360595703125</v>
      </c>
      <c r="T39" s="1">
        <v>10.831419944763184</v>
      </c>
      <c r="U39" s="1">
        <v>39.231273651123047</v>
      </c>
      <c r="V39" s="1">
        <v>19.085771560668945</v>
      </c>
      <c r="W39" s="1">
        <v>69.128440856933594</v>
      </c>
      <c r="X39" s="1">
        <v>300.35482788085938</v>
      </c>
      <c r="Y39" s="1">
        <v>750.8966064453125</v>
      </c>
      <c r="Z39" s="1">
        <v>7.8894361853599548E-2</v>
      </c>
      <c r="AA39" s="1">
        <v>87.893463134765625</v>
      </c>
      <c r="AB39" s="1">
        <v>7.4825215339660645</v>
      </c>
      <c r="AC39" s="1">
        <v>1.3917361497879028</v>
      </c>
      <c r="AD39" s="1">
        <v>5.7444203644990921E-2</v>
      </c>
      <c r="AE39" s="1">
        <v>1.2220478616654873E-2</v>
      </c>
      <c r="AF39" s="1">
        <v>3.9956830441951752E-2</v>
      </c>
      <c r="AG39" s="1">
        <v>2.1776368375867605E-3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1.1042456907384535</v>
      </c>
      <c r="AP39">
        <f>(U39-T39)/(1000-U39)*AO39</f>
        <v>3.2640962609208304E-2</v>
      </c>
      <c r="AQ39">
        <f>(P39+273.15)</f>
        <v>356.62542572021482</v>
      </c>
      <c r="AR39">
        <f>(O39+273.15)</f>
        <v>305.92314758300779</v>
      </c>
      <c r="AS39">
        <f>(Y39*AK39+Z39*AL39)*AM39</f>
        <v>120.14345434583447</v>
      </c>
      <c r="AT39">
        <f>((AS39+0.00000010773*(AR39^4-AQ39^4))-AP39*44100)/(L39*0.92*2*29.3+0.00000043092*AQ39^3)</f>
        <v>-15.699570093026663</v>
      </c>
      <c r="AU39">
        <f>0.61365*EXP(17.502*J39/(240.97+J39))</f>
        <v>55.406540854779117</v>
      </c>
      <c r="AV39">
        <f>AU39*1000/AA39</f>
        <v>630.38295316484641</v>
      </c>
      <c r="AW39">
        <f>(AV39-U39)</f>
        <v>591.15167951372337</v>
      </c>
      <c r="AX39">
        <f>IF(D39,P39,(O39+P39)/2)</f>
        <v>58.124286651611328</v>
      </c>
      <c r="AY39">
        <f>0.61365*EXP(17.502*AX39/(240.97+AX39))</f>
        <v>18.410273115945071</v>
      </c>
      <c r="AZ39">
        <f>IF(AW39&lt;&gt;0,(1000-(AV39+U39)/2)/AW39*AP39,0)</f>
        <v>3.6729213316321577E-2</v>
      </c>
      <c r="BA39">
        <f>U39*AA39/1000</f>
        <v>3.4481725043848854</v>
      </c>
      <c r="BB39">
        <f>(AY39-BA39)</f>
        <v>14.962100611560185</v>
      </c>
      <c r="BC39">
        <f>1/(1.6/F39+1.37/N39)</f>
        <v>2.2984109302748617E-2</v>
      </c>
      <c r="BD39">
        <f>G39*AA39*0.001</f>
        <v>18.831063540084884</v>
      </c>
      <c r="BE39">
        <f>G39/S39</f>
        <v>0.54400487873869519</v>
      </c>
      <c r="BF39">
        <f>(1-AP39*AA39/AU39/F39)*100</f>
        <v>-39.766842823910522</v>
      </c>
      <c r="BG39">
        <f>(S39-E39/(N39/1.35))</f>
        <v>395.66427203530407</v>
      </c>
      <c r="BH39">
        <f>E39*BF39/100/BG39</f>
        <v>5.825943331985807E-3</v>
      </c>
    </row>
    <row r="40" spans="1:60" x14ac:dyDescent="0.35">
      <c r="A40" s="1" t="s">
        <v>9</v>
      </c>
      <c r="B40" s="1" t="s">
        <v>2909</v>
      </c>
      <c r="K40" s="1">
        <v>2.72</v>
      </c>
    </row>
    <row r="41" spans="1:60" x14ac:dyDescent="0.35">
      <c r="A41" s="1" t="s">
        <v>9</v>
      </c>
      <c r="B41" s="1" t="s">
        <v>2908</v>
      </c>
      <c r="K41" s="1">
        <v>2.72</v>
      </c>
    </row>
    <row r="42" spans="1:60" x14ac:dyDescent="0.35">
      <c r="A42" s="1">
        <v>9</v>
      </c>
      <c r="B42" s="1" t="s">
        <v>2907</v>
      </c>
      <c r="C42" s="1">
        <v>1891.5000086836517</v>
      </c>
      <c r="D42" s="1">
        <v>0</v>
      </c>
      <c r="E42">
        <f>(R42-S42*(1000-T42)/(1000-U42))*AO42</f>
        <v>-5.3697567172782632</v>
      </c>
      <c r="F42">
        <f>IF(AZ42&lt;&gt;0,1/(1/AZ42-1/N42),0)</f>
        <v>3.6387437890176122E-2</v>
      </c>
      <c r="G42">
        <f>((BC42-AP42/2)*S42-E42)/(BC42+AP42/2)</f>
        <v>205.6371083622991</v>
      </c>
      <c r="H42">
        <f>AP42*1000</f>
        <v>32.082620484500197</v>
      </c>
      <c r="I42">
        <f>(AU42-BA42)</f>
        <v>51.982475555363827</v>
      </c>
      <c r="J42">
        <f>(P42+AT42*D42)</f>
        <v>83.482933044433594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32.796005249023438</v>
      </c>
      <c r="P42" s="1">
        <v>83.482933044433594</v>
      </c>
      <c r="Q42" s="1">
        <v>32.956634521484375</v>
      </c>
      <c r="R42" s="1">
        <v>400.0166015625</v>
      </c>
      <c r="S42" s="1">
        <v>393.44735717773438</v>
      </c>
      <c r="T42" s="1">
        <v>11.22675609588623</v>
      </c>
      <c r="U42" s="1">
        <v>39.147087097167969</v>
      </c>
      <c r="V42" s="1">
        <v>19.756721496582031</v>
      </c>
      <c r="W42" s="1">
        <v>68.890609741210938</v>
      </c>
      <c r="X42" s="1">
        <v>300.31365966796875</v>
      </c>
      <c r="Y42" s="1">
        <v>1000.9219970703125</v>
      </c>
      <c r="Z42" s="1">
        <v>3.5443928092718124E-2</v>
      </c>
      <c r="AA42" s="1">
        <v>87.892433166503906</v>
      </c>
      <c r="AB42" s="1">
        <v>7.4430637359619141</v>
      </c>
      <c r="AC42" s="1">
        <v>1.388912558555603</v>
      </c>
      <c r="AD42" s="1">
        <v>4.6159468591213226E-2</v>
      </c>
      <c r="AE42" s="1">
        <v>7.3622525669634342E-3</v>
      </c>
      <c r="AF42" s="1">
        <v>2.9452832415699959E-2</v>
      </c>
      <c r="AG42" s="1">
        <v>6.3080824911594391E-3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1.1040943370145906</v>
      </c>
      <c r="AP42">
        <f>(U42-T42)/(1000-U42)*AO42</f>
        <v>3.2082620484500196E-2</v>
      </c>
      <c r="AQ42">
        <f>(P42+273.15)</f>
        <v>356.63293304443357</v>
      </c>
      <c r="AR42">
        <f>(O42+273.15)</f>
        <v>305.94600524902341</v>
      </c>
      <c r="AS42">
        <f>(Y42*AK42+Z42*AL42)*AM42</f>
        <v>160.147515951674</v>
      </c>
      <c r="AT42">
        <f>((AS42+0.00000010773*(AR42^4-AQ42^4))-AP42*44100)/(L42*0.92*2*29.3+0.00000043092*AQ42^3)</f>
        <v>-15.219447215962614</v>
      </c>
      <c r="AU42">
        <f>0.61365*EXP(17.502*J42/(240.97+J42))</f>
        <v>55.423208291714971</v>
      </c>
      <c r="AV42">
        <f>AU42*1000/AA42</f>
        <v>630.57997480535039</v>
      </c>
      <c r="AW42">
        <f>(AV42-U42)</f>
        <v>591.43288770818242</v>
      </c>
      <c r="AX42">
        <f>IF(D42,P42,(O42+P42)/2)</f>
        <v>58.139469146728516</v>
      </c>
      <c r="AY42">
        <f>0.61365*EXP(17.502*AX42/(240.97+AX42))</f>
        <v>18.423454808852394</v>
      </c>
      <c r="AZ42">
        <f>IF(AW42&lt;&gt;0,(1000-(AV42+U42)/2)/AW42*AP42,0)</f>
        <v>3.6080714059682537E-2</v>
      </c>
      <c r="BA42">
        <f>U42*AA42/1000</f>
        <v>3.4407327363511433</v>
      </c>
      <c r="BB42">
        <f>(AY42-BA42)</f>
        <v>14.98272207250125</v>
      </c>
      <c r="BC42">
        <f>1/(1.6/F42+1.37/N42)</f>
        <v>2.25778043664117E-2</v>
      </c>
      <c r="BD42">
        <f>G42*AA42*0.001</f>
        <v>18.073945803286499</v>
      </c>
      <c r="BE42">
        <f>G42/S42</f>
        <v>0.52265469474078941</v>
      </c>
      <c r="BF42">
        <f>(1-AP42*AA42/AU42/F42)*100</f>
        <v>-39.82286025387549</v>
      </c>
      <c r="BG42">
        <f>(S42-E42/(N42/1.35))</f>
        <v>395.14095113950003</v>
      </c>
      <c r="BH42">
        <f>E42*BF42/100/BG42</f>
        <v>5.4117162681523246E-3</v>
      </c>
    </row>
    <row r="43" spans="1:60" x14ac:dyDescent="0.35">
      <c r="A43" s="1" t="s">
        <v>9</v>
      </c>
      <c r="B43" s="1" t="s">
        <v>2906</v>
      </c>
      <c r="K43" s="1">
        <v>2.72</v>
      </c>
    </row>
    <row r="44" spans="1:60" x14ac:dyDescent="0.35">
      <c r="A44" s="1" t="s">
        <v>9</v>
      </c>
      <c r="B44" s="1" t="s">
        <v>2905</v>
      </c>
      <c r="K44" s="1">
        <v>2.72</v>
      </c>
    </row>
    <row r="45" spans="1:60" x14ac:dyDescent="0.35">
      <c r="A45" s="1">
        <v>10</v>
      </c>
      <c r="B45" s="1" t="s">
        <v>2904</v>
      </c>
      <c r="C45" s="1">
        <v>2094.5000086836517</v>
      </c>
      <c r="D45" s="1">
        <v>0</v>
      </c>
      <c r="E45">
        <f>(R45-S45*(1000-T45)/(1000-U45))*AO45</f>
        <v>-5.4692967973418636</v>
      </c>
      <c r="F45">
        <f>IF(AZ45&lt;&gt;0,1/(1/AZ45-1/N45),0)</f>
        <v>3.5996613125628726E-2</v>
      </c>
      <c r="G45">
        <f>((BC45-AP45/2)*S45-E45)/(BC45+AP45/2)</f>
        <v>209.45527889530399</v>
      </c>
      <c r="H45">
        <f>AP45*1000</f>
        <v>31.779324562046664</v>
      </c>
      <c r="I45">
        <f>(AU45-BA45)</f>
        <v>52.017594626378276</v>
      </c>
      <c r="J45">
        <f>(P45+AT45*D45)</f>
        <v>83.502609252929688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32.833267211914063</v>
      </c>
      <c r="P45" s="1">
        <v>83.502609252929688</v>
      </c>
      <c r="Q45" s="1">
        <v>32.975868225097656</v>
      </c>
      <c r="R45" s="1">
        <v>399.9423828125</v>
      </c>
      <c r="S45" s="1">
        <v>393.56903076171875</v>
      </c>
      <c r="T45" s="1">
        <v>11.598555564880371</v>
      </c>
      <c r="U45" s="1">
        <v>39.247035980224609</v>
      </c>
      <c r="V45" s="1">
        <v>20.367086410522461</v>
      </c>
      <c r="W45" s="1">
        <v>68.917869567871094</v>
      </c>
      <c r="X45" s="1">
        <v>300.36825561523438</v>
      </c>
      <c r="Y45" s="1">
        <v>1249.2542724609375</v>
      </c>
      <c r="Z45" s="1">
        <v>2.5154124945402145E-2</v>
      </c>
      <c r="AA45" s="1">
        <v>87.887351989746094</v>
      </c>
      <c r="AB45" s="1">
        <v>7.5913653373718262</v>
      </c>
      <c r="AC45" s="1">
        <v>1.395883321762085</v>
      </c>
      <c r="AD45" s="1">
        <v>4.9577005207538605E-2</v>
      </c>
      <c r="AE45" s="1">
        <v>7.6832240447402E-3</v>
      </c>
      <c r="AF45" s="1">
        <v>3.8554839789867401E-2</v>
      </c>
      <c r="AG45" s="1">
        <v>5.7905502617359161E-3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1.1042950574089496</v>
      </c>
      <c r="AP45">
        <f>(U45-T45)/(1000-U45)*AO45</f>
        <v>3.1779324562046664E-2</v>
      </c>
      <c r="AQ45">
        <f>(P45+273.15)</f>
        <v>356.65260925292966</v>
      </c>
      <c r="AR45">
        <f>(O45+273.15)</f>
        <v>305.98326721191404</v>
      </c>
      <c r="AS45">
        <f>(Y45*AK45+Z45*AL45)*AM45</f>
        <v>199.88067912606857</v>
      </c>
      <c r="AT45">
        <f>((AS45+0.00000010773*(AR45^4-AQ45^4))-AP45*44100)/(L45*0.92*2*29.3+0.00000043092*AQ45^3)</f>
        <v>-14.824925094522856</v>
      </c>
      <c r="AU45">
        <f>0.61365*EXP(17.502*J45/(240.97+J45))</f>
        <v>55.466912692126506</v>
      </c>
      <c r="AV45">
        <f>AU45*1000/AA45</f>
        <v>631.11370904197781</v>
      </c>
      <c r="AW45">
        <f>(AV45-U45)</f>
        <v>591.8666730617532</v>
      </c>
      <c r="AX45">
        <f>IF(D45,P45,(O45+P45)/2)</f>
        <v>58.167938232421875</v>
      </c>
      <c r="AY45">
        <f>0.61365*EXP(17.502*AX45/(240.97+AX45))</f>
        <v>18.448193972659055</v>
      </c>
      <c r="AZ45">
        <f>IF(AW45&lt;&gt;0,(1000-(AV45+U45)/2)/AW45*AP45,0)</f>
        <v>3.5696415559090457E-2</v>
      </c>
      <c r="BA45">
        <f>U45*AA45/1000</f>
        <v>3.4493180657482299</v>
      </c>
      <c r="BB45">
        <f>(AY45-BA45)</f>
        <v>14.998875906910826</v>
      </c>
      <c r="BC45">
        <f>1/(1.6/F45+1.37/N45)</f>
        <v>2.2337037775099836E-2</v>
      </c>
      <c r="BD45">
        <f>G45*AA45*0.001</f>
        <v>18.40846982238202</v>
      </c>
      <c r="BE45">
        <f>G45/S45</f>
        <v>0.5321945136026619</v>
      </c>
      <c r="BF45">
        <f>(1-AP45*AA45/AU45/F45)*100</f>
        <v>-39.886372393457648</v>
      </c>
      <c r="BG45">
        <f>(S45-E45/(N45/1.35))</f>
        <v>395.29401915854453</v>
      </c>
      <c r="BH45">
        <f>E45*BF45/100/BG45</f>
        <v>5.5186873116242893E-3</v>
      </c>
    </row>
    <row r="46" spans="1:60" x14ac:dyDescent="0.35">
      <c r="A46" s="1" t="s">
        <v>9</v>
      </c>
      <c r="B46" s="1" t="s">
        <v>2903</v>
      </c>
      <c r="K46" s="1">
        <v>2.72</v>
      </c>
    </row>
    <row r="47" spans="1:60" x14ac:dyDescent="0.35">
      <c r="A47" s="1" t="s">
        <v>9</v>
      </c>
      <c r="B47" s="1" t="s">
        <v>2902</v>
      </c>
      <c r="K47" s="1">
        <v>2.72</v>
      </c>
    </row>
    <row r="48" spans="1:60" x14ac:dyDescent="0.35">
      <c r="A48" s="1">
        <v>11</v>
      </c>
      <c r="B48" s="1" t="s">
        <v>2901</v>
      </c>
      <c r="C48" s="1">
        <v>2299.0000086724758</v>
      </c>
      <c r="D48" s="1">
        <v>0</v>
      </c>
      <c r="E48">
        <f>(R48-S48*(1000-T48)/(1000-U48))*AO48</f>
        <v>-4.9440931184910566</v>
      </c>
      <c r="F48">
        <f>IF(AZ48&lt;&gt;0,1/(1/AZ48-1/N48),0)</f>
        <v>3.634222827544039E-2</v>
      </c>
      <c r="G48">
        <f>((BC48-AP48/2)*S48-E48)/(BC48+AP48/2)</f>
        <v>193.93642577241482</v>
      </c>
      <c r="H48">
        <f>AP48*1000</f>
        <v>32.148431788157211</v>
      </c>
      <c r="I48">
        <f>(AU48-BA48)</f>
        <v>52.055778346340496</v>
      </c>
      <c r="J48">
        <f>(P48+AT48*D48)</f>
        <v>83.546478271484375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32.911251068115234</v>
      </c>
      <c r="P48" s="1">
        <v>83.546478271484375</v>
      </c>
      <c r="Q48" s="1">
        <v>33.021080017089844</v>
      </c>
      <c r="R48" s="1">
        <v>400.216064453125</v>
      </c>
      <c r="S48" s="1">
        <v>393.24322509765625</v>
      </c>
      <c r="T48" s="1">
        <v>11.965081214904785</v>
      </c>
      <c r="U48" s="1">
        <v>39.922336578369141</v>
      </c>
      <c r="V48" s="1">
        <v>20.918828964233398</v>
      </c>
      <c r="W48" s="1">
        <v>69.797142028808594</v>
      </c>
      <c r="X48" s="1">
        <v>300.28976440429688</v>
      </c>
      <c r="Y48" s="1">
        <v>1600.135498046875</v>
      </c>
      <c r="Z48" s="1">
        <v>7.6603695750236511E-2</v>
      </c>
      <c r="AA48" s="1">
        <v>87.887649536132813</v>
      </c>
      <c r="AB48" s="1">
        <v>7.5471882820129395</v>
      </c>
      <c r="AC48" s="1">
        <v>1.3948254585266113</v>
      </c>
      <c r="AD48" s="1">
        <v>4.4871021062135696E-2</v>
      </c>
      <c r="AE48" s="1">
        <v>1.5326003544032574E-2</v>
      </c>
      <c r="AF48" s="1">
        <v>4.7836851328611374E-2</v>
      </c>
      <c r="AG48" s="1">
        <v>8.5412366315722466E-3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1.1040064867805031</v>
      </c>
      <c r="AP48">
        <f>(U48-T48)/(1000-U48)*AO48</f>
        <v>3.2148431788157211E-2</v>
      </c>
      <c r="AQ48">
        <f>(P48+273.15)</f>
        <v>356.69647827148435</v>
      </c>
      <c r="AR48">
        <f>(O48+273.15)</f>
        <v>306.06125106811521</v>
      </c>
      <c r="AS48">
        <f>(Y48*AK48+Z48*AL48)*AM48</f>
        <v>256.02167396496952</v>
      </c>
      <c r="AT48">
        <f>((AS48+0.00000010773*(AR48^4-AQ48^4))-AP48*44100)/(L48*0.92*2*29.3+0.00000043092*AQ48^3)</f>
        <v>-14.52793141369904</v>
      </c>
      <c r="AU48">
        <f>0.61365*EXP(17.502*J48/(240.97+J48))</f>
        <v>55.564458672203742</v>
      </c>
      <c r="AV48">
        <f>AU48*1000/AA48</f>
        <v>632.22146644574673</v>
      </c>
      <c r="AW48">
        <f>(AV48-U48)</f>
        <v>592.29912986737759</v>
      </c>
      <c r="AX48">
        <f>IF(D48,P48,(O48+P48)/2)</f>
        <v>58.228864669799805</v>
      </c>
      <c r="AY48">
        <f>0.61365*EXP(17.502*AX48/(240.97+AX48))</f>
        <v>18.50123383976382</v>
      </c>
      <c r="AZ48">
        <f>IF(AW48&lt;&gt;0,(1000-(AV48+U48)/2)/AW48*AP48,0)</f>
        <v>3.6036262945818853E-2</v>
      </c>
      <c r="BA48">
        <f>U48*AA48/1000</f>
        <v>3.5086803258632426</v>
      </c>
      <c r="BB48">
        <f>(AY48-BA48)</f>
        <v>14.992553513900578</v>
      </c>
      <c r="BC48">
        <f>1/(1.6/F48+1.37/N48)</f>
        <v>2.2549955011168417E-2</v>
      </c>
      <c r="BD48">
        <f>G48*AA48*0.001</f>
        <v>17.044616620576228</v>
      </c>
      <c r="BE48">
        <f>G48/S48</f>
        <v>0.49317168966929698</v>
      </c>
      <c r="BF48">
        <f>(1-AP48*AA48/AU48/F48)*100</f>
        <v>-39.919744353302235</v>
      </c>
      <c r="BG48">
        <f>(S48-E48/(N48/1.35))</f>
        <v>394.80256692499466</v>
      </c>
      <c r="BH48">
        <f>E48*BF48/100/BG48</f>
        <v>4.9991299419940181E-3</v>
      </c>
    </row>
    <row r="49" spans="1:60" x14ac:dyDescent="0.35">
      <c r="A49" s="1" t="s">
        <v>9</v>
      </c>
      <c r="B49" s="1" t="s">
        <v>2900</v>
      </c>
      <c r="K49" s="1">
        <v>2.72</v>
      </c>
    </row>
    <row r="50" spans="1:60" x14ac:dyDescent="0.35">
      <c r="A50" s="1" t="s">
        <v>9</v>
      </c>
      <c r="B50" s="1" t="s">
        <v>2895</v>
      </c>
      <c r="K50" s="1">
        <v>2.72</v>
      </c>
    </row>
    <row r="51" spans="1:60" x14ac:dyDescent="0.35">
      <c r="A51" s="1">
        <v>12</v>
      </c>
      <c r="B51" s="1" t="s">
        <v>2899</v>
      </c>
      <c r="C51" s="1">
        <v>2503.0000086724758</v>
      </c>
      <c r="D51" s="1">
        <v>0</v>
      </c>
      <c r="E51">
        <f>(R51-S51*(1000-T51)/(1000-U51))*AO51</f>
        <v>-4.8343447277164886</v>
      </c>
      <c r="F51">
        <f>IF(AZ51&lt;&gt;0,1/(1/AZ51-1/N51),0)</f>
        <v>3.7169753818493453E-2</v>
      </c>
      <c r="G51">
        <f>((BC51-AP51/2)*S51-E51)/(BC51+AP51/2)</f>
        <v>187.85170196345564</v>
      </c>
      <c r="H51">
        <f>AP51*1000</f>
        <v>32.925734891444158</v>
      </c>
      <c r="I51">
        <f>(AU51-BA51)</f>
        <v>52.057601157623324</v>
      </c>
      <c r="J51">
        <f>(P51+AT51*D51)</f>
        <v>83.585884094238281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32.978145599365234</v>
      </c>
      <c r="P51" s="1">
        <v>83.585884094238281</v>
      </c>
      <c r="Q51" s="1">
        <v>33.060047149658203</v>
      </c>
      <c r="R51" s="1">
        <v>399.95050048828125</v>
      </c>
      <c r="S51" s="1">
        <v>392.6202392578125</v>
      </c>
      <c r="T51" s="1">
        <v>12.298216819763184</v>
      </c>
      <c r="U51" s="1">
        <v>40.901153564453125</v>
      </c>
      <c r="V51" s="1">
        <v>21.419942855834961</v>
      </c>
      <c r="W51" s="1">
        <v>71.238006591796875</v>
      </c>
      <c r="X51" s="1">
        <v>300.30123901367188</v>
      </c>
      <c r="Y51" s="1">
        <v>2000.6064453125</v>
      </c>
      <c r="Z51" s="1">
        <v>0.12805573642253876</v>
      </c>
      <c r="AA51" s="1">
        <v>87.885124206542969</v>
      </c>
      <c r="AB51" s="1">
        <v>7.504509449005127</v>
      </c>
      <c r="AC51" s="1">
        <v>1.3875209093093872</v>
      </c>
      <c r="AD51" s="1">
        <v>5.7226799428462982E-2</v>
      </c>
      <c r="AE51" s="1">
        <v>5.9752669185400009E-3</v>
      </c>
      <c r="AF51" s="1">
        <v>3.6943845450878143E-2</v>
      </c>
      <c r="AG51" s="1">
        <v>1.5202379785478115E-2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1.1040486728443817</v>
      </c>
      <c r="AP51">
        <f>(U51-T51)/(1000-U51)*AO51</f>
        <v>3.292573489144416E-2</v>
      </c>
      <c r="AQ51">
        <f>(P51+273.15)</f>
        <v>356.73588409423826</v>
      </c>
      <c r="AR51">
        <f>(O51+273.15)</f>
        <v>306.12814559936521</v>
      </c>
      <c r="AS51">
        <f>(Y51*AK51+Z51*AL51)*AM51</f>
        <v>320.09702409527381</v>
      </c>
      <c r="AT51">
        <f>((AS51+0.00000010773*(AR51^4-AQ51^4))-AP51*44100)/(L51*0.92*2*29.3+0.00000043092*AQ51^3)</f>
        <v>-14.306014405722005</v>
      </c>
      <c r="AU51">
        <f>0.61365*EXP(17.502*J51/(240.97+J51))</f>
        <v>55.652204118826177</v>
      </c>
      <c r="AV51">
        <f>AU51*1000/AA51</f>
        <v>633.23804365384194</v>
      </c>
      <c r="AW51">
        <f>(AV51-U51)</f>
        <v>592.33689008938882</v>
      </c>
      <c r="AX51">
        <f>IF(D51,P51,(O51+P51)/2)</f>
        <v>58.282014846801758</v>
      </c>
      <c r="AY51">
        <f>0.61365*EXP(17.502*AX51/(240.97+AX51))</f>
        <v>18.547610855066843</v>
      </c>
      <c r="AZ51">
        <f>IF(AW51&lt;&gt;0,(1000-(AV51+U51)/2)/AW51*AP51,0)</f>
        <v>3.6849757313578625E-2</v>
      </c>
      <c r="BA51">
        <f>U51*AA51/1000</f>
        <v>3.5946029612028507</v>
      </c>
      <c r="BB51">
        <f>(AY51-BA51)</f>
        <v>14.953007893863992</v>
      </c>
      <c r="BC51">
        <f>1/(1.6/F51+1.37/N51)</f>
        <v>2.3059635815938194E-2</v>
      </c>
      <c r="BD51">
        <f>G51*AA51*0.001</f>
        <v>16.509370159468791</v>
      </c>
      <c r="BE51">
        <f>G51/S51</f>
        <v>0.47845649098110699</v>
      </c>
      <c r="BF51">
        <f>(1-AP51*AA51/AU51/F51)*100</f>
        <v>-39.887462989999591</v>
      </c>
      <c r="BG51">
        <f>(S51-E51/(N51/1.35))</f>
        <v>394.14496700080497</v>
      </c>
      <c r="BH51">
        <f>E51*BF51/100/BG51</f>
        <v>4.892355923633988E-3</v>
      </c>
    </row>
    <row r="52" spans="1:60" x14ac:dyDescent="0.35">
      <c r="A52" s="1" t="s">
        <v>9</v>
      </c>
      <c r="B52" s="1" t="s">
        <v>2898</v>
      </c>
      <c r="K52" s="1">
        <v>2.8043200000000001</v>
      </c>
    </row>
    <row r="53" spans="1:60" x14ac:dyDescent="0.35">
      <c r="A53" s="1" t="s">
        <v>9</v>
      </c>
      <c r="B53" s="1" t="s">
        <v>2897</v>
      </c>
    </row>
    <row r="54" spans="1:60" x14ac:dyDescent="0.35">
      <c r="A54" s="1" t="s">
        <v>9</v>
      </c>
      <c r="B54" s="1" t="s">
        <v>2896</v>
      </c>
    </row>
    <row r="55" spans="1:60" x14ac:dyDescent="0.35">
      <c r="A55" s="1" t="s">
        <v>9</v>
      </c>
      <c r="B55" s="1" t="s">
        <v>2895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BH55"/>
  <sheetViews>
    <sheetView topLeftCell="A8" zoomScale="58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3344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3343</v>
      </c>
    </row>
    <row r="12" spans="1:60" x14ac:dyDescent="0.35">
      <c r="A12" s="1" t="s">
        <v>9</v>
      </c>
      <c r="B12" s="1" t="s">
        <v>3342</v>
      </c>
    </row>
    <row r="13" spans="1:60" x14ac:dyDescent="0.35">
      <c r="A13" s="1" t="s">
        <v>9</v>
      </c>
      <c r="B13" s="1" t="s">
        <v>3341</v>
      </c>
    </row>
    <row r="14" spans="1:60" x14ac:dyDescent="0.35">
      <c r="A14" s="1" t="s">
        <v>9</v>
      </c>
      <c r="B14" s="1" t="s">
        <v>3340</v>
      </c>
    </row>
    <row r="15" spans="1:60" x14ac:dyDescent="0.35">
      <c r="A15" s="1" t="s">
        <v>9</v>
      </c>
      <c r="B15" s="1" t="s">
        <v>2557</v>
      </c>
    </row>
    <row r="16" spans="1:60" x14ac:dyDescent="0.35">
      <c r="A16" s="1" t="s">
        <v>9</v>
      </c>
      <c r="B16" s="1" t="s">
        <v>3339</v>
      </c>
    </row>
    <row r="17" spans="1:60" x14ac:dyDescent="0.35">
      <c r="A17" s="1" t="s">
        <v>9</v>
      </c>
      <c r="B17" s="1" t="s">
        <v>3338</v>
      </c>
    </row>
    <row r="18" spans="1:60" x14ac:dyDescent="0.35">
      <c r="A18" s="1">
        <v>1</v>
      </c>
      <c r="B18" s="1" t="s">
        <v>2553</v>
      </c>
      <c r="C18" s="1">
        <v>367.50000253692269</v>
      </c>
      <c r="D18" s="1">
        <v>0</v>
      </c>
      <c r="E18">
        <f>(R18-S18*(1000-T18)/(1000-U18))*AO18</f>
        <v>-2.1761189907044907</v>
      </c>
      <c r="F18">
        <f>IF(AZ18&lt;&gt;0,1/(1/AZ18-1/N18),0)</f>
        <v>11.0138831237395</v>
      </c>
      <c r="G18">
        <f>((BC18-AP18/2)*S18-E18)/(BC18+AP18/2)</f>
        <v>385.91149481290034</v>
      </c>
      <c r="H18">
        <f>AP18*1000</f>
        <v>32.048058951928446</v>
      </c>
      <c r="I18">
        <f>(AU18-BA18)</f>
        <v>0.87189699859103653</v>
      </c>
      <c r="J18">
        <f>(P18+AT18*D18)</f>
        <v>30.826961517333984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32.958507537841797</v>
      </c>
      <c r="P18" s="1">
        <v>30.826961517333984</v>
      </c>
      <c r="Q18" s="1">
        <v>33.096874237060547</v>
      </c>
      <c r="R18" s="1">
        <v>400.057861328125</v>
      </c>
      <c r="S18" s="1">
        <v>390.68966674804688</v>
      </c>
      <c r="T18" s="1">
        <v>13.069094657897949</v>
      </c>
      <c r="U18" s="1">
        <v>40.904682159423828</v>
      </c>
      <c r="V18" s="1">
        <v>22.789304733276367</v>
      </c>
      <c r="W18" s="1">
        <v>71.3277587890625</v>
      </c>
      <c r="X18" s="1">
        <v>300.35302734375</v>
      </c>
      <c r="Y18" s="1">
        <v>0.1855626255273819</v>
      </c>
      <c r="Z18" s="1">
        <v>6.517019122838974E-2</v>
      </c>
      <c r="AA18" s="1">
        <v>87.891204833984375</v>
      </c>
      <c r="AB18" s="1">
        <v>7.4740986824035645</v>
      </c>
      <c r="AC18" s="1">
        <v>1.373501181602478</v>
      </c>
      <c r="AD18" s="1">
        <v>3.907858207821846E-2</v>
      </c>
      <c r="AE18" s="1">
        <v>5.4085995070636272E-3</v>
      </c>
      <c r="AF18" s="1">
        <v>2.38958690315485E-2</v>
      </c>
      <c r="AG18" s="1">
        <v>1.0055182501673698E-2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1.1042390711167276</v>
      </c>
      <c r="AP18">
        <f>(U18-T18)/(1000-U18)*AO18</f>
        <v>3.2048058951928443E-2</v>
      </c>
      <c r="AQ18">
        <f>(P18+273.15)</f>
        <v>303.97696151733396</v>
      </c>
      <c r="AR18">
        <f>(O18+273.15)</f>
        <v>306.10850753784177</v>
      </c>
      <c r="AS18">
        <f>(Y18*AK18+Z18*AL18)*AM18</f>
        <v>2.9690019420757441E-2</v>
      </c>
      <c r="AT18">
        <f>((AS18+0.00000010773*(AR18^4-AQ18^4))-AP18*44100)/(L18*0.92*2*29.3+0.00000043092*AQ18^3)</f>
        <v>-10.881436166025713</v>
      </c>
      <c r="AU18">
        <f>0.61365*EXP(17.502*J18/(240.97+J18))</f>
        <v>4.4670587969339826</v>
      </c>
      <c r="AV18">
        <f>AU18*1000/AA18</f>
        <v>50.824867008840123</v>
      </c>
      <c r="AW18">
        <f>(AV18-U18)</f>
        <v>9.9201848494162945</v>
      </c>
      <c r="AX18">
        <f>IF(D18,P18,(O18+P18)/2)</f>
        <v>31.892734527587891</v>
      </c>
      <c r="AY18">
        <f>0.61365*EXP(17.502*AX18/(240.97+AX18))</f>
        <v>4.7461688275267573</v>
      </c>
      <c r="AZ18">
        <f>IF(AW18&lt;&gt;0,(1000-(AV18+U18)/2)/AW18*AP18,0)</f>
        <v>3.0824205815114922</v>
      </c>
      <c r="BA18">
        <f>U18*AA18/1000</f>
        <v>3.595161798342946</v>
      </c>
      <c r="BB18">
        <f>(AY18-BA18)</f>
        <v>1.1510070291838113</v>
      </c>
      <c r="BC18">
        <f>1/(1.6/F18+1.37/N18)</f>
        <v>2.1489726725166953</v>
      </c>
      <c r="BD18">
        <f>G18*AA18*0.001</f>
        <v>33.918226238389728</v>
      </c>
      <c r="BE18">
        <f>G18/S18</f>
        <v>0.98776990450011581</v>
      </c>
      <c r="BF18">
        <f>(1-AP18*AA18/AU18/F18)*100</f>
        <v>94.274874432652993</v>
      </c>
      <c r="BG18">
        <f>(S18-E18/(N18/1.35))</f>
        <v>391.37600361148094</v>
      </c>
      <c r="BH18">
        <f>E18*BF18/100/BG18</f>
        <v>-5.2418478063574175E-3</v>
      </c>
    </row>
    <row r="19" spans="1:60" x14ac:dyDescent="0.35">
      <c r="A19" s="1" t="s">
        <v>9</v>
      </c>
      <c r="B19" s="1" t="s">
        <v>3337</v>
      </c>
      <c r="K19" s="1">
        <v>2.72</v>
      </c>
    </row>
    <row r="20" spans="1:60" x14ac:dyDescent="0.35">
      <c r="A20" s="1" t="s">
        <v>9</v>
      </c>
      <c r="B20" s="1" t="s">
        <v>3336</v>
      </c>
      <c r="K20" s="1">
        <v>2.72</v>
      </c>
    </row>
    <row r="21" spans="1:60" x14ac:dyDescent="0.35">
      <c r="A21" s="1">
        <v>2</v>
      </c>
      <c r="B21" s="1" t="s">
        <v>3335</v>
      </c>
      <c r="C21" s="1">
        <v>571.00000254809856</v>
      </c>
      <c r="D21" s="1">
        <v>0</v>
      </c>
      <c r="E21">
        <f>(R21-S21*(1000-T21)/(1000-U21))*AO21</f>
        <v>-1.9922561052108529</v>
      </c>
      <c r="F21">
        <f>IF(AZ21&lt;&gt;0,1/(1/AZ21-1/N21),0)</f>
        <v>9.7874870941078509</v>
      </c>
      <c r="G21">
        <f>((BC21-AP21/2)*S21-E21)/(BC21+AP21/2)</f>
        <v>385.83170452145339</v>
      </c>
      <c r="H21">
        <f>AP21*1000</f>
        <v>31.044814675767824</v>
      </c>
      <c r="I21">
        <f>(AU21-BA21)</f>
        <v>0.87478814446995834</v>
      </c>
      <c r="J21">
        <f>(P21+AT21*D21)</f>
        <v>30.642219543457031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32.895423889160156</v>
      </c>
      <c r="P21" s="1">
        <v>30.642219543457031</v>
      </c>
      <c r="Q21" s="1">
        <v>33.081916809082031</v>
      </c>
      <c r="R21" s="1">
        <v>399.8787841796875</v>
      </c>
      <c r="S21" s="1">
        <v>390.69677734375</v>
      </c>
      <c r="T21" s="1">
        <v>13.349151611328125</v>
      </c>
      <c r="U21" s="1">
        <v>40.335430145263672</v>
      </c>
      <c r="V21" s="1">
        <v>23.361957550048828</v>
      </c>
      <c r="W21" s="1">
        <v>70.58984375</v>
      </c>
      <c r="X21" s="1">
        <v>300.28555297851563</v>
      </c>
      <c r="Y21" s="1">
        <v>25.566867828369141</v>
      </c>
      <c r="Z21" s="1">
        <v>5.8311376720666885E-2</v>
      </c>
      <c r="AA21" s="1">
        <v>87.897232055664063</v>
      </c>
      <c r="AB21" s="1">
        <v>7.5379719734191895</v>
      </c>
      <c r="AC21" s="1">
        <v>1.393580436706543</v>
      </c>
      <c r="AD21" s="1">
        <v>6.3919469714164734E-2</v>
      </c>
      <c r="AE21" s="1">
        <v>1.7145523801445961E-2</v>
      </c>
      <c r="AF21" s="1">
        <v>2.52186618745327E-2</v>
      </c>
      <c r="AG21" s="1">
        <v>8.0584967508912086E-3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1.1039910035974836</v>
      </c>
      <c r="AP21">
        <f>(U21-T21)/(1000-U21)*AO21</f>
        <v>3.1044814675767824E-2</v>
      </c>
      <c r="AQ21">
        <f>(P21+273.15)</f>
        <v>303.79221954345701</v>
      </c>
      <c r="AR21">
        <f>(O21+273.15)</f>
        <v>306.04542388916013</v>
      </c>
      <c r="AS21">
        <f>(Y21*AK21+Z21*AL21)*AM21</f>
        <v>4.090698761104818</v>
      </c>
      <c r="AT21">
        <f>((AS21+0.00000010773*(AR21^4-AQ21^4))-AP21*44100)/(L21*0.92*2*29.3+0.00000043092*AQ21^3)</f>
        <v>-10.492941082865292</v>
      </c>
      <c r="AU21">
        <f>0.61365*EXP(17.502*J21/(240.97+J21))</f>
        <v>4.4201608080132271</v>
      </c>
      <c r="AV21">
        <f>AU21*1000/AA21</f>
        <v>50.287827098059275</v>
      </c>
      <c r="AW21">
        <f>(AV21-U21)</f>
        <v>9.9523969527956027</v>
      </c>
      <c r="AX21">
        <f>IF(D21,P21,(O21+P21)/2)</f>
        <v>31.768821716308594</v>
      </c>
      <c r="AY21">
        <f>0.61365*EXP(17.502*AX21/(240.97+AX21))</f>
        <v>4.7129568377874618</v>
      </c>
      <c r="AZ21">
        <f>IF(AW21&lt;&gt;0,(1000-(AV21+U21)/2)/AW21*AP21,0)</f>
        <v>2.9779884889163162</v>
      </c>
      <c r="BA21">
        <f>U21*AA21/1000</f>
        <v>3.5453726635432687</v>
      </c>
      <c r="BB21">
        <f>(AY21-BA21)</f>
        <v>1.167584174244193</v>
      </c>
      <c r="BC21">
        <f>1/(1.6/F21+1.37/N21)</f>
        <v>2.0680749635768123</v>
      </c>
      <c r="BD21">
        <f>G21*AA21*0.001</f>
        <v>33.9135388667546</v>
      </c>
      <c r="BE21">
        <f>G21/S21</f>
        <v>0.98754770168473616</v>
      </c>
      <c r="BF21">
        <f>(1-AP21*AA21/AU21/F21)*100</f>
        <v>93.692532829207138</v>
      </c>
      <c r="BG21">
        <f>(S21-E21/(N21/1.35))</f>
        <v>391.32512478809866</v>
      </c>
      <c r="BH21">
        <f>E21*BF21/100/BG21</f>
        <v>-4.769934479487657E-3</v>
      </c>
    </row>
    <row r="22" spans="1:60" x14ac:dyDescent="0.35">
      <c r="A22" s="1" t="s">
        <v>9</v>
      </c>
      <c r="B22" s="1" t="s">
        <v>3334</v>
      </c>
      <c r="K22" s="1">
        <v>2.72</v>
      </c>
    </row>
    <row r="23" spans="1:60" x14ac:dyDescent="0.35">
      <c r="A23" s="1" t="s">
        <v>9</v>
      </c>
      <c r="B23" s="1" t="s">
        <v>3333</v>
      </c>
      <c r="K23" s="1">
        <v>2.72</v>
      </c>
    </row>
    <row r="24" spans="1:60" x14ac:dyDescent="0.35">
      <c r="A24" s="1">
        <v>3</v>
      </c>
      <c r="B24" s="1" t="s">
        <v>3332</v>
      </c>
      <c r="C24" s="1">
        <v>775.00000254809856</v>
      </c>
      <c r="D24" s="1">
        <v>0</v>
      </c>
      <c r="E24">
        <f>(R24-S24*(1000-T24)/(1000-U24))*AO24</f>
        <v>-1.942926505948035</v>
      </c>
      <c r="F24">
        <f>IF(AZ24&lt;&gt;0,1/(1/AZ24-1/N24),0)</f>
        <v>9.2854758032337319</v>
      </c>
      <c r="G24">
        <f>((BC24-AP24/2)*S24-E24)/(BC24+AP24/2)</f>
        <v>386.16338075779413</v>
      </c>
      <c r="H24">
        <f>AP24*1000</f>
        <v>30.214750879041652</v>
      </c>
      <c r="I24">
        <f>(AU24-BA24)</f>
        <v>0.86590351497565088</v>
      </c>
      <c r="J24">
        <f>(P24+AT24*D24)</f>
        <v>30.455095291137695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32.792190551757813</v>
      </c>
      <c r="P24" s="1">
        <v>30.455095291137695</v>
      </c>
      <c r="Q24" s="1">
        <v>33.006942749023438</v>
      </c>
      <c r="R24" s="1">
        <v>399.92727661132813</v>
      </c>
      <c r="S24" s="1">
        <v>390.98760986328125</v>
      </c>
      <c r="T24" s="1">
        <v>13.625323295593262</v>
      </c>
      <c r="U24" s="1">
        <v>39.898406982421875</v>
      </c>
      <c r="V24" s="1">
        <v>23.985742568969727</v>
      </c>
      <c r="W24" s="1">
        <v>70.236343383789063</v>
      </c>
      <c r="X24" s="1">
        <v>300.3267822265625</v>
      </c>
      <c r="Y24" s="1">
        <v>50.917209625244141</v>
      </c>
      <c r="Z24" s="1">
        <v>0.12462291866540909</v>
      </c>
      <c r="AA24" s="1">
        <v>87.903068542480469</v>
      </c>
      <c r="AB24" s="1">
        <v>7.4599108695983887</v>
      </c>
      <c r="AC24" s="1">
        <v>1.3796764612197876</v>
      </c>
      <c r="AD24" s="1">
        <v>0.19315306842327118</v>
      </c>
      <c r="AE24" s="1">
        <v>5.7830950245261192E-3</v>
      </c>
      <c r="AF24" s="1">
        <v>4.9352344125509262E-2</v>
      </c>
      <c r="AG24" s="1">
        <v>7.0214075967669487E-3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1.1041425817153032</v>
      </c>
      <c r="AP24">
        <f>(U24-T24)/(1000-U24)*AO24</f>
        <v>3.0214750879041654E-2</v>
      </c>
      <c r="AQ24">
        <f>(P24+273.15)</f>
        <v>303.60509529113767</v>
      </c>
      <c r="AR24">
        <f>(O24+273.15)</f>
        <v>305.94219055175779</v>
      </c>
      <c r="AS24">
        <f>(Y24*AK24+Z24*AL24)*AM24</f>
        <v>8.1467533579449309</v>
      </c>
      <c r="AT24">
        <f>((AS24+0.00000010773*(AR24^4-AQ24^4))-AP24*44100)/(L24*0.92*2*29.3+0.00000043092*AQ24^3)</f>
        <v>-10.167990050616526</v>
      </c>
      <c r="AU24">
        <f>0.61365*EXP(17.502*J24/(240.97+J24))</f>
        <v>4.3730959186872624</v>
      </c>
      <c r="AV24">
        <f>AU24*1000/AA24</f>
        <v>49.749070097295849</v>
      </c>
      <c r="AW24">
        <f>(AV24-U24)</f>
        <v>9.8506631148739743</v>
      </c>
      <c r="AX24">
        <f>IF(D24,P24,(O24+P24)/2)</f>
        <v>31.623642921447754</v>
      </c>
      <c r="AY24">
        <f>0.61365*EXP(17.502*AX24/(240.97+AX24))</f>
        <v>4.6743025630254671</v>
      </c>
      <c r="AZ24">
        <f>IF(AW24&lt;&gt;0,(1000-(AV24+U24)/2)/AW24*AP24,0)</f>
        <v>2.9297939081902866</v>
      </c>
      <c r="BA24">
        <f>U24*AA24/1000</f>
        <v>3.5071924037116116</v>
      </c>
      <c r="BB24">
        <f>(AY24-BA24)</f>
        <v>1.1671101593138555</v>
      </c>
      <c r="BC24">
        <f>1/(1.6/F24+1.37/N24)</f>
        <v>2.0309535613505405</v>
      </c>
      <c r="BD24">
        <f>G24*AA24*0.001</f>
        <v>33.944946127348359</v>
      </c>
      <c r="BE24">
        <f>G24/S24</f>
        <v>0.98766142715577598</v>
      </c>
      <c r="BF24">
        <f>(1-AP24*AA24/AU24/F24)*100</f>
        <v>93.459214788881312</v>
      </c>
      <c r="BG24">
        <f>(S24-E24/(N24/1.35))</f>
        <v>391.60039900287859</v>
      </c>
      <c r="BH24">
        <f>E24*BF24/100/BG24</f>
        <v>-4.6369816297626727E-3</v>
      </c>
    </row>
    <row r="25" spans="1:60" x14ac:dyDescent="0.35">
      <c r="A25" s="1" t="s">
        <v>9</v>
      </c>
      <c r="B25" s="1" t="s">
        <v>3331</v>
      </c>
      <c r="K25" s="1">
        <v>2.72</v>
      </c>
    </row>
    <row r="26" spans="1:60" x14ac:dyDescent="0.35">
      <c r="A26" s="1" t="s">
        <v>9</v>
      </c>
      <c r="B26" s="1" t="s">
        <v>3330</v>
      </c>
      <c r="K26" s="1">
        <v>2.72</v>
      </c>
    </row>
    <row r="27" spans="1:60" x14ac:dyDescent="0.35">
      <c r="A27" s="1">
        <v>4</v>
      </c>
      <c r="B27" s="1" t="s">
        <v>3329</v>
      </c>
      <c r="C27" s="1">
        <v>979.00000254809856</v>
      </c>
      <c r="D27" s="1">
        <v>0</v>
      </c>
      <c r="E27">
        <f>(R27-S27*(1000-T27)/(1000-U27))*AO27</f>
        <v>-1.623097828761946</v>
      </c>
      <c r="F27">
        <f>IF(AZ27&lt;&gt;0,1/(1/AZ27-1/N27),0)</f>
        <v>3.3797766268664188E-2</v>
      </c>
      <c r="G27">
        <f>((BC27-AP27/2)*S27-E27)/(BC27+AP27/2)</f>
        <v>111.80335762969932</v>
      </c>
      <c r="H27">
        <f>AP27*1000</f>
        <v>29.754081481039083</v>
      </c>
      <c r="I27">
        <f>(AU27-BA27)</f>
        <v>51.883603429091288</v>
      </c>
      <c r="J27">
        <f>(P27+AT27*D27)</f>
        <v>83.464836120605469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32.718318939208984</v>
      </c>
      <c r="P27" s="1">
        <v>83.464836120605469</v>
      </c>
      <c r="Q27" s="1">
        <v>32.937885284423828</v>
      </c>
      <c r="R27" s="1">
        <v>399.91445922851563</v>
      </c>
      <c r="S27" s="1">
        <v>390.85174560546875</v>
      </c>
      <c r="T27" s="1">
        <v>13.929540634155273</v>
      </c>
      <c r="U27" s="1">
        <v>39.805061340332031</v>
      </c>
      <c r="V27" s="1">
        <v>24.626602172851563</v>
      </c>
      <c r="W27" s="1">
        <v>70.37298583984375</v>
      </c>
      <c r="X27" s="1">
        <v>300.321044921875</v>
      </c>
      <c r="Y27" s="1">
        <v>101.09365081787109</v>
      </c>
      <c r="Z27" s="1">
        <v>9.0326018631458282E-2</v>
      </c>
      <c r="AA27" s="1">
        <v>87.914299011230469</v>
      </c>
      <c r="AB27" s="1">
        <v>7.5576539039611816</v>
      </c>
      <c r="AC27" s="1">
        <v>1.3840538263320923</v>
      </c>
      <c r="AD27" s="1">
        <v>6.7172728478908539E-2</v>
      </c>
      <c r="AE27" s="1">
        <v>1.0511087253689766E-2</v>
      </c>
      <c r="AF27" s="1">
        <v>1.8792010843753815E-2</v>
      </c>
      <c r="AG27" s="1">
        <v>6.5718512050807476E-3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1.1041214886833637</v>
      </c>
      <c r="AP27">
        <f>(U27-T27)/(1000-U27)*AO27</f>
        <v>2.9754081481039082E-2</v>
      </c>
      <c r="AQ27">
        <f>(P27+273.15)</f>
        <v>356.61483612060545</v>
      </c>
      <c r="AR27">
        <f>(O27+273.15)</f>
        <v>305.86831893920896</v>
      </c>
      <c r="AS27">
        <f>(Y27*AK27+Z27*AL27)*AM27</f>
        <v>16.174983769320306</v>
      </c>
      <c r="AT27">
        <f>((AS27+0.00000010773*(AR27^4-AQ27^4))-AP27*44100)/(L27*0.92*2*29.3+0.00000043092*AQ27^3)</f>
        <v>-15.530242899512897</v>
      </c>
      <c r="AU27">
        <f>0.61365*EXP(17.502*J27/(240.97+J27))</f>
        <v>55.383037493925606</v>
      </c>
      <c r="AV27">
        <f>AU27*1000/AA27</f>
        <v>629.96620705410839</v>
      </c>
      <c r="AW27">
        <f>(AV27-U27)</f>
        <v>590.16114571377636</v>
      </c>
      <c r="AX27">
        <f>IF(D27,P27,(O27+P27)/2)</f>
        <v>58.091577529907227</v>
      </c>
      <c r="AY27">
        <f>0.61365*EXP(17.502*AX27/(240.97+AX27))</f>
        <v>18.381902015262931</v>
      </c>
      <c r="AZ27">
        <f>IF(AW27&lt;&gt;0,(1000-(AV27+U27)/2)/AW27*AP27,0)</f>
        <v>3.3532988706619256E-2</v>
      </c>
      <c r="BA27">
        <f>U27*AA27/1000</f>
        <v>3.4994340648343205</v>
      </c>
      <c r="BB27">
        <f>(AY27-BA27)</f>
        <v>14.882467950428611</v>
      </c>
      <c r="BC27">
        <f>1/(1.6/F27+1.37/N27)</f>
        <v>2.0981746796566711E-2</v>
      </c>
      <c r="BD27">
        <f>G27*AA27*0.001</f>
        <v>9.8291138131169209</v>
      </c>
      <c r="BE27">
        <f>G27/S27</f>
        <v>0.2860505521256011</v>
      </c>
      <c r="BF27">
        <f>(1-AP27*AA27/AU27/F27)*100</f>
        <v>-39.746614768734759</v>
      </c>
      <c r="BG27">
        <f>(S27-E27/(N27/1.35))</f>
        <v>391.36366240670878</v>
      </c>
      <c r="BH27">
        <f>E27*BF27/100/BG27</f>
        <v>1.6484065928616728E-3</v>
      </c>
    </row>
    <row r="28" spans="1:60" x14ac:dyDescent="0.35">
      <c r="A28" s="1" t="s">
        <v>9</v>
      </c>
      <c r="B28" s="1" t="s">
        <v>3328</v>
      </c>
      <c r="K28" s="1">
        <v>2.72</v>
      </c>
    </row>
    <row r="29" spans="1:60" x14ac:dyDescent="0.35">
      <c r="A29" s="1" t="s">
        <v>9</v>
      </c>
      <c r="B29" s="1" t="s">
        <v>3327</v>
      </c>
      <c r="K29" s="1">
        <v>2.72</v>
      </c>
    </row>
    <row r="30" spans="1:60" x14ac:dyDescent="0.35">
      <c r="A30" s="1">
        <v>5</v>
      </c>
      <c r="B30" s="1" t="s">
        <v>3326</v>
      </c>
      <c r="C30" s="1">
        <v>1182.0000025480986</v>
      </c>
      <c r="D30" s="1">
        <v>0</v>
      </c>
      <c r="E30">
        <f>(R30-S30*(1000-T30)/(1000-U30))*AO30</f>
        <v>-1.6666637908644069</v>
      </c>
      <c r="F30">
        <f>IF(AZ30&lt;&gt;0,1/(1/AZ30-1/N30),0)</f>
        <v>3.3275977908002359E-2</v>
      </c>
      <c r="G30">
        <f>((BC30-AP30/2)*S30-E30)/(BC30+AP30/2)</f>
        <v>114.55746325496449</v>
      </c>
      <c r="H30">
        <f>AP30*1000</f>
        <v>29.190315079399209</v>
      </c>
      <c r="I30">
        <f>(AU30-BA30)</f>
        <v>51.7698741810906</v>
      </c>
      <c r="J30">
        <f>(P30+AT30*D30)</f>
        <v>83.407485961914063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32.664703369140625</v>
      </c>
      <c r="P30" s="1">
        <v>83.407485961914063</v>
      </c>
      <c r="Q30" s="1">
        <v>32.880634307861328</v>
      </c>
      <c r="R30" s="1">
        <v>399.95306396484375</v>
      </c>
      <c r="S30" s="1">
        <v>391.12118530273438</v>
      </c>
      <c r="T30" s="1">
        <v>14.252142906188965</v>
      </c>
      <c r="U30" s="1">
        <v>39.644699096679688</v>
      </c>
      <c r="V30" s="1">
        <v>25.278114318847656</v>
      </c>
      <c r="W30" s="1">
        <v>70.315269470214844</v>
      </c>
      <c r="X30" s="1">
        <v>300.28469848632813</v>
      </c>
      <c r="Y30" s="1">
        <v>149.50381469726563</v>
      </c>
      <c r="Z30" s="1">
        <v>0.21838290989398956</v>
      </c>
      <c r="AA30" s="1">
        <v>87.931617736816406</v>
      </c>
      <c r="AB30" s="1">
        <v>7.6744017601013184</v>
      </c>
      <c r="AC30" s="1">
        <v>1.3904136419296265</v>
      </c>
      <c r="AD30" s="1">
        <v>8.2514844834804535E-2</v>
      </c>
      <c r="AE30" s="1">
        <v>5.6608421728014946E-3</v>
      </c>
      <c r="AF30" s="1">
        <v>4.9687355756759644E-2</v>
      </c>
      <c r="AG30" s="1">
        <v>4.2904471047222614E-3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1.1039878620820884</v>
      </c>
      <c r="AP30">
        <f>(U30-T30)/(1000-U30)*AO30</f>
        <v>2.9190315079399207E-2</v>
      </c>
      <c r="AQ30">
        <f>(P30+273.15)</f>
        <v>356.55748596191404</v>
      </c>
      <c r="AR30">
        <f>(O30+273.15)</f>
        <v>305.8147033691406</v>
      </c>
      <c r="AS30">
        <f>(Y30*AK30+Z30*AL30)*AM30</f>
        <v>23.920609816895194</v>
      </c>
      <c r="AT30">
        <f>((AS30+0.00000010773*(AR30^4-AQ30^4))-AP30*44100)/(L30*0.92*2*29.3+0.00000043092*AQ30^3)</f>
        <v>-15.286230462168183</v>
      </c>
      <c r="AU30">
        <f>0.61365*EXP(17.502*J30/(240.97+J30))</f>
        <v>55.255896707350949</v>
      </c>
      <c r="AV30">
        <f>AU30*1000/AA30</f>
        <v>628.39622572092924</v>
      </c>
      <c r="AW30">
        <f>(AV30-U30)</f>
        <v>588.75152662424955</v>
      </c>
      <c r="AX30">
        <f>IF(D30,P30,(O30+P30)/2)</f>
        <v>58.036094665527344</v>
      </c>
      <c r="AY30">
        <f>0.61365*EXP(17.502*AX30/(240.97+AX30))</f>
        <v>18.333863318980267</v>
      </c>
      <c r="AZ30">
        <f>IF(AW30&lt;&gt;0,(1000-(AV30+U30)/2)/AW30*AP30,0)</f>
        <v>3.3019281750629917E-2</v>
      </c>
      <c r="BA30">
        <f>U30*AA30/1000</f>
        <v>3.4860225262603488</v>
      </c>
      <c r="BB30">
        <f>(AY30-BA30)</f>
        <v>14.847840792719918</v>
      </c>
      <c r="BC30">
        <f>1/(1.6/F30+1.37/N30)</f>
        <v>2.0659961136589976E-2</v>
      </c>
      <c r="BD30">
        <f>G30*AA30*0.001</f>
        <v>10.073223067834929</v>
      </c>
      <c r="BE30">
        <f>G30/S30</f>
        <v>0.29289506055851994</v>
      </c>
      <c r="BF30">
        <f>(1-AP30*AA30/AU30/F30)*100</f>
        <v>-39.59645432042722</v>
      </c>
      <c r="BG30">
        <f>(S30-E30/(N30/1.35))</f>
        <v>391.64684258687521</v>
      </c>
      <c r="BH30">
        <f>E30*BF30/100/BG30</f>
        <v>1.6850378832770432E-3</v>
      </c>
    </row>
    <row r="31" spans="1:60" x14ac:dyDescent="0.35">
      <c r="A31" s="1" t="s">
        <v>9</v>
      </c>
      <c r="B31" s="1" t="s">
        <v>3325</v>
      </c>
      <c r="K31" s="1">
        <v>2.72</v>
      </c>
    </row>
    <row r="32" spans="1:60" x14ac:dyDescent="0.35">
      <c r="A32" s="1" t="s">
        <v>9</v>
      </c>
      <c r="B32" s="1" t="s">
        <v>3324</v>
      </c>
      <c r="K32" s="1">
        <v>2.72</v>
      </c>
    </row>
    <row r="33" spans="1:60" x14ac:dyDescent="0.35">
      <c r="A33" s="1">
        <v>6</v>
      </c>
      <c r="B33" s="1" t="s">
        <v>3323</v>
      </c>
      <c r="C33" s="1">
        <v>1386.0000025480986</v>
      </c>
      <c r="D33" s="1">
        <v>0</v>
      </c>
      <c r="E33">
        <f>(R33-S33*(1000-T33)/(1000-U33))*AO33</f>
        <v>-1.320836471182409</v>
      </c>
      <c r="F33">
        <f>IF(AZ33&lt;&gt;0,1/(1/AZ33-1/N33),0)</f>
        <v>3.278013281336372E-2</v>
      </c>
      <c r="G33">
        <f>((BC33-AP33/2)*S33-E33)/(BC33+AP33/2)</f>
        <v>105.70986887167714</v>
      </c>
      <c r="H33">
        <f>AP33*1000</f>
        <v>28.700822290529658</v>
      </c>
      <c r="I33">
        <f>(AU33-BA33)</f>
        <v>51.699264986858239</v>
      </c>
      <c r="J33">
        <f>(P33+AT33*D33)</f>
        <v>83.37078857421875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32.633338928222656</v>
      </c>
      <c r="P33" s="1">
        <v>83.37078857421875</v>
      </c>
      <c r="Q33" s="1">
        <v>32.843963623046875</v>
      </c>
      <c r="R33" s="1">
        <v>400.02313232421875</v>
      </c>
      <c r="S33" s="1">
        <v>391.054443359375</v>
      </c>
      <c r="T33" s="1">
        <v>14.561334609985352</v>
      </c>
      <c r="U33" s="1">
        <v>39.527538299560547</v>
      </c>
      <c r="V33" s="1">
        <v>25.869840621948242</v>
      </c>
      <c r="W33" s="1">
        <v>70.22509765625</v>
      </c>
      <c r="X33" s="1">
        <v>300.327880859375</v>
      </c>
      <c r="Y33" s="1">
        <v>301.07110595703125</v>
      </c>
      <c r="Z33" s="1">
        <v>3.6587491631507874E-2</v>
      </c>
      <c r="AA33" s="1">
        <v>87.923667907714844</v>
      </c>
      <c r="AB33" s="1">
        <v>7.6445298194885254</v>
      </c>
      <c r="AC33" s="1">
        <v>1.406804084777832</v>
      </c>
      <c r="AD33" s="1">
        <v>0.12192036956548691</v>
      </c>
      <c r="AE33" s="1">
        <v>1.2879069894552231E-2</v>
      </c>
      <c r="AF33" s="1">
        <v>2.9386797919869423E-2</v>
      </c>
      <c r="AG33" s="1">
        <v>5.4264981299638748E-3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1.1041466208065256</v>
      </c>
      <c r="AP33">
        <f>(U33-T33)/(1000-U33)*AO33</f>
        <v>2.8700822290529657E-2</v>
      </c>
      <c r="AQ33">
        <f>(P33+273.15)</f>
        <v>356.52078857421873</v>
      </c>
      <c r="AR33">
        <f>(O33+273.15)</f>
        <v>305.78333892822263</v>
      </c>
      <c r="AS33">
        <f>(Y33*AK33+Z33*AL33)*AM33</f>
        <v>48.171375876410821</v>
      </c>
      <c r="AT33">
        <f>((AS33+0.00000010773*(AR33^4-AQ33^4))-AP33*44100)/(L33*0.92*2*29.3+0.00000043092*AQ33^3)</f>
        <v>-14.944700070505009</v>
      </c>
      <c r="AU33">
        <f>0.61365*EXP(17.502*J33/(240.97+J33))</f>
        <v>55.174671137518281</v>
      </c>
      <c r="AV33">
        <f>AU33*1000/AA33</f>
        <v>627.52922450221149</v>
      </c>
      <c r="AW33">
        <f>(AV33-U33)</f>
        <v>588.00168620265094</v>
      </c>
      <c r="AX33">
        <f>IF(D33,P33,(O33+P33)/2)</f>
        <v>58.002063751220703</v>
      </c>
      <c r="AY33">
        <f>0.61365*EXP(17.502*AX33/(240.97+AX33))</f>
        <v>18.304451693442452</v>
      </c>
      <c r="AZ33">
        <f>IF(AW33&lt;&gt;0,(1000-(AV33+U33)/2)/AW33*AP33,0)</f>
        <v>3.253100107692955E-2</v>
      </c>
      <c r="BA33">
        <f>U33*AA33/1000</f>
        <v>3.4754061506600409</v>
      </c>
      <c r="BB33">
        <f>(AY33-BA33)</f>
        <v>14.829045542782412</v>
      </c>
      <c r="BC33">
        <f>1/(1.6/F33+1.37/N33)</f>
        <v>2.0354112784710745E-2</v>
      </c>
      <c r="BD33">
        <f>G33*AA33*0.001</f>
        <v>9.2943994052414247</v>
      </c>
      <c r="BE33">
        <f>G33/S33</f>
        <v>0.27032008117225476</v>
      </c>
      <c r="BF33">
        <f>(1-AP33*AA33/AU33/F33)*100</f>
        <v>-39.524242951901357</v>
      </c>
      <c r="BG33">
        <f>(S33-E33/(N33/1.35))</f>
        <v>391.47102846552639</v>
      </c>
      <c r="BH33">
        <f>E33*BF33/100/BG33</f>
        <v>1.3335613057082933E-3</v>
      </c>
    </row>
    <row r="34" spans="1:60" x14ac:dyDescent="0.35">
      <c r="A34" s="1" t="s">
        <v>9</v>
      </c>
      <c r="B34" s="1" t="s">
        <v>3322</v>
      </c>
      <c r="K34" s="1">
        <v>2.72</v>
      </c>
    </row>
    <row r="35" spans="1:60" x14ac:dyDescent="0.35">
      <c r="A35" s="1" t="s">
        <v>9</v>
      </c>
      <c r="B35" s="1" t="s">
        <v>3321</v>
      </c>
      <c r="K35" s="1">
        <v>2.72</v>
      </c>
    </row>
    <row r="36" spans="1:60" x14ac:dyDescent="0.35">
      <c r="A36" s="1">
        <v>7</v>
      </c>
      <c r="B36" s="1" t="s">
        <v>3320</v>
      </c>
      <c r="C36" s="1">
        <v>1590.0000025480986</v>
      </c>
      <c r="D36" s="1">
        <v>0</v>
      </c>
      <c r="E36">
        <f>(R36-S36*(1000-T36)/(1000-U36))*AO36</f>
        <v>-0.59634404288261578</v>
      </c>
      <c r="F36">
        <f>IF(AZ36&lt;&gt;0,1/(1/AZ36-1/N36),0)</f>
        <v>3.1769509423771158E-2</v>
      </c>
      <c r="G36">
        <f>((BC36-AP36/2)*S36-E36)/(BC36+AP36/2)</f>
        <v>85.399994261667928</v>
      </c>
      <c r="H36">
        <f>AP36*1000</f>
        <v>27.81401156700425</v>
      </c>
      <c r="I36">
        <f>(AU36-BA36)</f>
        <v>51.713854011930557</v>
      </c>
      <c r="J36">
        <f>(P36+AT36*D36)</f>
        <v>83.359222412109375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32.638912200927734</v>
      </c>
      <c r="P36" s="1">
        <v>83.359222412109375</v>
      </c>
      <c r="Q36" s="1">
        <v>32.832736968994141</v>
      </c>
      <c r="R36" s="1">
        <v>400.18438720703125</v>
      </c>
      <c r="S36" s="1">
        <v>390.8792724609375</v>
      </c>
      <c r="T36" s="1">
        <v>14.866911888122559</v>
      </c>
      <c r="U36" s="1">
        <v>39.07000732421875</v>
      </c>
      <c r="V36" s="1">
        <v>26.404897689819336</v>
      </c>
      <c r="W36" s="1">
        <v>69.391647338867188</v>
      </c>
      <c r="X36" s="1">
        <v>300.3677978515625</v>
      </c>
      <c r="Y36" s="1">
        <v>499.34237670898438</v>
      </c>
      <c r="Z36" s="1">
        <v>2.6297172531485558E-2</v>
      </c>
      <c r="AA36" s="1">
        <v>87.925186157226563</v>
      </c>
      <c r="AB36" s="1">
        <v>7.5746779441833496</v>
      </c>
      <c r="AC36" s="1">
        <v>1.4211680889129639</v>
      </c>
      <c r="AD36" s="1">
        <v>6.585230678319931E-2</v>
      </c>
      <c r="AE36" s="1">
        <v>1.9930275157094002E-2</v>
      </c>
      <c r="AF36" s="1">
        <v>2.4779392406344414E-2</v>
      </c>
      <c r="AG36" s="1">
        <v>1.1635713279247284E-2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1.1042933744542736</v>
      </c>
      <c r="AP36">
        <f>(U36-T36)/(1000-U36)*AO36</f>
        <v>2.7814011567004252E-2</v>
      </c>
      <c r="AQ36">
        <f>(P36+273.15)</f>
        <v>356.50922241210935</v>
      </c>
      <c r="AR36">
        <f>(O36+273.15)</f>
        <v>305.78891220092771</v>
      </c>
      <c r="AS36">
        <f>(Y36*AK36+Z36*AL36)*AM36</f>
        <v>79.894778487650001</v>
      </c>
      <c r="AT36">
        <f>((AS36+0.00000010773*(AR36^4-AQ36^4))-AP36*44100)/(L36*0.92*2*29.3+0.00000043092*AQ36^3)</f>
        <v>-14.417685592424766</v>
      </c>
      <c r="AU36">
        <f>0.61365*EXP(17.502*J36/(240.97+J36))</f>
        <v>55.149091679076697</v>
      </c>
      <c r="AV36">
        <f>AU36*1000/AA36</f>
        <v>627.22746563720523</v>
      </c>
      <c r="AW36">
        <f>(AV36-U36)</f>
        <v>588.15745831298648</v>
      </c>
      <c r="AX36">
        <f>IF(D36,P36,(O36+P36)/2)</f>
        <v>57.999067306518555</v>
      </c>
      <c r="AY36">
        <f>0.61365*EXP(17.502*AX36/(240.97+AX36))</f>
        <v>18.301863921009296</v>
      </c>
      <c r="AZ36">
        <f>IF(AW36&lt;&gt;0,(1000-(AV36+U36)/2)/AW36*AP36,0)</f>
        <v>3.1535447684702671E-2</v>
      </c>
      <c r="BA36">
        <f>U36*AA36/1000</f>
        <v>3.4352376671461387</v>
      </c>
      <c r="BB36">
        <f>(AY36-BA36)</f>
        <v>14.866626253863158</v>
      </c>
      <c r="BC36">
        <f>1/(1.6/F36+1.37/N36)</f>
        <v>1.9730550987026724E-2</v>
      </c>
      <c r="BD36">
        <f>G36*AA36*0.001</f>
        <v>7.5088103932832331</v>
      </c>
      <c r="BE36">
        <f>G36/S36</f>
        <v>0.21848176733444563</v>
      </c>
      <c r="BF36">
        <f>(1-AP36*AA36/AU36/F36)*100</f>
        <v>-39.581562283720942</v>
      </c>
      <c r="BG36">
        <f>(S36-E36/(N36/1.35))</f>
        <v>391.06735633946988</v>
      </c>
      <c r="BH36">
        <f>E36*BF36/100/BG36</f>
        <v>6.0358474040963736E-4</v>
      </c>
    </row>
    <row r="37" spans="1:60" x14ac:dyDescent="0.35">
      <c r="A37" s="1" t="s">
        <v>9</v>
      </c>
      <c r="B37" s="1" t="s">
        <v>3319</v>
      </c>
      <c r="K37" s="1">
        <v>2.72</v>
      </c>
    </row>
    <row r="38" spans="1:60" x14ac:dyDescent="0.35">
      <c r="A38" s="1" t="s">
        <v>9</v>
      </c>
      <c r="B38" s="1" t="s">
        <v>3318</v>
      </c>
      <c r="K38" s="1">
        <v>2.72</v>
      </c>
    </row>
    <row r="39" spans="1:60" x14ac:dyDescent="0.35">
      <c r="A39" s="1">
        <v>8</v>
      </c>
      <c r="B39" s="1" t="s">
        <v>3317</v>
      </c>
      <c r="C39" s="1">
        <v>1794.0000025480986</v>
      </c>
      <c r="D39" s="1">
        <v>0</v>
      </c>
      <c r="E39">
        <f>(R39-S39*(1000-T39)/(1000-U39))*AO39</f>
        <v>-0.44358311152616686</v>
      </c>
      <c r="F39">
        <f>IF(AZ39&lt;&gt;0,1/(1/AZ39-1/N39),0)</f>
        <v>3.0340026103380099E-2</v>
      </c>
      <c r="G39">
        <f>((BC39-AP39/2)*S39-E39)/(BC39+AP39/2)</f>
        <v>81.263465865519137</v>
      </c>
      <c r="H39">
        <f>AP39*1000</f>
        <v>26.604470388568188</v>
      </c>
      <c r="I39">
        <f>(AU39-BA39)</f>
        <v>51.799087462336573</v>
      </c>
      <c r="J39">
        <f>(P39+AT39*D39)</f>
        <v>83.368865966796875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32.671958923339844</v>
      </c>
      <c r="P39" s="1">
        <v>83.368865966796875</v>
      </c>
      <c r="Q39" s="1">
        <v>32.843868255615234</v>
      </c>
      <c r="R39" s="1">
        <v>400.135009765625</v>
      </c>
      <c r="S39" s="1">
        <v>391.11264038085938</v>
      </c>
      <c r="T39" s="1">
        <v>15.170443534851074</v>
      </c>
      <c r="U39" s="1">
        <v>38.342235565185547</v>
      </c>
      <c r="V39" s="1">
        <v>26.894548416137695</v>
      </c>
      <c r="W39" s="1">
        <v>67.974090576171875</v>
      </c>
      <c r="X39" s="1">
        <v>300.32012939453125</v>
      </c>
      <c r="Y39" s="1">
        <v>749.4130859375</v>
      </c>
      <c r="Z39" s="1">
        <v>0.20008251070976257</v>
      </c>
      <c r="AA39" s="1">
        <v>87.927345275878906</v>
      </c>
      <c r="AB39" s="1">
        <v>7.8075375556945801</v>
      </c>
      <c r="AC39" s="1">
        <v>1.4487605094909668</v>
      </c>
      <c r="AD39" s="1">
        <v>4.8364192247390747E-2</v>
      </c>
      <c r="AE39" s="1">
        <v>2.2753717377781868E-2</v>
      </c>
      <c r="AF39" s="1">
        <v>2.5591230019927025E-2</v>
      </c>
      <c r="AG39" s="1">
        <v>9.9629238247871399E-3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1.1041181227740118</v>
      </c>
      <c r="AP39">
        <f>(U39-T39)/(1000-U39)*AO39</f>
        <v>2.660447038856819E-2</v>
      </c>
      <c r="AQ39">
        <f>(P39+273.15)</f>
        <v>356.51886596679685</v>
      </c>
      <c r="AR39">
        <f>(O39+273.15)</f>
        <v>305.82195892333982</v>
      </c>
      <c r="AS39">
        <f>(Y39*AK39+Z39*AL39)*AM39</f>
        <v>119.90609106988995</v>
      </c>
      <c r="AT39">
        <f>((AS39+0.00000010773*(AR39^4-AQ39^4))-AP39*44100)/(L39*0.92*2*29.3+0.00000043092*AQ39^3)</f>
        <v>-13.723927217441831</v>
      </c>
      <c r="AU39">
        <f>0.61365*EXP(17.502*J39/(240.97+J39))</f>
        <v>55.170418447525726</v>
      </c>
      <c r="AV39">
        <f>AU39*1000/AA39</f>
        <v>627.45461351555923</v>
      </c>
      <c r="AW39">
        <f>(AV39-U39)</f>
        <v>589.11237795037368</v>
      </c>
      <c r="AX39">
        <f>IF(D39,P39,(O39+P39)/2)</f>
        <v>58.020412445068359</v>
      </c>
      <c r="AY39">
        <f>0.61365*EXP(17.502*AX39/(240.97+AX39))</f>
        <v>18.320304737345602</v>
      </c>
      <c r="AZ39">
        <f>IF(AW39&lt;&gt;0,(1000-(AV39+U39)/2)/AW39*AP39,0)</f>
        <v>3.0126483120641402E-2</v>
      </c>
      <c r="BA39">
        <f>U39*AA39/1000</f>
        <v>3.3713309851891538</v>
      </c>
      <c r="BB39">
        <f>(AY39-BA39)</f>
        <v>14.948973752156448</v>
      </c>
      <c r="BC39">
        <f>1/(1.6/F39+1.37/N39)</f>
        <v>1.8848121712953466E-2</v>
      </c>
      <c r="BD39">
        <f>G39*AA39*0.001</f>
        <v>7.1452808214721006</v>
      </c>
      <c r="BE39">
        <f>G39/S39</f>
        <v>0.20777509462845806</v>
      </c>
      <c r="BF39">
        <f>(1-AP39*AA39/AU39/F39)*100</f>
        <v>-39.751459096799621</v>
      </c>
      <c r="BG39">
        <f>(S39-E39/(N39/1.35))</f>
        <v>391.25254423847821</v>
      </c>
      <c r="BH39">
        <f>E39*BF39/100/BG39</f>
        <v>4.5068271564045661E-4</v>
      </c>
    </row>
    <row r="40" spans="1:60" x14ac:dyDescent="0.35">
      <c r="A40" s="1" t="s">
        <v>9</v>
      </c>
      <c r="B40" s="1" t="s">
        <v>3316</v>
      </c>
      <c r="K40" s="1">
        <v>2.72</v>
      </c>
    </row>
    <row r="41" spans="1:60" x14ac:dyDescent="0.35">
      <c r="A41" s="1" t="s">
        <v>9</v>
      </c>
      <c r="B41" s="1" t="s">
        <v>3315</v>
      </c>
      <c r="K41" s="1">
        <v>2.72</v>
      </c>
    </row>
    <row r="42" spans="1:60" x14ac:dyDescent="0.35">
      <c r="A42" s="1">
        <v>9</v>
      </c>
      <c r="B42" s="1" t="s">
        <v>3314</v>
      </c>
      <c r="C42" s="1">
        <v>1997.5000025592744</v>
      </c>
      <c r="D42" s="1">
        <v>0</v>
      </c>
      <c r="E42">
        <f>(R42-S42*(1000-T42)/(1000-U42))*AO42</f>
        <v>-0.61089387179776489</v>
      </c>
      <c r="F42">
        <f>IF(AZ42&lt;&gt;0,1/(1/AZ42-1/N42),0)</f>
        <v>2.9438012524596525E-2</v>
      </c>
      <c r="G42">
        <f>((BC42-AP42/2)*S42-E42)/(BC42+AP42/2)</f>
        <v>86.5918492999226</v>
      </c>
      <c r="H42">
        <f>AP42*1000</f>
        <v>25.881112037715013</v>
      </c>
      <c r="I42">
        <f>(AU42-BA42)</f>
        <v>51.903975198493193</v>
      </c>
      <c r="J42">
        <f>(P42+AT42*D42)</f>
        <v>83.40350341796875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32.728103637695313</v>
      </c>
      <c r="P42" s="1">
        <v>83.40350341796875</v>
      </c>
      <c r="Q42" s="1">
        <v>32.877017974853516</v>
      </c>
      <c r="R42" s="1">
        <v>399.89239501953125</v>
      </c>
      <c r="S42" s="1">
        <v>391.27420043945313</v>
      </c>
      <c r="T42" s="1">
        <v>15.471622467041016</v>
      </c>
      <c r="U42" s="1">
        <v>38.020427703857422</v>
      </c>
      <c r="V42" s="1">
        <v>27.342445373535156</v>
      </c>
      <c r="W42" s="1">
        <v>67.192146301269531</v>
      </c>
      <c r="X42" s="1">
        <v>300.32684326171875</v>
      </c>
      <c r="Y42" s="1">
        <v>1000.51318359375</v>
      </c>
      <c r="Z42" s="1">
        <v>0.21724042296409607</v>
      </c>
      <c r="AA42" s="1">
        <v>87.929092407226563</v>
      </c>
      <c r="AB42" s="1">
        <v>8.0703582763671875</v>
      </c>
      <c r="AC42" s="1">
        <v>1.481673002243042</v>
      </c>
      <c r="AD42" s="1">
        <v>7.5231932103633881E-2</v>
      </c>
      <c r="AE42" s="1">
        <v>9.6849445253610611E-3</v>
      </c>
      <c r="AF42" s="1">
        <v>4.3063510209321976E-2</v>
      </c>
      <c r="AG42" s="1">
        <v>3.6333615425974131E-3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1.1041428061092597</v>
      </c>
      <c r="AP42">
        <f>(U42-T42)/(1000-U42)*AO42</f>
        <v>2.5881112037715013E-2</v>
      </c>
      <c r="AQ42">
        <f>(P42+273.15)</f>
        <v>356.55350341796873</v>
      </c>
      <c r="AR42">
        <f>(O42+273.15)</f>
        <v>305.87810363769529</v>
      </c>
      <c r="AS42">
        <f>(Y42*AK42+Z42*AL42)*AM42</f>
        <v>160.08210579688603</v>
      </c>
      <c r="AT42">
        <f>((AS42+0.00000010773*(AR42^4-AQ42^4))-AP42*44100)/(L42*0.92*2*29.3+0.00000043092*AQ42^3)</f>
        <v>-13.188994737365988</v>
      </c>
      <c r="AU42">
        <f>0.61365*EXP(17.502*J42/(240.97+J42))</f>
        <v>55.247076899427945</v>
      </c>
      <c r="AV42">
        <f>AU42*1000/AA42</f>
        <v>628.31396739047193</v>
      </c>
      <c r="AW42">
        <f>(AV42-U42)</f>
        <v>590.29353968661451</v>
      </c>
      <c r="AX42">
        <f>IF(D42,P42,(O42+P42)/2)</f>
        <v>58.065803527832031</v>
      </c>
      <c r="AY42">
        <f>0.61365*EXP(17.502*AX42/(240.97+AX42))</f>
        <v>18.359572708414348</v>
      </c>
      <c r="AZ42">
        <f>IF(AW42&lt;&gt;0,(1000-(AV42+U42)/2)/AW42*AP42,0)</f>
        <v>2.9236936050270421E-2</v>
      </c>
      <c r="BA42">
        <f>U42*AA42/1000</f>
        <v>3.3431017009347559</v>
      </c>
      <c r="BB42">
        <f>(AY42-BA42)</f>
        <v>15.016471007479591</v>
      </c>
      <c r="BC42">
        <f>1/(1.6/F42+1.37/N42)</f>
        <v>1.8291044734037171E-2</v>
      </c>
      <c r="BD42">
        <f>G42*AA42*0.001</f>
        <v>7.6139427188055304</v>
      </c>
      <c r="BE42">
        <f>G42/S42</f>
        <v>0.22130733179613785</v>
      </c>
      <c r="BF42">
        <f>(1-AP42*AA42/AU42/F42)*100</f>
        <v>-39.925778833853798</v>
      </c>
      <c r="BG42">
        <f>(S42-E42/(N42/1.35))</f>
        <v>391.46687326003496</v>
      </c>
      <c r="BH42">
        <f>E42*BF42/100/BG42</f>
        <v>6.2305179013583286E-4</v>
      </c>
    </row>
    <row r="43" spans="1:60" x14ac:dyDescent="0.35">
      <c r="A43" s="1" t="s">
        <v>9</v>
      </c>
      <c r="B43" s="1" t="s">
        <v>3313</v>
      </c>
      <c r="K43" s="1">
        <v>2.72</v>
      </c>
    </row>
    <row r="44" spans="1:60" x14ac:dyDescent="0.35">
      <c r="A44" s="1" t="s">
        <v>9</v>
      </c>
      <c r="B44" s="1" t="s">
        <v>3312</v>
      </c>
      <c r="K44" s="1">
        <v>2.72</v>
      </c>
    </row>
    <row r="45" spans="1:60" x14ac:dyDescent="0.35">
      <c r="A45" s="1">
        <v>10</v>
      </c>
      <c r="B45" s="1" t="s">
        <v>3311</v>
      </c>
      <c r="C45" s="1">
        <v>2201.0000025480986</v>
      </c>
      <c r="D45" s="1">
        <v>0</v>
      </c>
      <c r="E45">
        <f>(R45-S45*(1000-T45)/(1000-U45))*AO45</f>
        <v>-0.76221607146981885</v>
      </c>
      <c r="F45">
        <f>IF(AZ45&lt;&gt;0,1/(1/AZ45-1/N45),0)</f>
        <v>2.7794716874715251</v>
      </c>
      <c r="G45">
        <f>((BC45-AP45/2)*S45-E45)/(BC45+AP45/2)</f>
        <v>383.10900610701219</v>
      </c>
      <c r="H45">
        <f>AP45*1000</f>
        <v>25.715732895225639</v>
      </c>
      <c r="I45">
        <f>(AU45-BA45)</f>
        <v>1.2807213553490828</v>
      </c>
      <c r="J45">
        <f>(P45+AT45*D45)</f>
        <v>31.48503303527832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32.795459747314453</v>
      </c>
      <c r="P45" s="1">
        <v>31.48503303527832</v>
      </c>
      <c r="Q45" s="1">
        <v>32.924892425537109</v>
      </c>
      <c r="R45" s="1">
        <v>399.77023315429688</v>
      </c>
      <c r="S45" s="1">
        <v>391.34567260742188</v>
      </c>
      <c r="T45" s="1">
        <v>15.777714729309082</v>
      </c>
      <c r="U45" s="1">
        <v>38.179672241210938</v>
      </c>
      <c r="V45" s="1">
        <v>27.776473999023438</v>
      </c>
      <c r="W45" s="1">
        <v>67.214851379394531</v>
      </c>
      <c r="X45" s="1">
        <v>300.31414794921875</v>
      </c>
      <c r="Y45" s="1">
        <v>1249.7518310546875</v>
      </c>
      <c r="Z45" s="1">
        <v>0.19437231123447418</v>
      </c>
      <c r="AA45" s="1">
        <v>87.924636840820313</v>
      </c>
      <c r="AB45" s="1">
        <v>8.0490999221801758</v>
      </c>
      <c r="AC45" s="1">
        <v>1.4748849868774414</v>
      </c>
      <c r="AD45" s="1">
        <v>8.7529085576534271E-2</v>
      </c>
      <c r="AE45" s="1">
        <v>2.9359292238950729E-3</v>
      </c>
      <c r="AF45" s="1">
        <v>3.87924425303936E-2</v>
      </c>
      <c r="AG45" s="1">
        <v>4.4644004665315151E-3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1.104096132166245</v>
      </c>
      <c r="AP45">
        <f>(U45-T45)/(1000-U45)*AO45</f>
        <v>2.5715732895225638E-2</v>
      </c>
      <c r="AQ45">
        <f>(P45+273.15)</f>
        <v>304.6350330352783</v>
      </c>
      <c r="AR45">
        <f>(O45+273.15)</f>
        <v>305.94545974731443</v>
      </c>
      <c r="AS45">
        <f>(Y45*AK45+Z45*AL45)*AM45</f>
        <v>199.96028849928916</v>
      </c>
      <c r="AT45">
        <f>((AS45+0.00000010773*(AR45^4-AQ45^4))-AP45*44100)/(L45*0.92*2*29.3+0.00000043092*AQ45^3)</f>
        <v>-7.1966947311274243</v>
      </c>
      <c r="AU45">
        <f>0.61365*EXP(17.502*J45/(240.97+J45))</f>
        <v>4.6376551718591026</v>
      </c>
      <c r="AV45">
        <f>AU45*1000/AA45</f>
        <v>52.745798430252975</v>
      </c>
      <c r="AW45">
        <f>(AV45-U45)</f>
        <v>14.566126189042038</v>
      </c>
      <c r="AX45">
        <f>IF(D45,P45,(O45+P45)/2)</f>
        <v>32.140246391296387</v>
      </c>
      <c r="AY45">
        <f>0.61365*EXP(17.502*AX45/(240.97+AX45))</f>
        <v>4.8131191859262898</v>
      </c>
      <c r="AZ45">
        <f>IF(AW45&lt;&gt;0,(1000-(AV45+U45)/2)/AW45*AP45,0)</f>
        <v>1.6851855474870059</v>
      </c>
      <c r="BA45">
        <f>U45*AA45/1000</f>
        <v>3.3569338165100198</v>
      </c>
      <c r="BB45">
        <f>(AY45-BA45)</f>
        <v>1.4561853694162701</v>
      </c>
      <c r="BC45">
        <f>1/(1.6/F45+1.37/N45)</f>
        <v>1.1164248008234803</v>
      </c>
      <c r="BD45">
        <f>G45*AA45*0.001</f>
        <v>33.684720232406661</v>
      </c>
      <c r="BE45">
        <f>G45/S45</f>
        <v>0.97895296389626296</v>
      </c>
      <c r="BF45">
        <f>(1-AP45*AA45/AU45/F45)*100</f>
        <v>82.459224875946219</v>
      </c>
      <c r="BG45">
        <f>(S45-E45/(N45/1.35))</f>
        <v>391.58607168026037</v>
      </c>
      <c r="BH45">
        <f>E45*BF45/100/BG45</f>
        <v>-1.6050557204881914E-3</v>
      </c>
    </row>
    <row r="46" spans="1:60" x14ac:dyDescent="0.35">
      <c r="A46" s="1" t="s">
        <v>9</v>
      </c>
      <c r="B46" s="1" t="s">
        <v>3310</v>
      </c>
      <c r="K46" s="1">
        <v>2.72</v>
      </c>
    </row>
    <row r="47" spans="1:60" x14ac:dyDescent="0.35">
      <c r="A47" s="1" t="s">
        <v>9</v>
      </c>
      <c r="B47" s="1" t="s">
        <v>3309</v>
      </c>
      <c r="K47" s="1">
        <v>2.72</v>
      </c>
    </row>
    <row r="48" spans="1:60" x14ac:dyDescent="0.35">
      <c r="A48" s="1">
        <v>11</v>
      </c>
      <c r="B48" s="1" t="s">
        <v>3308</v>
      </c>
      <c r="C48" s="1">
        <v>2404.0000025480986</v>
      </c>
      <c r="D48" s="1">
        <v>0</v>
      </c>
      <c r="E48">
        <f>(R48-S48*(1000-T48)/(1000-U48))*AO48</f>
        <v>-0.16135130077228529</v>
      </c>
      <c r="F48">
        <f>IF(AZ48&lt;&gt;0,1/(1/AZ48-1/N48),0)</f>
        <v>2.9523280213677845E-2</v>
      </c>
      <c r="G48">
        <f>((BC48-AP48/2)*S48-E48)/(BC48+AP48/2)</f>
        <v>70.906231524712709</v>
      </c>
      <c r="H48">
        <f>AP48*1000</f>
        <v>26.117029537099363</v>
      </c>
      <c r="I48">
        <f>(AU48-BA48)</f>
        <v>52.083310081926527</v>
      </c>
      <c r="J48">
        <f>(P48+AT48*D48)</f>
        <v>83.516075134277344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32.886322021484375</v>
      </c>
      <c r="P48" s="1">
        <v>83.516075134277344</v>
      </c>
      <c r="Q48" s="1">
        <v>32.989185333251953</v>
      </c>
      <c r="R48" s="1">
        <v>399.86172485351563</v>
      </c>
      <c r="S48" s="1">
        <v>390.76339721679688</v>
      </c>
      <c r="T48" s="1">
        <v>16.082792282104492</v>
      </c>
      <c r="U48" s="1">
        <v>38.821861267089844</v>
      </c>
      <c r="V48" s="1">
        <v>28.170293807983398</v>
      </c>
      <c r="W48" s="1">
        <v>67.999588012695313</v>
      </c>
      <c r="X48" s="1">
        <v>300.27825927734375</v>
      </c>
      <c r="Y48" s="1">
        <v>1600.75146484375</v>
      </c>
      <c r="Z48" s="1">
        <v>1.3720426708459854E-2</v>
      </c>
      <c r="AA48" s="1">
        <v>87.928024291992188</v>
      </c>
      <c r="AB48" s="1">
        <v>8.013636589050293</v>
      </c>
      <c r="AC48" s="1">
        <v>1.4647706747055054</v>
      </c>
      <c r="AD48" s="1">
        <v>0.11614500731229782</v>
      </c>
      <c r="AE48" s="1">
        <v>8.4664402529597282E-3</v>
      </c>
      <c r="AF48" s="1">
        <v>2.7649372816085815E-2</v>
      </c>
      <c r="AG48" s="1">
        <v>4.8508280888199806E-3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1.1039641885196458</v>
      </c>
      <c r="AP48">
        <f>(U48-T48)/(1000-U48)*AO48</f>
        <v>2.6117029537099361E-2</v>
      </c>
      <c r="AQ48">
        <f>(P48+273.15)</f>
        <v>356.66607513427732</v>
      </c>
      <c r="AR48">
        <f>(O48+273.15)</f>
        <v>306.03632202148435</v>
      </c>
      <c r="AS48">
        <f>(Y48*AK48+Z48*AL48)*AM48</f>
        <v>256.12022865026665</v>
      </c>
      <c r="AT48">
        <f>((AS48+0.00000010773*(AR48^4-AQ48^4))-AP48*44100)/(L48*0.92*2*29.3+0.00000043092*AQ48^3)</f>
        <v>-12.554374169015976</v>
      </c>
      <c r="AU48">
        <f>0.61365*EXP(17.502*J48/(240.97+J48))</f>
        <v>55.49683964247955</v>
      </c>
      <c r="AV48">
        <f>AU48*1000/AA48</f>
        <v>631.16213618294364</v>
      </c>
      <c r="AW48">
        <f>(AV48-U48)</f>
        <v>592.3402749158538</v>
      </c>
      <c r="AX48">
        <f>IF(D48,P48,(O48+P48)/2)</f>
        <v>58.201198577880859</v>
      </c>
      <c r="AY48">
        <f>0.61365*EXP(17.502*AX48/(240.97+AX48))</f>
        <v>18.477132764627189</v>
      </c>
      <c r="AZ48">
        <f>IF(AW48&lt;&gt;0,(1000-(AV48+U48)/2)/AW48*AP48,0)</f>
        <v>2.9321041210938092E-2</v>
      </c>
      <c r="BA48">
        <f>U48*AA48/1000</f>
        <v>3.4135295605530263</v>
      </c>
      <c r="BB48">
        <f>(AY48-BA48)</f>
        <v>15.063603204074163</v>
      </c>
      <c r="BC48">
        <f>1/(1.6/F48+1.37/N48)</f>
        <v>1.8343713987598719E-2</v>
      </c>
      <c r="BD48">
        <f>G48*AA48*0.001</f>
        <v>6.2346448479585614</v>
      </c>
      <c r="BE48">
        <f>G48/S48</f>
        <v>0.18145566352872525</v>
      </c>
      <c r="BF48">
        <f>(1-AP48*AA48/AU48/F48)*100</f>
        <v>-40.158110575168692</v>
      </c>
      <c r="BG48">
        <f>(S48-E48/(N48/1.35))</f>
        <v>390.81428659653949</v>
      </c>
      <c r="BH48">
        <f>E48*BF48/100/BG48</f>
        <v>1.6579648186070456E-4</v>
      </c>
    </row>
    <row r="49" spans="1:60" x14ac:dyDescent="0.35">
      <c r="A49" s="1" t="s">
        <v>9</v>
      </c>
      <c r="B49" s="1" t="s">
        <v>3307</v>
      </c>
      <c r="K49" s="1">
        <v>2.72</v>
      </c>
    </row>
    <row r="50" spans="1:60" x14ac:dyDescent="0.35">
      <c r="A50" s="1" t="s">
        <v>9</v>
      </c>
      <c r="B50" s="1" t="s">
        <v>3302</v>
      </c>
      <c r="K50" s="1">
        <v>2.72</v>
      </c>
    </row>
    <row r="51" spans="1:60" x14ac:dyDescent="0.35">
      <c r="A51" s="1">
        <v>12</v>
      </c>
      <c r="B51" s="1" t="s">
        <v>3306</v>
      </c>
      <c r="C51" s="1">
        <v>2608.0000025480986</v>
      </c>
      <c r="D51" s="1">
        <v>0</v>
      </c>
      <c r="E51">
        <f>(R51-S51*(1000-T51)/(1000-U51))*AO51</f>
        <v>0.31634478416746004</v>
      </c>
      <c r="F51">
        <f>IF(AZ51&lt;&gt;0,1/(1/AZ51-1/N51),0)</f>
        <v>3.0154658373484623E-2</v>
      </c>
      <c r="G51">
        <f>((BC51-AP51/2)*S51-E51)/(BC51+AP51/2)</f>
        <v>55.181621870721372</v>
      </c>
      <c r="H51">
        <f>AP51*1000</f>
        <v>26.765477896404953</v>
      </c>
      <c r="I51">
        <f>(AU51-BA51)</f>
        <v>52.162755436532528</v>
      </c>
      <c r="J51">
        <f>(P51+AT51*D51)</f>
        <v>83.584938049316406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32.980113983154297</v>
      </c>
      <c r="P51" s="1">
        <v>83.584938049316406</v>
      </c>
      <c r="Q51" s="1">
        <v>33.058010101318359</v>
      </c>
      <c r="R51" s="1">
        <v>400.07049560546875</v>
      </c>
      <c r="S51" s="1">
        <v>390.32177734375</v>
      </c>
      <c r="T51" s="1">
        <v>16.381917953491211</v>
      </c>
      <c r="U51" s="1">
        <v>39.662464141845703</v>
      </c>
      <c r="V51" s="1">
        <v>28.542510986328125</v>
      </c>
      <c r="W51" s="1">
        <v>69.104629516601563</v>
      </c>
      <c r="X51" s="1">
        <v>300.3133544921875</v>
      </c>
      <c r="Y51" s="1">
        <v>2001.5511474609375</v>
      </c>
      <c r="Z51" s="1">
        <v>7.2033077478408813E-2</v>
      </c>
      <c r="AA51" s="1">
        <v>87.925468444824219</v>
      </c>
      <c r="AB51" s="1">
        <v>8.1004009246826172</v>
      </c>
      <c r="AC51" s="1">
        <v>1.4365870952606201</v>
      </c>
      <c r="AD51" s="1">
        <v>0.16940239071846008</v>
      </c>
      <c r="AE51" s="1">
        <v>1.0578145273029804E-2</v>
      </c>
      <c r="AF51" s="1">
        <v>5.6861922144889832E-2</v>
      </c>
      <c r="AG51" s="1">
        <v>1.0341721586883068E-2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1.1040932150448066</v>
      </c>
      <c r="AP51">
        <f>(U51-T51)/(1000-U51)*AO51</f>
        <v>2.6765477896404953E-2</v>
      </c>
      <c r="AQ51">
        <f>(P51+273.15)</f>
        <v>356.73493804931638</v>
      </c>
      <c r="AR51">
        <f>(O51+273.15)</f>
        <v>306.13011398315427</v>
      </c>
      <c r="AS51">
        <f>(Y51*AK51+Z51*AL51)*AM51</f>
        <v>320.24817643564529</v>
      </c>
      <c r="AT51">
        <f>((AS51+0.00000010773*(AR51^4-AQ51^4))-AP51*44100)/(L51*0.92*2*29.3+0.00000043092*AQ51^3)</f>
        <v>-12.291407257988915</v>
      </c>
      <c r="AU51">
        <f>0.61365*EXP(17.502*J51/(240.97+J51))</f>
        <v>55.650096175880357</v>
      </c>
      <c r="AV51">
        <f>AU51*1000/AA51</f>
        <v>632.92351078916806</v>
      </c>
      <c r="AW51">
        <f>(AV51-U51)</f>
        <v>593.26104664732236</v>
      </c>
      <c r="AX51">
        <f>IF(D51,P51,(O51+P51)/2)</f>
        <v>58.282526016235352</v>
      </c>
      <c r="AY51">
        <f>0.61365*EXP(17.502*AX51/(240.97+AX51))</f>
        <v>18.548057367779681</v>
      </c>
      <c r="AZ51">
        <f>IF(AW51&lt;&gt;0,(1000-(AV51+U51)/2)/AW51*AP51,0)</f>
        <v>2.9943707705187353E-2</v>
      </c>
      <c r="BA51">
        <f>U51*AA51/1000</f>
        <v>3.4873407393478266</v>
      </c>
      <c r="BB51">
        <f>(AY51-BA51)</f>
        <v>15.060716628431853</v>
      </c>
      <c r="BC51">
        <f>1/(1.6/F51+1.37/N51)</f>
        <v>1.8733656274432429E-2</v>
      </c>
      <c r="BD51">
        <f>G51*AA51*0.001</f>
        <v>4.8518699525283342</v>
      </c>
      <c r="BE51">
        <f>G51/S51</f>
        <v>0.14137469409533823</v>
      </c>
      <c r="BF51">
        <f>(1-AP51*AA51/AU51/F51)*100</f>
        <v>-40.239179134024198</v>
      </c>
      <c r="BG51">
        <f>(S51-E51/(N51/1.35))</f>
        <v>390.22200380753407</v>
      </c>
      <c r="BH51">
        <f>E51*BF51/100/BG51</f>
        <v>-3.2621057536537813E-4</v>
      </c>
    </row>
    <row r="52" spans="1:60" x14ac:dyDescent="0.35">
      <c r="A52" s="1" t="s">
        <v>9</v>
      </c>
      <c r="B52" s="1" t="s">
        <v>3305</v>
      </c>
      <c r="K52" s="1">
        <v>2.0427200000000001</v>
      </c>
    </row>
    <row r="53" spans="1:60" x14ac:dyDescent="0.35">
      <c r="A53" s="1" t="s">
        <v>9</v>
      </c>
      <c r="B53" s="1" t="s">
        <v>3304</v>
      </c>
      <c r="K53" s="1">
        <v>2.0427200000000001</v>
      </c>
    </row>
    <row r="54" spans="1:60" x14ac:dyDescent="0.35">
      <c r="A54" s="1" t="s">
        <v>9</v>
      </c>
      <c r="B54" s="1" t="s">
        <v>3303</v>
      </c>
      <c r="K54" s="1">
        <v>2.0427200000000001</v>
      </c>
    </row>
    <row r="55" spans="1:60" x14ac:dyDescent="0.35">
      <c r="A55" s="1" t="s">
        <v>9</v>
      </c>
      <c r="B55" s="1" t="s">
        <v>3302</v>
      </c>
      <c r="K55" s="1">
        <v>2.0427200000000001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BD55"/>
  <sheetViews>
    <sheetView topLeftCell="A8"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2530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2529</v>
      </c>
    </row>
    <row r="12" spans="1:56" x14ac:dyDescent="0.35">
      <c r="A12" s="1" t="s">
        <v>9</v>
      </c>
      <c r="B12" s="1" t="s">
        <v>2528</v>
      </c>
    </row>
    <row r="13" spans="1:56" x14ac:dyDescent="0.35">
      <c r="A13" s="1" t="s">
        <v>9</v>
      </c>
      <c r="B13" s="1" t="s">
        <v>2527</v>
      </c>
    </row>
    <row r="14" spans="1:56" x14ac:dyDescent="0.35">
      <c r="A14" s="1" t="s">
        <v>9</v>
      </c>
      <c r="B14" s="1" t="s">
        <v>2526</v>
      </c>
    </row>
    <row r="15" spans="1:56" x14ac:dyDescent="0.35">
      <c r="A15" s="1" t="s">
        <v>9</v>
      </c>
      <c r="B15" s="1" t="s">
        <v>2525</v>
      </c>
    </row>
    <row r="16" spans="1:56" x14ac:dyDescent="0.35">
      <c r="A16" s="1" t="s">
        <v>9</v>
      </c>
      <c r="B16" s="1" t="s">
        <v>2524</v>
      </c>
    </row>
    <row r="17" spans="1:56" x14ac:dyDescent="0.35">
      <c r="A17" s="1" t="s">
        <v>9</v>
      </c>
      <c r="B17" s="1" t="s">
        <v>2523</v>
      </c>
    </row>
    <row r="18" spans="1:56" x14ac:dyDescent="0.35">
      <c r="A18" s="1">
        <v>1</v>
      </c>
      <c r="B18" s="1" t="s">
        <v>2522</v>
      </c>
      <c r="C18" s="1">
        <v>414.50000825896859</v>
      </c>
      <c r="D18" s="1">
        <v>0</v>
      </c>
      <c r="E18">
        <f>(R18-S18*(1000-T18)/(1000-U18))*AK18</f>
        <v>-7.2412554765543158</v>
      </c>
      <c r="F18">
        <f>IF(AV18&lt;&gt;0,1/(1/AV18-1/N18),0)</f>
        <v>6.2010919739986443</v>
      </c>
      <c r="G18">
        <f>((AY18-AL18/2)*S18-E18)/(AY18+AL18/2)</f>
        <v>390.40380523450943</v>
      </c>
      <c r="H18">
        <f>AL18*1000</f>
        <v>34.417075271649558</v>
      </c>
      <c r="I18">
        <f>(AQ18-AW18)</f>
        <v>1.2244290243914451</v>
      </c>
      <c r="J18">
        <f>(P18+AP18*D18)</f>
        <v>28.385614395141602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28.390905380249023</v>
      </c>
      <c r="P18" s="1">
        <v>28.385614395141602</v>
      </c>
      <c r="Q18" s="1">
        <v>28.390474319458008</v>
      </c>
      <c r="R18" s="1">
        <v>399.99179077148438</v>
      </c>
      <c r="S18" s="1">
        <v>394.24612426757813</v>
      </c>
      <c r="T18" s="1">
        <v>-5.0884459167718887E-2</v>
      </c>
      <c r="U18" s="1">
        <v>30.255666732788086</v>
      </c>
      <c r="V18" s="1">
        <v>-0.11508589237928391</v>
      </c>
      <c r="W18" s="1">
        <v>68.429550170898438</v>
      </c>
      <c r="X18" s="1">
        <v>299.54605102539063</v>
      </c>
      <c r="Y18" s="1">
        <v>0.19834434986114502</v>
      </c>
      <c r="Z18" s="1">
        <v>0.21348561346530914</v>
      </c>
      <c r="AA18" s="1">
        <v>87.8037109375</v>
      </c>
      <c r="AB18" s="1">
        <v>12.441681861877441</v>
      </c>
      <c r="AC18" s="1">
        <v>0.48923644423484802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1.1012722464168769</v>
      </c>
      <c r="AL18">
        <f>(U18-T18)/(1000-U18)*AK18</f>
        <v>3.4417075271649555E-2</v>
      </c>
      <c r="AM18">
        <f>(P18+273.15)</f>
        <v>301.53561439514158</v>
      </c>
      <c r="AN18">
        <f>(O18+273.15)</f>
        <v>301.540905380249</v>
      </c>
      <c r="AO18">
        <f>(Y18*AG18+Z18*AH18)*AI18</f>
        <v>3.1735095268448532E-2</v>
      </c>
      <c r="AP18">
        <f>((AO18+0.00000010773*(AN18^4-AM18^4))-AL18*44100)/(L18*51.4+0.00000043092*AM18^3)</f>
        <v>-12.458600098550486</v>
      </c>
      <c r="AQ18">
        <f>0.61365*EXP(17.502*J18/(240.97+J18))</f>
        <v>3.8809888404185053</v>
      </c>
      <c r="AR18">
        <f>AQ18*1000/AA18</f>
        <v>44.200738203207052</v>
      </c>
      <c r="AS18">
        <f>(AR18-U18)</f>
        <v>13.945071470418966</v>
      </c>
      <c r="AT18">
        <f>IF(D18,P18,(O18+P18)/2)</f>
        <v>28.388259887695313</v>
      </c>
      <c r="AU18">
        <f>0.61365*EXP(17.502*AT18/(240.97+AT18))</f>
        <v>3.881585706167753</v>
      </c>
      <c r="AV18">
        <f>IF(AS18&lt;&gt;0,(1000-(AR18+U18)/2)/AS18*AL18,0)</f>
        <v>2.3761649049536739</v>
      </c>
      <c r="AW18">
        <f>U18*AA18/1000</f>
        <v>2.6565598160270603</v>
      </c>
      <c r="AX18">
        <f>(AU18-AW18)</f>
        <v>1.2250258901406927</v>
      </c>
      <c r="AY18">
        <f>1/(1.6/F18+1.37/N18)</f>
        <v>1.6295946048053691</v>
      </c>
      <c r="AZ18">
        <f>G18*AA18*0.001</f>
        <v>34.278902863710918</v>
      </c>
      <c r="BA18">
        <f>G18/S18</f>
        <v>0.99025400936989083</v>
      </c>
      <c r="BB18">
        <f>(1-AL18*AA18/AQ18/F18)*100</f>
        <v>87.443278377718727</v>
      </c>
      <c r="BC18">
        <f>(S18-E18/(N18/1.35))</f>
        <v>396.78374110457224</v>
      </c>
      <c r="BD18">
        <f>E18*BB18/100/BC18</f>
        <v>-1.5958292965276517E-2</v>
      </c>
    </row>
    <row r="19" spans="1:56" x14ac:dyDescent="0.35">
      <c r="A19" s="1" t="s">
        <v>9</v>
      </c>
      <c r="B19" s="1" t="s">
        <v>2521</v>
      </c>
      <c r="K19" s="1">
        <v>2.72</v>
      </c>
    </row>
    <row r="20" spans="1:56" x14ac:dyDescent="0.35">
      <c r="A20" s="1" t="s">
        <v>9</v>
      </c>
      <c r="B20" s="1" t="s">
        <v>2520</v>
      </c>
      <c r="K20" s="1">
        <v>2.72</v>
      </c>
    </row>
    <row r="21" spans="1:56" x14ac:dyDescent="0.35">
      <c r="A21" s="1">
        <v>2</v>
      </c>
      <c r="B21" s="1" t="s">
        <v>2519</v>
      </c>
      <c r="C21" s="1">
        <v>617.50000825896859</v>
      </c>
      <c r="D21" s="1">
        <v>0</v>
      </c>
      <c r="E21">
        <f>(R21-S21*(1000-T21)/(1000-U21))*AK21</f>
        <v>-7.279314639488927</v>
      </c>
      <c r="F21">
        <f>IF(AV21&lt;&gt;0,1/(1/AV21-1/N21),0)</f>
        <v>5.7852331594480431</v>
      </c>
      <c r="G21">
        <f>((AY21-AL21/2)*S21-E21)/(AY21+AL21/2)</f>
        <v>390.1780407151478</v>
      </c>
      <c r="H21">
        <f>AL21*1000</f>
        <v>34.696784605406577</v>
      </c>
      <c r="I21">
        <f>(AQ21-AW21)</f>
        <v>1.2676705910483372</v>
      </c>
      <c r="J21">
        <f>(P21+AP21*D21)</f>
        <v>28.664146423339844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28.614324569702148</v>
      </c>
      <c r="P21" s="1">
        <v>28.664146423339844</v>
      </c>
      <c r="Q21" s="1">
        <v>28.627904891967773</v>
      </c>
      <c r="R21" s="1">
        <v>399.98678588867188</v>
      </c>
      <c r="S21" s="1">
        <v>394.1785888671875</v>
      </c>
      <c r="T21" s="1">
        <v>-5.4912373423576355E-2</v>
      </c>
      <c r="U21" s="1">
        <v>30.485872268676758</v>
      </c>
      <c r="V21" s="1">
        <v>-0.12258683145046234</v>
      </c>
      <c r="W21" s="1">
        <v>68.056915283203125</v>
      </c>
      <c r="X21" s="1">
        <v>299.59329223632813</v>
      </c>
      <c r="Y21" s="1">
        <v>25.781494140625</v>
      </c>
      <c r="Z21" s="1">
        <v>0.21217048168182373</v>
      </c>
      <c r="AA21" s="1">
        <v>87.798072814941406</v>
      </c>
      <c r="AB21" s="1">
        <v>12.794360160827637</v>
      </c>
      <c r="AC21" s="1">
        <v>0.51004904508590698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1.1014459273394412</v>
      </c>
      <c r="AL21">
        <f>(U21-T21)/(1000-U21)*AK21</f>
        <v>3.469678460540658E-2</v>
      </c>
      <c r="AM21">
        <f>(P21+273.15)</f>
        <v>301.81414642333982</v>
      </c>
      <c r="AN21">
        <f>(O21+273.15)</f>
        <v>301.76432456970213</v>
      </c>
      <c r="AO21">
        <f>(Y21*AG21+Z21*AH21)*AI21</f>
        <v>4.125038970298192</v>
      </c>
      <c r="AP21">
        <f>((AO21+0.00000010773*(AN21^4-AM21^4))-AL21*44100)/(L21*51.4+0.00000043092*AM21^3)</f>
        <v>-12.528243758068434</v>
      </c>
      <c r="AQ21">
        <f>0.61365*EXP(17.502*J21/(240.97+J21))</f>
        <v>3.9442714243206223</v>
      </c>
      <c r="AR21">
        <f>AQ21*1000/AA21</f>
        <v>44.924350818431513</v>
      </c>
      <c r="AS21">
        <f>(AR21-U21)</f>
        <v>14.438478549754755</v>
      </c>
      <c r="AT21">
        <f>IF(D21,P21,(O21+P21)/2)</f>
        <v>28.639235496520996</v>
      </c>
      <c r="AU21">
        <f>0.61365*EXP(17.502*AT21/(240.97+AT21))</f>
        <v>3.9385752418171021</v>
      </c>
      <c r="AV21">
        <f>IF(AS21&lt;&gt;0,(1000-(AR21+U21)/2)/AS21*AL21,0)</f>
        <v>2.3124693060006778</v>
      </c>
      <c r="AW21">
        <f>U21*AA21/1000</f>
        <v>2.676600833272285</v>
      </c>
      <c r="AX21">
        <f>(AU21-AW21)</f>
        <v>1.261974408544817</v>
      </c>
      <c r="AY21">
        <f>1/(1.6/F21+1.37/N21)</f>
        <v>1.581786204099354</v>
      </c>
      <c r="AZ21">
        <f>G21*AA21*0.001</f>
        <v>34.256880029499719</v>
      </c>
      <c r="BA21">
        <f>G21/S21</f>
        <v>0.98985092477108738</v>
      </c>
      <c r="BB21">
        <f>(1-AL21*AA21/AQ21/F21)*100</f>
        <v>86.649837463622532</v>
      </c>
      <c r="BC21">
        <f>(S21-E21/(N21/1.35))</f>
        <v>396.72954311134498</v>
      </c>
      <c r="BD21">
        <f>E21*BB21/100/BC21</f>
        <v>-1.5898776416085017E-2</v>
      </c>
    </row>
    <row r="22" spans="1:56" x14ac:dyDescent="0.35">
      <c r="A22" s="1" t="s">
        <v>9</v>
      </c>
      <c r="B22" s="1" t="s">
        <v>2518</v>
      </c>
      <c r="K22" s="1">
        <v>2.72</v>
      </c>
    </row>
    <row r="23" spans="1:56" x14ac:dyDescent="0.35">
      <c r="A23" s="1" t="s">
        <v>9</v>
      </c>
      <c r="B23" s="1" t="s">
        <v>2517</v>
      </c>
      <c r="K23" s="1">
        <v>2.72</v>
      </c>
    </row>
    <row r="24" spans="1:56" x14ac:dyDescent="0.35">
      <c r="A24" s="1">
        <v>3</v>
      </c>
      <c r="B24" s="1" t="s">
        <v>2516</v>
      </c>
      <c r="C24" s="1">
        <v>820.50000825896859</v>
      </c>
      <c r="D24" s="1">
        <v>0</v>
      </c>
      <c r="E24">
        <f>(R24-S24*(1000-T24)/(1000-U24))*AK24</f>
        <v>-7.142266898628792</v>
      </c>
      <c r="F24">
        <f>IF(AV24&lt;&gt;0,1/(1/AV24-1/N24),0)</f>
        <v>5.5861865830043334</v>
      </c>
      <c r="G24">
        <f>((AY24-AL24/2)*S24-E24)/(AY24+AL24/2)</f>
        <v>389.6981188044312</v>
      </c>
      <c r="H24">
        <f>AL24*1000</f>
        <v>35.006782315278983</v>
      </c>
      <c r="I24">
        <f>(AQ24-AW24)</f>
        <v>1.2965462976063908</v>
      </c>
      <c r="J24">
        <f>(P24+AP24*D24)</f>
        <v>28.889368057250977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28.840415954589844</v>
      </c>
      <c r="P24" s="1">
        <v>28.889368057250977</v>
      </c>
      <c r="Q24" s="1">
        <v>28.865734100341797</v>
      </c>
      <c r="R24" s="1">
        <v>399.95391845703125</v>
      </c>
      <c r="S24" s="1">
        <v>393.91876220703125</v>
      </c>
      <c r="T24" s="1">
        <v>-5.5127557367086411E-2</v>
      </c>
      <c r="U24" s="1">
        <v>30.749391555786133</v>
      </c>
      <c r="V24" s="1">
        <v>-0.12145606428384781</v>
      </c>
      <c r="W24" s="1">
        <v>67.74652099609375</v>
      </c>
      <c r="X24" s="1">
        <v>299.60064697265625</v>
      </c>
      <c r="Y24" s="1">
        <v>49.962471008300781</v>
      </c>
      <c r="Z24" s="1">
        <v>0.21347993612289429</v>
      </c>
      <c r="AA24" s="1">
        <v>87.792037963867188</v>
      </c>
      <c r="AB24" s="1">
        <v>12.968308448791504</v>
      </c>
      <c r="AC24" s="1">
        <v>0.53049314022064209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1.101472966811236</v>
      </c>
      <c r="AL24">
        <f>(U24-T24)/(1000-U24)*AK24</f>
        <v>3.5006782315278984E-2</v>
      </c>
      <c r="AM24">
        <f>(P24+273.15)</f>
        <v>302.03936805725095</v>
      </c>
      <c r="AN24">
        <f>(O24+273.15)</f>
        <v>301.99041595458982</v>
      </c>
      <c r="AO24">
        <f>(Y24*AG24+Z24*AH24)*AI24</f>
        <v>7.9939951826484048</v>
      </c>
      <c r="AP24">
        <f>((AO24+0.00000010773*(AN24^4-AM24^4))-AL24*44100)/(L24*51.4+0.00000043092*AM24^3)</f>
        <v>-12.605865374583271</v>
      </c>
      <c r="AQ24">
        <f>0.61365*EXP(17.502*J24/(240.97+J24))</f>
        <v>3.9960980484377839</v>
      </c>
      <c r="AR24">
        <f>AQ24*1000/AA24</f>
        <v>45.517772922442795</v>
      </c>
      <c r="AS24">
        <f>(AR24-U24)</f>
        <v>14.768381366656662</v>
      </c>
      <c r="AT24">
        <f>IF(D24,P24,(O24+P24)/2)</f>
        <v>28.86489200592041</v>
      </c>
      <c r="AU24">
        <f>0.61365*EXP(17.502*AT24/(240.97+AT24))</f>
        <v>3.990437158013362</v>
      </c>
      <c r="AV24">
        <f>IF(AS24&lt;&gt;0,(1000-(AR24+U24)/2)/AS24*AL24,0)</f>
        <v>2.2799958551283881</v>
      </c>
      <c r="AW24">
        <f>U24*AA24/1000</f>
        <v>2.6995517508313931</v>
      </c>
      <c r="AX24">
        <f>(AU24-AW24)</f>
        <v>1.2908854071819689</v>
      </c>
      <c r="AY24">
        <f>1/(1.6/F24+1.37/N24)</f>
        <v>1.5575080053895529</v>
      </c>
      <c r="AZ24">
        <f>G24*AA24*0.001</f>
        <v>34.212392040526247</v>
      </c>
      <c r="BA24">
        <f>G24/S24</f>
        <v>0.98928549790583009</v>
      </c>
      <c r="BB24">
        <f>(1-AL24*AA24/AQ24/F24)*100</f>
        <v>86.232478870234559</v>
      </c>
      <c r="BC24">
        <f>(S24-E24/(N24/1.35))</f>
        <v>396.4216896061472</v>
      </c>
      <c r="BD24">
        <f>E24*BB24/100/BC24</f>
        <v>-1.5536369365497819E-2</v>
      </c>
    </row>
    <row r="25" spans="1:56" x14ac:dyDescent="0.35">
      <c r="A25" s="1" t="s">
        <v>9</v>
      </c>
      <c r="B25" s="1" t="s">
        <v>2515</v>
      </c>
      <c r="K25" s="1">
        <v>2.72</v>
      </c>
    </row>
    <row r="26" spans="1:56" x14ac:dyDescent="0.35">
      <c r="A26" s="1" t="s">
        <v>9</v>
      </c>
      <c r="B26" s="1" t="s">
        <v>2514</v>
      </c>
      <c r="K26" s="1">
        <v>2.72</v>
      </c>
    </row>
    <row r="27" spans="1:56" x14ac:dyDescent="0.35">
      <c r="A27" s="1">
        <v>4</v>
      </c>
      <c r="B27" s="1" t="s">
        <v>2513</v>
      </c>
      <c r="C27" s="1">
        <v>1023.5000082589686</v>
      </c>
      <c r="D27" s="1">
        <v>0</v>
      </c>
      <c r="E27">
        <f>(R27-S27*(1000-T27)/(1000-U27))*AK27</f>
        <v>-6.7471434665075671</v>
      </c>
      <c r="F27">
        <f>IF(AV27&lt;&gt;0,1/(1/AV27-1/N27),0)</f>
        <v>5.3648522792540332</v>
      </c>
      <c r="G27">
        <f>((AY27-AL27/2)*S27-E27)/(AY27+AL27/2)</f>
        <v>389.03633503444814</v>
      </c>
      <c r="H27">
        <f>AL27*1000</f>
        <v>35.308204371372959</v>
      </c>
      <c r="I27">
        <f>(AQ27-AW27)</f>
        <v>1.3290652219162804</v>
      </c>
      <c r="J27">
        <f>(P27+AP27*D27)</f>
        <v>29.124332427978516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29.062284469604492</v>
      </c>
      <c r="P27" s="1">
        <v>29.124332427978516</v>
      </c>
      <c r="Q27" s="1">
        <v>29.095922470092773</v>
      </c>
      <c r="R27" s="1">
        <v>400.15316772460938</v>
      </c>
      <c r="S27" s="1">
        <v>393.65960693359375</v>
      </c>
      <c r="T27" s="1">
        <v>-5.9142280369997025E-2</v>
      </c>
      <c r="U27" s="1">
        <v>31.003391265869141</v>
      </c>
      <c r="V27" s="1">
        <v>-0.12863288819789886</v>
      </c>
      <c r="W27" s="1">
        <v>67.431549072265625</v>
      </c>
      <c r="X27" s="1">
        <v>299.591796875</v>
      </c>
      <c r="Y27" s="1">
        <v>100.95846557617188</v>
      </c>
      <c r="Z27" s="1">
        <v>0.32873696088790894</v>
      </c>
      <c r="AA27" s="1">
        <v>87.788246154785156</v>
      </c>
      <c r="AB27" s="1">
        <v>13.121015548706055</v>
      </c>
      <c r="AC27" s="1">
        <v>0.5352710485458374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1.1014404296874998</v>
      </c>
      <c r="AL27">
        <f>(U27-T27)/(1000-U27)*AK27</f>
        <v>3.5308204371372956E-2</v>
      </c>
      <c r="AM27">
        <f>(P27+273.15)</f>
        <v>302.27433242797849</v>
      </c>
      <c r="AN27">
        <f>(O27+273.15)</f>
        <v>302.21228446960447</v>
      </c>
      <c r="AO27">
        <f>(Y27*AG27+Z27*AH27)*AI27</f>
        <v>16.153354131131891</v>
      </c>
      <c r="AP27">
        <f>((AO27+0.00000010773*(AN27^4-AM27^4))-AL27*44100)/(L27*51.4+0.00000043092*AM27^3)</f>
        <v>-12.646395616627958</v>
      </c>
      <c r="AQ27">
        <f>0.61365*EXP(17.502*J27/(240.97+J27))</f>
        <v>4.0507985659975168</v>
      </c>
      <c r="AR27">
        <f>AQ27*1000/AA27</f>
        <v>46.142835099533606</v>
      </c>
      <c r="AS27">
        <f>(AR27-U27)</f>
        <v>15.139443833664465</v>
      </c>
      <c r="AT27">
        <f>IF(D27,P27,(O27+P27)/2)</f>
        <v>29.093308448791504</v>
      </c>
      <c r="AU27">
        <f>0.61365*EXP(17.502*AT27/(240.97+AT27))</f>
        <v>4.0435388723227224</v>
      </c>
      <c r="AV27">
        <f>IF(AS27&lt;&gt;0,(1000-(AR27+U27)/2)/AS27*AL27,0)</f>
        <v>2.2422393702729191</v>
      </c>
      <c r="AW27">
        <f>U27*AA27/1000</f>
        <v>2.7217333440812363</v>
      </c>
      <c r="AX27">
        <f>(AU27-AW27)</f>
        <v>1.321805528241486</v>
      </c>
      <c r="AY27">
        <f>1/(1.6/F27+1.37/N27)</f>
        <v>1.5293607703723664</v>
      </c>
      <c r="AZ27">
        <f>G27*AA27*0.001</f>
        <v>34.152817543159607</v>
      </c>
      <c r="BA27">
        <f>G27/S27</f>
        <v>0.98825566093722816</v>
      </c>
      <c r="BB27">
        <f>(1-AL27*AA27/AQ27/F27)*100</f>
        <v>85.736911115022636</v>
      </c>
      <c r="BC27">
        <f>(S27-E27/(N27/1.35))</f>
        <v>396.02406775363539</v>
      </c>
      <c r="BD27">
        <f>E27*BB27/100/BC27</f>
        <v>-1.4607173825307357E-2</v>
      </c>
    </row>
    <row r="28" spans="1:56" x14ac:dyDescent="0.35">
      <c r="A28" s="1" t="s">
        <v>9</v>
      </c>
      <c r="B28" s="1" t="s">
        <v>2512</v>
      </c>
      <c r="K28" s="1">
        <v>2.72</v>
      </c>
    </row>
    <row r="29" spans="1:56" x14ac:dyDescent="0.35">
      <c r="A29" s="1" t="s">
        <v>9</v>
      </c>
      <c r="B29" s="1" t="s">
        <v>2511</v>
      </c>
      <c r="K29" s="1">
        <v>2.72</v>
      </c>
    </row>
    <row r="30" spans="1:56" x14ac:dyDescent="0.35">
      <c r="A30" s="1">
        <v>5</v>
      </c>
      <c r="B30" s="1" t="s">
        <v>2510</v>
      </c>
      <c r="C30" s="1">
        <v>1226.5000082589686</v>
      </c>
      <c r="D30" s="1">
        <v>0</v>
      </c>
      <c r="E30">
        <f>(R30-S30*(1000-T30)/(1000-U30))*AK30</f>
        <v>-6.7018314157318351</v>
      </c>
      <c r="F30">
        <f>IF(AV30&lt;&gt;0,1/(1/AV30-1/N30),0)</f>
        <v>5.088295015417482</v>
      </c>
      <c r="G30">
        <f>((AY30-AL30/2)*S30-E30)/(AY30+AL30/2)</f>
        <v>388.68943634840571</v>
      </c>
      <c r="H30">
        <f>AL30*1000</f>
        <v>35.48713224134675</v>
      </c>
      <c r="I30">
        <f>(AQ30-AW30)</f>
        <v>1.3655812914546916</v>
      </c>
      <c r="J30">
        <f>(P30+AP30*D30)</f>
        <v>29.335590362548828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29.272331237792969</v>
      </c>
      <c r="P30" s="1">
        <v>29.335590362548828</v>
      </c>
      <c r="Q30" s="1">
        <v>29.312532424926758</v>
      </c>
      <c r="R30" s="1">
        <v>400.0919189453125</v>
      </c>
      <c r="S30" s="1">
        <v>393.49856567382813</v>
      </c>
      <c r="T30" s="1">
        <v>-5.9362940490245819E-2</v>
      </c>
      <c r="U30" s="1">
        <v>31.155183792114258</v>
      </c>
      <c r="V30" s="1">
        <v>-0.12755008041858673</v>
      </c>
      <c r="W30" s="1">
        <v>66.941535949707031</v>
      </c>
      <c r="X30" s="1">
        <v>299.5966796875</v>
      </c>
      <c r="Y30" s="1">
        <v>150.01527404785156</v>
      </c>
      <c r="Z30" s="1">
        <v>0.21741500496864319</v>
      </c>
      <c r="AA30" s="1">
        <v>87.784912109375</v>
      </c>
      <c r="AB30" s="1">
        <v>13.31739616394043</v>
      </c>
      <c r="AC30" s="1">
        <v>0.53615385293960571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1.1014583812040437</v>
      </c>
      <c r="AL30">
        <f>(U30-T30)/(1000-U30)*AK30</f>
        <v>3.5487132241346753E-2</v>
      </c>
      <c r="AM30">
        <f>(P30+273.15)</f>
        <v>302.48559036254881</v>
      </c>
      <c r="AN30">
        <f>(O30+273.15)</f>
        <v>302.42233123779295</v>
      </c>
      <c r="AO30">
        <f>(Y30*AG30+Z30*AH30)*AI30</f>
        <v>24.002443311159823</v>
      </c>
      <c r="AP30">
        <f>((AO30+0.00000010773*(AN30^4-AM30^4))-AL30*44100)/(L30*51.4+0.00000043092*AM30^3)</f>
        <v>-12.644278204389837</v>
      </c>
      <c r="AQ30">
        <f>0.61365*EXP(17.502*J30/(240.97+J30))</f>
        <v>4.1005363623968663</v>
      </c>
      <c r="AR30">
        <f>AQ30*1000/AA30</f>
        <v>46.71117466390843</v>
      </c>
      <c r="AS30">
        <f>(AR30-U30)</f>
        <v>15.555990871794172</v>
      </c>
      <c r="AT30">
        <f>IF(D30,P30,(O30+P30)/2)</f>
        <v>29.303960800170898</v>
      </c>
      <c r="AU30">
        <f>0.61365*EXP(17.502*AT30/(240.97+AT30))</f>
        <v>4.0930558932147161</v>
      </c>
      <c r="AV30">
        <f>IF(AS30&lt;&gt;0,(1000-(AR30+U30)/2)/AS30*AL30,0)</f>
        <v>2.1924354187778365</v>
      </c>
      <c r="AW30">
        <f>U30*AA30/1000</f>
        <v>2.7349550709421746</v>
      </c>
      <c r="AX30">
        <f>(AU30-AW30)</f>
        <v>1.3581008222725415</v>
      </c>
      <c r="AY30">
        <f>1/(1.6/F30+1.37/N30)</f>
        <v>1.4923643410892564</v>
      </c>
      <c r="AZ30">
        <f>G30*AA30*0.001</f>
        <v>34.121068007687306</v>
      </c>
      <c r="BA30">
        <f>G30/S30</f>
        <v>0.98777853404068383</v>
      </c>
      <c r="BB30">
        <f>(1-AL30*AA30/AQ30/F30)*100</f>
        <v>85.069380332833049</v>
      </c>
      <c r="BC30">
        <f>(S30-E30/(N30/1.35))</f>
        <v>395.84714739343758</v>
      </c>
      <c r="BD30">
        <f>E30*BB30/100/BC30</f>
        <v>-1.4402545259844203E-2</v>
      </c>
    </row>
    <row r="31" spans="1:56" x14ac:dyDescent="0.35">
      <c r="A31" s="1" t="s">
        <v>9</v>
      </c>
      <c r="B31" s="1" t="s">
        <v>2509</v>
      </c>
      <c r="K31" s="1">
        <v>2.72</v>
      </c>
    </row>
    <row r="32" spans="1:56" x14ac:dyDescent="0.35">
      <c r="A32" s="1" t="s">
        <v>9</v>
      </c>
      <c r="B32" s="1" t="s">
        <v>2508</v>
      </c>
      <c r="K32" s="1">
        <v>2.72</v>
      </c>
    </row>
    <row r="33" spans="1:56" x14ac:dyDescent="0.35">
      <c r="A33" s="1">
        <v>6</v>
      </c>
      <c r="B33" s="1" t="s">
        <v>2507</v>
      </c>
      <c r="C33" s="1">
        <v>1429.5000082589686</v>
      </c>
      <c r="D33" s="1">
        <v>0</v>
      </c>
      <c r="E33">
        <f>(R33-S33*(1000-T33)/(1000-U33))*AK33</f>
        <v>-6.041610154917163</v>
      </c>
      <c r="F33">
        <f>IF(AV33&lt;&gt;0,1/(1/AV33-1/N33),0)</f>
        <v>4.9725480389127226</v>
      </c>
      <c r="G33">
        <f>((AY33-AL33/2)*S33-E33)/(AY33+AL33/2)</f>
        <v>387.55343327217935</v>
      </c>
      <c r="H33">
        <f>AL33*1000</f>
        <v>35.720819337292106</v>
      </c>
      <c r="I33">
        <f>(AQ33-AW33)</f>
        <v>1.3878356987401439</v>
      </c>
      <c r="J33">
        <f>(P33+AP33*D33)</f>
        <v>29.505786895751953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29.477731704711914</v>
      </c>
      <c r="P33" s="1">
        <v>29.505786895751953</v>
      </c>
      <c r="Q33" s="1">
        <v>29.520149230957031</v>
      </c>
      <c r="R33" s="1">
        <v>400.16232299804688</v>
      </c>
      <c r="S33" s="1">
        <v>392.90328979492188</v>
      </c>
      <c r="T33" s="1">
        <v>-5.8958400040864944E-2</v>
      </c>
      <c r="U33" s="1">
        <v>31.363447189331055</v>
      </c>
      <c r="V33" s="1">
        <v>-0.12518461048603058</v>
      </c>
      <c r="W33" s="1">
        <v>66.593070983886719</v>
      </c>
      <c r="X33" s="1">
        <v>299.51028442382813</v>
      </c>
      <c r="Y33" s="1">
        <v>300.091796875</v>
      </c>
      <c r="Z33" s="1">
        <v>0.3523114025592804</v>
      </c>
      <c r="AA33" s="1">
        <v>87.782363891601563</v>
      </c>
      <c r="AB33" s="1">
        <v>13.396105766296387</v>
      </c>
      <c r="AC33" s="1">
        <v>0.54197824001312256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1.1011407515581912</v>
      </c>
      <c r="AL33">
        <f>(U33-T33)/(1000-U33)*AK33</f>
        <v>3.5720819337292105E-2</v>
      </c>
      <c r="AM33">
        <f>(P33+273.15)</f>
        <v>302.65578689575193</v>
      </c>
      <c r="AN33">
        <f>(O33+273.15)</f>
        <v>302.62773170471189</v>
      </c>
      <c r="AO33">
        <f>(Y33*AG33+Z33*AH33)*AI33</f>
        <v>48.014686426788103</v>
      </c>
      <c r="AP33">
        <f>((AO33+0.00000010773*(AN33^4-AM33^4))-AL33*44100)/(L33*51.4+0.00000043092*AM33^3)</f>
        <v>-12.526358914325687</v>
      </c>
      <c r="AQ33">
        <f>0.61365*EXP(17.502*J33/(240.97+J33))</f>
        <v>4.1409932328090306</v>
      </c>
      <c r="AR33">
        <f>AQ33*1000/AA33</f>
        <v>47.173407609785428</v>
      </c>
      <c r="AS33">
        <f>(AR33-U33)</f>
        <v>15.809960420454374</v>
      </c>
      <c r="AT33">
        <f>IF(D33,P33,(O33+P33)/2)</f>
        <v>29.491759300231934</v>
      </c>
      <c r="AU33">
        <f>0.61365*EXP(17.502*AT33/(240.97+AT33))</f>
        <v>4.1376456714133996</v>
      </c>
      <c r="AV33">
        <f>IF(AS33&lt;&gt;0,(1000-(AR33+U33)/2)/AS33*AL33,0)</f>
        <v>2.1706644434158946</v>
      </c>
      <c r="AW33">
        <f>U33*AA33/1000</f>
        <v>2.7531575340688867</v>
      </c>
      <c r="AX33">
        <f>(AU33-AW33)</f>
        <v>1.3844881373445128</v>
      </c>
      <c r="AY33">
        <f>1/(1.6/F33+1.37/N33)</f>
        <v>1.476238963444529</v>
      </c>
      <c r="AZ33">
        <f>G33*AA33*0.001</f>
        <v>34.020356506937972</v>
      </c>
      <c r="BA33">
        <f>G33/S33</f>
        <v>0.98638378282468719</v>
      </c>
      <c r="BB33">
        <f>(1-AL33*AA33/AQ33/F33)*100</f>
        <v>84.771919098828661</v>
      </c>
      <c r="BC33">
        <f>(S33-E33/(N33/1.35))</f>
        <v>395.02050437205037</v>
      </c>
      <c r="BD33">
        <f>E33*BB33/100/BC33</f>
        <v>-1.2965374749178138E-2</v>
      </c>
    </row>
    <row r="34" spans="1:56" x14ac:dyDescent="0.35">
      <c r="A34" s="1" t="s">
        <v>9</v>
      </c>
      <c r="B34" s="1" t="s">
        <v>2506</v>
      </c>
      <c r="K34" s="1">
        <v>2.72</v>
      </c>
    </row>
    <row r="35" spans="1:56" x14ac:dyDescent="0.35">
      <c r="A35" s="1" t="s">
        <v>9</v>
      </c>
      <c r="B35" s="1" t="s">
        <v>2505</v>
      </c>
      <c r="K35" s="1">
        <v>2.72</v>
      </c>
    </row>
    <row r="36" spans="1:56" x14ac:dyDescent="0.35">
      <c r="A36" s="1">
        <v>7</v>
      </c>
      <c r="B36" s="1" t="s">
        <v>2504</v>
      </c>
      <c r="C36" s="1">
        <v>1632.5000082589686</v>
      </c>
      <c r="D36" s="1">
        <v>0</v>
      </c>
      <c r="E36">
        <f>(R36-S36*(1000-T36)/(1000-U36))*AK36</f>
        <v>-5.1125525977871744</v>
      </c>
      <c r="F36">
        <f>IF(AV36&lt;&gt;0,1/(1/AV36-1/N36),0)</f>
        <v>4.7107484608582952</v>
      </c>
      <c r="G36">
        <f>((AY36-AL36/2)*S36-E36)/(AY36+AL36/2)</f>
        <v>385.89141854084772</v>
      </c>
      <c r="H36">
        <f>AL36*1000</f>
        <v>35.837031469671928</v>
      </c>
      <c r="I36">
        <f>(AQ36-AW36)</f>
        <v>1.4255868146413722</v>
      </c>
      <c r="J36">
        <f>(P36+AP36*D36)</f>
        <v>29.697210311889648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29.688108444213867</v>
      </c>
      <c r="P36" s="1">
        <v>29.697210311889648</v>
      </c>
      <c r="Q36" s="1">
        <v>29.725042343139648</v>
      </c>
      <c r="R36" s="1">
        <v>400.14321899414063</v>
      </c>
      <c r="S36" s="1">
        <v>392.02838134765625</v>
      </c>
      <c r="T36" s="1">
        <v>-5.9720929712057114E-2</v>
      </c>
      <c r="U36" s="1">
        <v>31.458290100097656</v>
      </c>
      <c r="V36" s="1">
        <v>-0.12526872754096985</v>
      </c>
      <c r="W36" s="1">
        <v>65.985908508300781</v>
      </c>
      <c r="X36" s="1">
        <v>299.54388427734375</v>
      </c>
      <c r="Y36" s="1">
        <v>500.51629638671875</v>
      </c>
      <c r="Z36" s="1">
        <v>0.28551828861236572</v>
      </c>
      <c r="AA36" s="1">
        <v>87.777320861816406</v>
      </c>
      <c r="AB36" s="1">
        <v>13.654273986816406</v>
      </c>
      <c r="AC36" s="1">
        <v>0.54561924934387207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1.1012642804314106</v>
      </c>
      <c r="AL36">
        <f>(U36-T36)/(1000-U36)*AK36</f>
        <v>3.5837031469671925E-2</v>
      </c>
      <c r="AM36">
        <f>(P36+273.15)</f>
        <v>302.84721031188963</v>
      </c>
      <c r="AN36">
        <f>(O36+273.15)</f>
        <v>302.83810844421384</v>
      </c>
      <c r="AO36">
        <f>(Y36*AG36+Z36*AH36)*AI36</f>
        <v>80.082605631889237</v>
      </c>
      <c r="AP36">
        <f>((AO36+0.00000010773*(AN36^4-AM36^4))-AL36*44100)/(L36*51.4+0.00000043092*AM36^3)</f>
        <v>-12.301284532980237</v>
      </c>
      <c r="AQ36">
        <f>0.61365*EXP(17.502*J36/(240.97+J36))</f>
        <v>4.1869112385217466</v>
      </c>
      <c r="AR36">
        <f>AQ36*1000/AA36</f>
        <v>47.699237085545121</v>
      </c>
      <c r="AS36">
        <f>(AR36-U36)</f>
        <v>16.240946985447465</v>
      </c>
      <c r="AT36">
        <f>IF(D36,P36,(O36+P36)/2)</f>
        <v>29.692659378051758</v>
      </c>
      <c r="AU36">
        <f>0.61365*EXP(17.502*AT36/(240.97+AT36))</f>
        <v>4.1858144470825387</v>
      </c>
      <c r="AV36">
        <f>IF(AS36&lt;&gt;0,(1000-(AR36+U36)/2)/AS36*AL36,0)</f>
        <v>2.1192511806180856</v>
      </c>
      <c r="AW36">
        <f>U36*AA36/1000</f>
        <v>2.7613244238803745</v>
      </c>
      <c r="AX36">
        <f>(AU36-AW36)</f>
        <v>1.4244900232021642</v>
      </c>
      <c r="AY36">
        <f>1/(1.6/F36+1.37/N36)</f>
        <v>1.4382709908495754</v>
      </c>
      <c r="AZ36">
        <f>G36*AA36*0.001</f>
        <v>33.872514863081484</v>
      </c>
      <c r="BA36">
        <f>G36/S36</f>
        <v>0.98434561603496207</v>
      </c>
      <c r="BB36">
        <f>(1-AL36*AA36/AQ36/F36)*100</f>
        <v>84.051102009743886</v>
      </c>
      <c r="BC36">
        <f>(S36-E36/(N36/1.35))</f>
        <v>393.820018114812</v>
      </c>
      <c r="BD36">
        <f>E36*BB36/100/BC36</f>
        <v>-1.0911473773827162E-2</v>
      </c>
    </row>
    <row r="37" spans="1:56" x14ac:dyDescent="0.35">
      <c r="A37" s="1" t="s">
        <v>9</v>
      </c>
      <c r="B37" s="1" t="s">
        <v>2503</v>
      </c>
      <c r="K37" s="1">
        <v>2.72</v>
      </c>
    </row>
    <row r="38" spans="1:56" x14ac:dyDescent="0.35">
      <c r="A38" s="1" t="s">
        <v>9</v>
      </c>
      <c r="B38" s="1" t="s">
        <v>2502</v>
      </c>
      <c r="K38" s="1">
        <v>2.72</v>
      </c>
    </row>
    <row r="39" spans="1:56" x14ac:dyDescent="0.35">
      <c r="A39" s="1">
        <v>8</v>
      </c>
      <c r="B39" s="1" t="s">
        <v>2501</v>
      </c>
      <c r="C39" s="1">
        <v>1835.5000082589686</v>
      </c>
      <c r="D39" s="1">
        <v>0</v>
      </c>
      <c r="E39">
        <f>(R39-S39*(1000-T39)/(1000-U39))*AK39</f>
        <v>-4.1872925332677609</v>
      </c>
      <c r="F39">
        <f>IF(AV39&lt;&gt;0,1/(1/AV39-1/N39),0)</f>
        <v>4.3731923659604082</v>
      </c>
      <c r="G39">
        <f>((AY39-AL39/2)*S39-E39)/(AY39+AL39/2)</f>
        <v>384.09355392938699</v>
      </c>
      <c r="H39">
        <f>AL39*1000</f>
        <v>35.897478756217936</v>
      </c>
      <c r="I39">
        <f>(AQ39-AW39)</f>
        <v>1.4769331174293394</v>
      </c>
      <c r="J39">
        <f>(P39+AP39*D39)</f>
        <v>29.924652099609375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29.901443481445313</v>
      </c>
      <c r="P39" s="1">
        <v>29.924652099609375</v>
      </c>
      <c r="Q39" s="1">
        <v>29.9295654296875</v>
      </c>
      <c r="R39" s="1">
        <v>400.0565185546875</v>
      </c>
      <c r="S39" s="1">
        <v>391.11129760742188</v>
      </c>
      <c r="T39" s="1">
        <v>-6.0587447136640549E-2</v>
      </c>
      <c r="U39" s="1">
        <v>31.504079818725586</v>
      </c>
      <c r="V39" s="1">
        <v>-0.12552569806575775</v>
      </c>
      <c r="W39" s="1">
        <v>65.270477294921875</v>
      </c>
      <c r="X39" s="1">
        <v>299.59146118164063</v>
      </c>
      <c r="Y39" s="1">
        <v>749.50335693359375</v>
      </c>
      <c r="Z39" s="1">
        <v>0.32742905616760254</v>
      </c>
      <c r="AA39" s="1">
        <v>87.769981384277344</v>
      </c>
      <c r="AB39" s="1">
        <v>13.781573295593262</v>
      </c>
      <c r="AC39" s="1">
        <v>0.55525040626525879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1.1014391955207372</v>
      </c>
      <c r="AL39">
        <f>(U39-T39)/(1000-U39)*AK39</f>
        <v>3.5897478756217939E-2</v>
      </c>
      <c r="AM39">
        <f>(P39+273.15)</f>
        <v>303.07465209960935</v>
      </c>
      <c r="AN39">
        <f>(O39+273.15)</f>
        <v>303.05144348144529</v>
      </c>
      <c r="AO39">
        <f>(Y39*AG39+Z39*AH39)*AI39</f>
        <v>119.92053442894212</v>
      </c>
      <c r="AP39">
        <f>((AO39+0.00000010773*(AN39^4-AM39^4))-AL39*44100)/(L39*51.4+0.00000043092*AM39^3)</f>
        <v>-11.99526509517159</v>
      </c>
      <c r="AQ39">
        <f>0.61365*EXP(17.502*J39/(240.97+J39))</f>
        <v>4.2420456166476717</v>
      </c>
      <c r="AR39">
        <f>AQ39*1000/AA39</f>
        <v>48.33139474047524</v>
      </c>
      <c r="AS39">
        <f>(AR39-U39)</f>
        <v>16.827314921749654</v>
      </c>
      <c r="AT39">
        <f>IF(D39,P39,(O39+P39)/2)</f>
        <v>29.913047790527344</v>
      </c>
      <c r="AU39">
        <f>0.61365*EXP(17.502*AT39/(240.97+AT39))</f>
        <v>4.2392173639877493</v>
      </c>
      <c r="AV39">
        <f>IF(AS39&lt;&gt;0,(1000-(AR39+U39)/2)/AS39*AL39,0)</f>
        <v>2.0481302448129184</v>
      </c>
      <c r="AW39">
        <f>U39*AA39/1000</f>
        <v>2.7651124992183322</v>
      </c>
      <c r="AX39">
        <f>(AU39-AW39)</f>
        <v>1.474104864769417</v>
      </c>
      <c r="AY39">
        <f>1/(1.6/F39+1.37/N39)</f>
        <v>1.3860092015124377</v>
      </c>
      <c r="AZ39">
        <f>G39*AA39*0.001</f>
        <v>33.711884078203219</v>
      </c>
      <c r="BA39">
        <f>G39/S39</f>
        <v>0.98205691392459094</v>
      </c>
      <c r="BB39">
        <f>(1-AL39*AA39/AQ39/F39)*100</f>
        <v>83.016154215414531</v>
      </c>
      <c r="BC39">
        <f>(S39-E39/(N39/1.35))</f>
        <v>392.57868735333597</v>
      </c>
      <c r="BD39">
        <f>E39*BB39/100/BC39</f>
        <v>-8.8546050482344492E-3</v>
      </c>
    </row>
    <row r="40" spans="1:56" x14ac:dyDescent="0.35">
      <c r="A40" s="1" t="s">
        <v>9</v>
      </c>
      <c r="B40" s="1" t="s">
        <v>2500</v>
      </c>
      <c r="K40" s="1">
        <v>2.72</v>
      </c>
    </row>
    <row r="41" spans="1:56" x14ac:dyDescent="0.35">
      <c r="A41" s="1" t="s">
        <v>9</v>
      </c>
      <c r="B41" s="1" t="s">
        <v>2499</v>
      </c>
      <c r="K41" s="1">
        <v>2.72</v>
      </c>
    </row>
    <row r="42" spans="1:56" x14ac:dyDescent="0.35">
      <c r="A42" s="1">
        <v>9</v>
      </c>
      <c r="B42" s="1" t="s">
        <v>2498</v>
      </c>
      <c r="C42" s="1">
        <v>2038.5000082589686</v>
      </c>
      <c r="D42" s="1">
        <v>0</v>
      </c>
      <c r="E42">
        <f>(R42-S42*(1000-T42)/(1000-U42))*AK42</f>
        <v>-3.0899262882737162</v>
      </c>
      <c r="F42">
        <f>IF(AV42&lt;&gt;0,1/(1/AV42-1/N42),0)</f>
        <v>4.0682309440042577</v>
      </c>
      <c r="G42">
        <f>((AY42-AL42/2)*S42-E42)/(AY42+AL42/2)</f>
        <v>382.17365568175916</v>
      </c>
      <c r="H42">
        <f>AL42*1000</f>
        <v>35.880012004498241</v>
      </c>
      <c r="I42">
        <f>(AQ42-AW42)</f>
        <v>1.5274185200411683</v>
      </c>
      <c r="J42">
        <f>(P42+AP42*D42)</f>
        <v>30.123762130737305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30.126781463623047</v>
      </c>
      <c r="P42" s="1">
        <v>30.123762130737305</v>
      </c>
      <c r="Q42" s="1">
        <v>30.138116836547852</v>
      </c>
      <c r="R42" s="1">
        <v>400.14334106445313</v>
      </c>
      <c r="S42" s="1">
        <v>390.23739624023438</v>
      </c>
      <c r="T42" s="1">
        <v>-5.8358512818813324E-2</v>
      </c>
      <c r="U42" s="1">
        <v>31.488563537597656</v>
      </c>
      <c r="V42" s="1">
        <v>-0.11933845281600952</v>
      </c>
      <c r="W42" s="1">
        <v>64.391571044921875</v>
      </c>
      <c r="X42" s="1">
        <v>299.61892700195313</v>
      </c>
      <c r="Y42" s="1">
        <v>1000.7705078125</v>
      </c>
      <c r="Z42" s="1">
        <v>0.12573115527629852</v>
      </c>
      <c r="AA42" s="1">
        <v>87.759223937988281</v>
      </c>
      <c r="AB42" s="1">
        <v>13.869446754455566</v>
      </c>
      <c r="AC42" s="1">
        <v>0.55833935737609863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1.1015401728012979</v>
      </c>
      <c r="AL42">
        <f>(U42-T42)/(1000-U42)*AK42</f>
        <v>3.5880012004498238E-2</v>
      </c>
      <c r="AM42">
        <f>(P42+273.15)</f>
        <v>303.27376213073728</v>
      </c>
      <c r="AN42">
        <f>(O42+273.15)</f>
        <v>303.27678146362302</v>
      </c>
      <c r="AO42">
        <f>(Y42*AG42+Z42*AH42)*AI42</f>
        <v>160.12327767096576</v>
      </c>
      <c r="AP42">
        <f>((AO42+0.00000010773*(AN42^4-AM42^4))-AL42*44100)/(L42*51.4+0.00000043092*AM42^3)</f>
        <v>-11.6545845002174</v>
      </c>
      <c r="AQ42">
        <f>0.61365*EXP(17.502*J42/(240.97+J42))</f>
        <v>4.2908304190227735</v>
      </c>
      <c r="AR42">
        <f>AQ42*1000/AA42</f>
        <v>48.893212889561624</v>
      </c>
      <c r="AS42">
        <f>(AR42-U42)</f>
        <v>17.404649351963968</v>
      </c>
      <c r="AT42">
        <f>IF(D42,P42,(O42+P42)/2)</f>
        <v>30.125271797180176</v>
      </c>
      <c r="AU42">
        <f>0.61365*EXP(17.502*AT42/(240.97+AT42))</f>
        <v>4.2912021684897201</v>
      </c>
      <c r="AV42">
        <f>IF(AS42&lt;&gt;0,(1000-(AR42+U42)/2)/AS42*AL42,0)</f>
        <v>1.978664537073108</v>
      </c>
      <c r="AW42">
        <f>U42*AA42/1000</f>
        <v>2.7634118989816052</v>
      </c>
      <c r="AX42">
        <f>(AU42-AW42)</f>
        <v>1.5277902695081149</v>
      </c>
      <c r="AY42">
        <f>1/(1.6/F42+1.37/N42)</f>
        <v>1.3352528570743591</v>
      </c>
      <c r="AZ42">
        <f>G42*AA42*0.001</f>
        <v>33.539263432175133</v>
      </c>
      <c r="BA42">
        <f>G42/S42</f>
        <v>0.97933632031126228</v>
      </c>
      <c r="BB42">
        <f>(1-AL42*AA42/AQ42/F42)*100</f>
        <v>81.961583761049809</v>
      </c>
      <c r="BC42">
        <f>(S42-E42/(N42/1.35))</f>
        <v>391.32022628256362</v>
      </c>
      <c r="BD42">
        <f>E42*BB42/100/BC42</f>
        <v>-6.4718160545308989E-3</v>
      </c>
    </row>
    <row r="43" spans="1:56" x14ac:dyDescent="0.35">
      <c r="A43" s="1" t="s">
        <v>9</v>
      </c>
      <c r="B43" s="1" t="s">
        <v>2497</v>
      </c>
      <c r="K43" s="1">
        <v>2.72</v>
      </c>
    </row>
    <row r="44" spans="1:56" x14ac:dyDescent="0.35">
      <c r="A44" s="1" t="s">
        <v>9</v>
      </c>
      <c r="B44" s="1" t="s">
        <v>2496</v>
      </c>
      <c r="K44" s="1">
        <v>2.72</v>
      </c>
    </row>
    <row r="45" spans="1:56" x14ac:dyDescent="0.35">
      <c r="A45" s="1">
        <v>10</v>
      </c>
      <c r="B45" s="1" t="s">
        <v>2495</v>
      </c>
      <c r="C45" s="1">
        <v>2241.5000082589686</v>
      </c>
      <c r="D45" s="1">
        <v>0</v>
      </c>
      <c r="E45">
        <f>(R45-S45*(1000-T45)/(1000-U45))*AK45</f>
        <v>-2.5170926228768549</v>
      </c>
      <c r="F45">
        <f>IF(AV45&lt;&gt;0,1/(1/AV45-1/N45),0)</f>
        <v>3.7154005986009961</v>
      </c>
      <c r="G45">
        <f>((AY45-AL45/2)*S45-E45)/(AY45+AL45/2)</f>
        <v>380.84259668722996</v>
      </c>
      <c r="H45">
        <f>AL45*1000</f>
        <v>35.660551888252847</v>
      </c>
      <c r="I45">
        <f>(AQ45-AW45)</f>
        <v>1.5878477499104569</v>
      </c>
      <c r="J45">
        <f>(P45+AP45*D45)</f>
        <v>30.302312850952148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30.344322204589844</v>
      </c>
      <c r="P45" s="1">
        <v>30.302312850952148</v>
      </c>
      <c r="Q45" s="1">
        <v>30.345985412597656</v>
      </c>
      <c r="R45" s="1">
        <v>399.99649047851563</v>
      </c>
      <c r="S45" s="1">
        <v>389.66555786132813</v>
      </c>
      <c r="T45" s="1">
        <v>-5.8855649083852768E-2</v>
      </c>
      <c r="U45" s="1">
        <v>31.304756164550781</v>
      </c>
      <c r="V45" s="1">
        <v>-0.11885722726583481</v>
      </c>
      <c r="W45" s="1">
        <v>63.219020843505859</v>
      </c>
      <c r="X45" s="1">
        <v>299.5836181640625</v>
      </c>
      <c r="Y45" s="1">
        <v>1251.3819580078125</v>
      </c>
      <c r="Z45" s="1">
        <v>0.25539499521255493</v>
      </c>
      <c r="AA45" s="1">
        <v>87.7548828125</v>
      </c>
      <c r="AB45" s="1">
        <v>14.000913619995117</v>
      </c>
      <c r="AC45" s="1">
        <v>0.57257980108261108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1.1014103608972883</v>
      </c>
      <c r="AL45">
        <f>(U45-T45)/(1000-U45)*AK45</f>
        <v>3.5660551888252845E-2</v>
      </c>
      <c r="AM45">
        <f>(P45+273.15)</f>
        <v>303.45231285095213</v>
      </c>
      <c r="AN45">
        <f>(O45+273.15)</f>
        <v>303.49432220458982</v>
      </c>
      <c r="AO45">
        <f>(Y45*AG45+Z45*AH45)*AI45</f>
        <v>200.22110880595937</v>
      </c>
      <c r="AP45">
        <f>((AO45+0.00000010773*(AN45^4-AM45^4))-AL45*44100)/(L45*51.4+0.00000043092*AM45^3)</f>
        <v>-11.240861737788443</v>
      </c>
      <c r="AQ45">
        <f>0.61365*EXP(17.502*J45/(240.97+J45))</f>
        <v>4.3349929586044977</v>
      </c>
      <c r="AR45">
        <f>AQ45*1000/AA45</f>
        <v>49.398880377594345</v>
      </c>
      <c r="AS45">
        <f>(AR45-U45)</f>
        <v>18.094124213043564</v>
      </c>
      <c r="AT45">
        <f>IF(D45,P45,(O45+P45)/2)</f>
        <v>30.323317527770996</v>
      </c>
      <c r="AU45">
        <f>0.61365*EXP(17.502*AT45/(240.97+AT45))</f>
        <v>4.3402141774807186</v>
      </c>
      <c r="AV45">
        <f>IF(AS45&lt;&gt;0,(1000-(AR45+U45)/2)/AS45*AL45,0)</f>
        <v>1.8913092104420559</v>
      </c>
      <c r="AW45">
        <f>U45*AA45/1000</f>
        <v>2.7471452086940409</v>
      </c>
      <c r="AX45">
        <f>(AU45-AW45)</f>
        <v>1.5930689687866777</v>
      </c>
      <c r="AY45">
        <f>1/(1.6/F45+1.37/N45)</f>
        <v>1.2718270168598547</v>
      </c>
      <c r="AZ45">
        <f>G45*AA45*0.001</f>
        <v>33.42079744229607</v>
      </c>
      <c r="BA45">
        <f>G45/S45</f>
        <v>0.9773576057824489</v>
      </c>
      <c r="BB45">
        <f>(1-AL45*AA45/AQ45/F45)*100</f>
        <v>80.570335228636054</v>
      </c>
      <c r="BC45">
        <f>(S45-E45/(N45/1.35))</f>
        <v>390.54764476473417</v>
      </c>
      <c r="BD45">
        <f>E45*BB45/100/BC45</f>
        <v>-5.1927850326400887E-3</v>
      </c>
    </row>
    <row r="46" spans="1:56" x14ac:dyDescent="0.35">
      <c r="A46" s="1" t="s">
        <v>9</v>
      </c>
      <c r="B46" s="1" t="s">
        <v>2494</v>
      </c>
      <c r="K46" s="1">
        <v>2.72</v>
      </c>
    </row>
    <row r="47" spans="1:56" x14ac:dyDescent="0.35">
      <c r="A47" s="1" t="s">
        <v>9</v>
      </c>
      <c r="B47" s="1" t="s">
        <v>2493</v>
      </c>
      <c r="K47" s="1">
        <v>2.72</v>
      </c>
    </row>
    <row r="48" spans="1:56" x14ac:dyDescent="0.35">
      <c r="A48" s="1">
        <v>11</v>
      </c>
      <c r="B48" s="1" t="s">
        <v>2492</v>
      </c>
      <c r="C48" s="1">
        <v>2444.5000082589686</v>
      </c>
      <c r="D48" s="1">
        <v>0</v>
      </c>
      <c r="E48">
        <f>(R48-S48*(1000-T48)/(1000-U48))*AK48</f>
        <v>-2.0721544228857285</v>
      </c>
      <c r="F48">
        <f>IF(AV48&lt;&gt;0,1/(1/AV48-1/N48),0)</f>
        <v>3.3466574105822575</v>
      </c>
      <c r="G48">
        <f>((AY48-AL48/2)*S48-E48)/(AY48+AL48/2)</f>
        <v>379.87773860703612</v>
      </c>
      <c r="H48">
        <f>AL48*1000</f>
        <v>35.207911606135575</v>
      </c>
      <c r="I48">
        <f>(AQ48-AW48)</f>
        <v>1.6556198096471655</v>
      </c>
      <c r="J48">
        <f>(P48+AP48*D48)</f>
        <v>30.436710357666016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30.547351837158203</v>
      </c>
      <c r="P48" s="1">
        <v>30.436710357666016</v>
      </c>
      <c r="Q48" s="1">
        <v>30.537309646606445</v>
      </c>
      <c r="R48" s="1">
        <v>400.00711059570313</v>
      </c>
      <c r="S48" s="1">
        <v>389.44125366210938</v>
      </c>
      <c r="T48" s="1">
        <v>-5.8481529355049133E-2</v>
      </c>
      <c r="U48" s="1">
        <v>30.914413452148438</v>
      </c>
      <c r="V48" s="1">
        <v>-0.11673624068498611</v>
      </c>
      <c r="W48" s="1">
        <v>61.708927154541016</v>
      </c>
      <c r="X48" s="1">
        <v>299.63290405273438</v>
      </c>
      <c r="Y48" s="1">
        <v>1601.52392578125</v>
      </c>
      <c r="Z48" s="1">
        <v>1.9645646214485168E-2</v>
      </c>
      <c r="AA48" s="1">
        <v>87.75439453125</v>
      </c>
      <c r="AB48" s="1">
        <v>14.132203102111816</v>
      </c>
      <c r="AC48" s="1">
        <v>0.57376360893249512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1.1015915590174055</v>
      </c>
      <c r="AL48">
        <f>(U48-T48)/(1000-U48)*AK48</f>
        <v>3.5207911606135574E-2</v>
      </c>
      <c r="AM48">
        <f>(P48+273.15)</f>
        <v>303.58671035766599</v>
      </c>
      <c r="AN48">
        <f>(O48+273.15)</f>
        <v>303.69735183715818</v>
      </c>
      <c r="AO48">
        <f>(Y48*AG48+Z48*AH48)*AI48</f>
        <v>256.24382239750412</v>
      </c>
      <c r="AP48">
        <f>((AO48+0.00000010773*(AN48^4-AM48^4))-AL48*44100)/(L48*51.4+0.00000043092*AM48^3)</f>
        <v>-10.610093666787657</v>
      </c>
      <c r="AQ48">
        <f>0.61365*EXP(17.502*J48/(240.97+J48))</f>
        <v>4.3684954444291817</v>
      </c>
      <c r="AR48">
        <f>AQ48*1000/AA48</f>
        <v>49.780930832740545</v>
      </c>
      <c r="AS48">
        <f>(AR48-U48)</f>
        <v>18.866517380592107</v>
      </c>
      <c r="AT48">
        <f>IF(D48,P48,(O48+P48)/2)</f>
        <v>30.492031097412109</v>
      </c>
      <c r="AU48">
        <f>0.61365*EXP(17.502*AT48/(240.97+AT48))</f>
        <v>4.3823511508473532</v>
      </c>
      <c r="AV48">
        <f>IF(AS48&lt;&gt;0,(1000-(AR48+U48)/2)/AS48*AL48,0)</f>
        <v>1.7908633400771641</v>
      </c>
      <c r="AW48">
        <f>U48*AA48/1000</f>
        <v>2.7128756347820162</v>
      </c>
      <c r="AX48">
        <f>(AU48-AW48)</f>
        <v>1.669475516065337</v>
      </c>
      <c r="AY48">
        <f>1/(1.6/F48+1.37/N48)</f>
        <v>1.19944424716474</v>
      </c>
      <c r="AZ48">
        <f>G48*AA48*0.001</f>
        <v>33.335940947360903</v>
      </c>
      <c r="BA48">
        <f>G48/S48</f>
        <v>0.97544298410827623</v>
      </c>
      <c r="BB48">
        <f>(1-AL48*AA48/AQ48/F48)*100</f>
        <v>78.866764374805058</v>
      </c>
      <c r="BC48">
        <f>(S48-E48/(N48/1.35))</f>
        <v>390.16741695926027</v>
      </c>
      <c r="BD48">
        <f>E48*BB48/100/BC48</f>
        <v>-4.1885638706474302E-3</v>
      </c>
    </row>
    <row r="49" spans="1:56" x14ac:dyDescent="0.35">
      <c r="A49" s="1" t="s">
        <v>9</v>
      </c>
      <c r="B49" s="1" t="s">
        <v>2491</v>
      </c>
      <c r="K49" s="1">
        <v>2.72</v>
      </c>
    </row>
    <row r="50" spans="1:56" x14ac:dyDescent="0.35">
      <c r="A50" s="1" t="s">
        <v>9</v>
      </c>
      <c r="B50" s="1" t="s">
        <v>2486</v>
      </c>
      <c r="K50" s="1">
        <v>2.72</v>
      </c>
    </row>
    <row r="51" spans="1:56" x14ac:dyDescent="0.35">
      <c r="A51" s="1">
        <v>12</v>
      </c>
      <c r="B51" s="1" t="s">
        <v>2490</v>
      </c>
      <c r="C51" s="1">
        <v>2647.5000082589686</v>
      </c>
      <c r="D51" s="1">
        <v>0</v>
      </c>
      <c r="E51">
        <f>(R51-S51*(1000-T51)/(1000-U51))*AK51</f>
        <v>-2.4770138899302032</v>
      </c>
      <c r="F51">
        <f>IF(AV51&lt;&gt;0,1/(1/AV51-1/N51),0)</f>
        <v>2.8540804429466435</v>
      </c>
      <c r="G51">
        <f>((AY51-AL51/2)*S51-E51)/(AY51+AL51/2)</f>
        <v>380.32284185445127</v>
      </c>
      <c r="H51">
        <f>AL51*1000</f>
        <v>34.253986579129332</v>
      </c>
      <c r="I51">
        <f>(AQ51-AW51)</f>
        <v>1.7598751281122249</v>
      </c>
      <c r="J51">
        <f>(P51+AP51*D51)</f>
        <v>30.572504043579102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30.780769348144531</v>
      </c>
      <c r="P51" s="1">
        <v>30.572504043579102</v>
      </c>
      <c r="Q51" s="1">
        <v>30.740751266479492</v>
      </c>
      <c r="R51" s="1">
        <v>400.03152465820313</v>
      </c>
      <c r="S51" s="1">
        <v>390.14370727539063</v>
      </c>
      <c r="T51" s="1">
        <v>-5.8297708630561829E-2</v>
      </c>
      <c r="U51" s="1">
        <v>30.115152359008789</v>
      </c>
      <c r="V51" s="1">
        <v>-0.11482542753219604</v>
      </c>
      <c r="W51" s="1">
        <v>59.315967559814453</v>
      </c>
      <c r="X51" s="1">
        <v>299.485107421875</v>
      </c>
      <c r="Y51" s="1">
        <v>2000.170166015625</v>
      </c>
      <c r="Z51" s="1">
        <v>0.43875601887702942</v>
      </c>
      <c r="AA51" s="1">
        <v>87.753158569335938</v>
      </c>
      <c r="AB51" s="1">
        <v>14.144165992736816</v>
      </c>
      <c r="AC51" s="1">
        <v>0.59232056140899658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1.1010481890510109</v>
      </c>
      <c r="AL51">
        <f>(U51-T51)/(1000-U51)*AK51</f>
        <v>3.4253986579129335E-2</v>
      </c>
      <c r="AM51">
        <f>(P51+273.15)</f>
        <v>303.72250404357908</v>
      </c>
      <c r="AN51">
        <f>(O51+273.15)</f>
        <v>303.93076934814451</v>
      </c>
      <c r="AO51">
        <f>(Y51*AG51+Z51*AH51)*AI51</f>
        <v>320.02721940933407</v>
      </c>
      <c r="AP51">
        <f>((AO51+0.00000010773*(AN51^4-AM51^4))-AL51*44100)/(L51*51.4+0.00000043092*AM51^3)</f>
        <v>-9.7319233600565429</v>
      </c>
      <c r="AQ51">
        <f>0.61365*EXP(17.502*J51/(240.97+J51))</f>
        <v>4.4025748684120343</v>
      </c>
      <c r="AR51">
        <f>AQ51*1000/AA51</f>
        <v>50.16998749889386</v>
      </c>
      <c r="AS51">
        <f>(AR51-U51)</f>
        <v>20.054835139885071</v>
      </c>
      <c r="AT51">
        <f>IF(D51,P51,(O51+P51)/2)</f>
        <v>30.676636695861816</v>
      </c>
      <c r="AU51">
        <f>0.61365*EXP(17.502*AT51/(240.97+AT51))</f>
        <v>4.4288651769409295</v>
      </c>
      <c r="AV51">
        <f>IF(AS51&lt;&gt;0,(1000-(AR51+U51)/2)/AS51*AL51,0)</f>
        <v>1.6394521968491085</v>
      </c>
      <c r="AW51">
        <f>U51*AA51/1000</f>
        <v>2.6426997402998094</v>
      </c>
      <c r="AX51">
        <f>(AU51-AW51)</f>
        <v>1.7861654366411202</v>
      </c>
      <c r="AY51">
        <f>1/(1.6/F51+1.37/N51)</f>
        <v>1.0914273913169381</v>
      </c>
      <c r="AZ51">
        <f>G51*AA51*0.001</f>
        <v>33.374530648794135</v>
      </c>
      <c r="BA51">
        <f>G51/S51</f>
        <v>0.97482756933458081</v>
      </c>
      <c r="BB51">
        <f>(1-AL51*AA51/AQ51/F51)*100</f>
        <v>76.077810806090213</v>
      </c>
      <c r="BC51">
        <f>(S51-E51/(N51/1.35))</f>
        <v>391.0117490359537</v>
      </c>
      <c r="BD51">
        <f>E51*BB51/100/BC51</f>
        <v>-4.8194407085409572E-3</v>
      </c>
    </row>
    <row r="52" spans="1:56" x14ac:dyDescent="0.35">
      <c r="A52" s="1" t="s">
        <v>9</v>
      </c>
      <c r="B52" s="1" t="s">
        <v>2489</v>
      </c>
    </row>
    <row r="53" spans="1:56" x14ac:dyDescent="0.35">
      <c r="A53" s="1" t="s">
        <v>9</v>
      </c>
      <c r="B53" s="1" t="s">
        <v>2488</v>
      </c>
    </row>
    <row r="54" spans="1:56" x14ac:dyDescent="0.35">
      <c r="A54" s="1" t="s">
        <v>9</v>
      </c>
      <c r="B54" s="1" t="s">
        <v>2487</v>
      </c>
    </row>
    <row r="55" spans="1:56" x14ac:dyDescent="0.35">
      <c r="A55" s="1" t="s">
        <v>9</v>
      </c>
      <c r="B55" s="1" t="s">
        <v>2486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BD56"/>
  <sheetViews>
    <sheetView topLeftCell="A9" zoomScale="5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2576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2575</v>
      </c>
    </row>
    <row r="12" spans="1:56" x14ac:dyDescent="0.35">
      <c r="A12" s="1" t="s">
        <v>9</v>
      </c>
      <c r="B12" s="1" t="s">
        <v>2574</v>
      </c>
    </row>
    <row r="13" spans="1:56" x14ac:dyDescent="0.35">
      <c r="A13" s="1" t="s">
        <v>9</v>
      </c>
      <c r="B13" s="1" t="s">
        <v>2573</v>
      </c>
    </row>
    <row r="14" spans="1:56" x14ac:dyDescent="0.35">
      <c r="A14" s="1" t="s">
        <v>9</v>
      </c>
      <c r="B14" s="1" t="s">
        <v>2572</v>
      </c>
    </row>
    <row r="15" spans="1:56" x14ac:dyDescent="0.35">
      <c r="A15" s="1" t="s">
        <v>9</v>
      </c>
      <c r="B15" s="1" t="s">
        <v>2571</v>
      </c>
    </row>
    <row r="16" spans="1:56" x14ac:dyDescent="0.35">
      <c r="A16" s="1" t="s">
        <v>9</v>
      </c>
      <c r="B16" s="1" t="s">
        <v>2570</v>
      </c>
    </row>
    <row r="17" spans="1:56" x14ac:dyDescent="0.35">
      <c r="A17" s="1" t="s">
        <v>9</v>
      </c>
      <c r="B17" s="1" t="s">
        <v>2569</v>
      </c>
    </row>
    <row r="18" spans="1:56" x14ac:dyDescent="0.35">
      <c r="A18" s="1">
        <v>1</v>
      </c>
      <c r="B18" s="1" t="s">
        <v>2568</v>
      </c>
      <c r="C18" s="1">
        <v>387.00000214576721</v>
      </c>
      <c r="D18" s="1">
        <v>0</v>
      </c>
      <c r="E18">
        <f>(R18-S18*(1000-T18)/(1000-U18))*AK18</f>
        <v>-5.6469059705724254</v>
      </c>
      <c r="F18">
        <f>IF(AV18&lt;&gt;0,1/(1/AV18-1/N18),0)</f>
        <v>2.232058766680284</v>
      </c>
      <c r="G18">
        <f>((AY18-AL18/2)*S18-E18)/(AY18+AL18/2)</f>
        <v>385.59048286820769</v>
      </c>
      <c r="H18">
        <f>AL18*1000</f>
        <v>33.154309110076603</v>
      </c>
      <c r="I18">
        <f>(AQ18-AW18)</f>
        <v>1.9753023454388492</v>
      </c>
      <c r="J18">
        <f>(P18+AP18*D18)</f>
        <v>31.090303421020508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31.142162322998047</v>
      </c>
      <c r="P18" s="1">
        <v>31.090303421020508</v>
      </c>
      <c r="Q18" s="1">
        <v>31.16058349609375</v>
      </c>
      <c r="R18" s="1">
        <v>400.0975341796875</v>
      </c>
      <c r="S18" s="1">
        <v>393.38323974609375</v>
      </c>
      <c r="T18" s="1">
        <v>-5.4788984358310699E-2</v>
      </c>
      <c r="U18" s="1">
        <v>29.167905807495117</v>
      </c>
      <c r="V18" s="1">
        <v>-0.1057039275765419</v>
      </c>
      <c r="W18" s="1">
        <v>56.273395538330078</v>
      </c>
      <c r="X18" s="1">
        <v>299.59375</v>
      </c>
      <c r="Y18" s="1">
        <v>0.26838338375091553</v>
      </c>
      <c r="Z18" s="1">
        <v>0.39029395580291748</v>
      </c>
      <c r="AA18" s="1">
        <v>87.745643615722656</v>
      </c>
      <c r="AB18" s="1">
        <v>14.102252006530762</v>
      </c>
      <c r="AC18" s="1">
        <v>0.5665472149848938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1.1014476102941175</v>
      </c>
      <c r="AL18">
        <f>(U18-T18)/(1000-U18)*AK18</f>
        <v>3.31543091100766E-2</v>
      </c>
      <c r="AM18">
        <f>(P18+273.15)</f>
        <v>304.24030342102049</v>
      </c>
      <c r="AN18">
        <f>(O18+273.15)</f>
        <v>304.29216232299802</v>
      </c>
      <c r="AO18">
        <f>(Y18*AG18+Z18*AH18)*AI18</f>
        <v>4.2941340440332709E-2</v>
      </c>
      <c r="AP18">
        <f>((AO18+0.00000010773*(AN18^4-AM18^4))-AL18*44100)/(L18*51.4+0.00000043092*AM18^3)</f>
        <v>-11.965211254507594</v>
      </c>
      <c r="AQ18">
        <f>0.61365*EXP(17.502*J18/(240.97+J18))</f>
        <v>4.5346590134402831</v>
      </c>
      <c r="AR18">
        <f>AQ18*1000/AA18</f>
        <v>51.679591448432234</v>
      </c>
      <c r="AS18">
        <f>(AR18-U18)</f>
        <v>22.511685640937117</v>
      </c>
      <c r="AT18">
        <f>IF(D18,P18,(O18+P18)/2)</f>
        <v>31.116232872009277</v>
      </c>
      <c r="AU18">
        <f>0.61365*EXP(17.502*AT18/(240.97+AT18))</f>
        <v>4.5413630705010561</v>
      </c>
      <c r="AV18">
        <f>IF(AS18&lt;&gt;0,(1000-(AR18+U18)/2)/AS18*AL18,0)</f>
        <v>1.4132254758756793</v>
      </c>
      <c r="AW18">
        <f>U18*AA18/1000</f>
        <v>2.5593566680014339</v>
      </c>
      <c r="AX18">
        <f>(AU18-AW18)</f>
        <v>1.9820064024996222</v>
      </c>
      <c r="AY18">
        <f>1/(1.6/F18+1.37/N18)</f>
        <v>0.93243789552041267</v>
      </c>
      <c r="AZ18">
        <f>G18*AA18*0.001</f>
        <v>33.833885091368167</v>
      </c>
      <c r="BA18">
        <f>G18/S18</f>
        <v>0.9801904196962844</v>
      </c>
      <c r="BB18">
        <f>(1-AL18*AA18/AQ18/F18)*100</f>
        <v>71.258112455902321</v>
      </c>
      <c r="BC18">
        <f>(S18-E18/(N18/1.35))</f>
        <v>395.36213466483315</v>
      </c>
      <c r="BD18">
        <f>E18*BB18/100/BC18</f>
        <v>-1.0177703563343996E-2</v>
      </c>
    </row>
    <row r="19" spans="1:56" x14ac:dyDescent="0.35">
      <c r="A19" s="1" t="s">
        <v>9</v>
      </c>
      <c r="B19" s="1" t="s">
        <v>2567</v>
      </c>
      <c r="K19" s="1">
        <v>2.72</v>
      </c>
    </row>
    <row r="20" spans="1:56" x14ac:dyDescent="0.35">
      <c r="A20" s="1" t="s">
        <v>9</v>
      </c>
      <c r="B20" s="1" t="s">
        <v>2566</v>
      </c>
      <c r="K20" s="1">
        <v>2.72</v>
      </c>
    </row>
    <row r="21" spans="1:56" x14ac:dyDescent="0.35">
      <c r="A21" s="1">
        <v>2</v>
      </c>
      <c r="B21" s="1" t="s">
        <v>2565</v>
      </c>
      <c r="C21" s="1">
        <v>590.00000214576721</v>
      </c>
      <c r="D21" s="1">
        <v>0</v>
      </c>
      <c r="E21">
        <f>(R21-S21*(1000-T21)/(1000-U21))*AK21</f>
        <v>-4.8916397502553615</v>
      </c>
      <c r="F21">
        <f>IF(AV21&lt;&gt;0,1/(1/AV21-1/N21),0)</f>
        <v>1.9595017897359954</v>
      </c>
      <c r="G21">
        <f>((AY21-AL21/2)*S21-E21)/(AY21+AL21/2)</f>
        <v>384.10710284188303</v>
      </c>
      <c r="H21">
        <f>AL21*1000</f>
        <v>32.137744460892108</v>
      </c>
      <c r="I21">
        <f>(AQ21-AW21)</f>
        <v>2.0837519652799537</v>
      </c>
      <c r="J21">
        <f>(P21+AP21*D21)</f>
        <v>31.212371826171875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31.17840576171875</v>
      </c>
      <c r="P21" s="1">
        <v>31.212371826171875</v>
      </c>
      <c r="Q21" s="1">
        <v>31.233388900756836</v>
      </c>
      <c r="R21" s="1">
        <v>400.03582763671875</v>
      </c>
      <c r="S21" s="1">
        <v>393.01058959960938</v>
      </c>
      <c r="T21" s="1">
        <v>-5.4139111191034317E-2</v>
      </c>
      <c r="U21" s="1">
        <v>28.294712066650391</v>
      </c>
      <c r="V21" s="1">
        <v>-0.10422659665346146</v>
      </c>
      <c r="W21" s="1">
        <v>54.471920013427734</v>
      </c>
      <c r="X21" s="1">
        <v>299.62869262695313</v>
      </c>
      <c r="Y21" s="1">
        <v>25.605594635009766</v>
      </c>
      <c r="Z21" s="1">
        <v>0.25277283787727356</v>
      </c>
      <c r="AA21" s="1">
        <v>87.73876953125</v>
      </c>
      <c r="AB21" s="1">
        <v>14.012736320495605</v>
      </c>
      <c r="AC21" s="1">
        <v>0.56778872013092041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1.1015760758343862</v>
      </c>
      <c r="AL21">
        <f>(U21-T21)/(1000-U21)*AK21</f>
        <v>3.2137744460892105E-2</v>
      </c>
      <c r="AM21">
        <f>(P21+273.15)</f>
        <v>304.36237182617185</v>
      </c>
      <c r="AN21">
        <f>(O21+273.15)</f>
        <v>304.32840576171873</v>
      </c>
      <c r="AO21">
        <f>(Y21*AG21+Z21*AH21)*AI21</f>
        <v>4.0968950500288202</v>
      </c>
      <c r="AP21">
        <f>((AO21+0.00000010773*(AN21^4-AM21^4))-AL21*44100)/(L21*51.4+0.00000043092*AM21^3)</f>
        <v>-11.572126214317743</v>
      </c>
      <c r="AQ21">
        <f>0.61365*EXP(17.502*J21/(240.97+J21))</f>
        <v>4.5662951862488708</v>
      </c>
      <c r="AR21">
        <f>AQ21*1000/AA21</f>
        <v>52.044212731094767</v>
      </c>
      <c r="AS21">
        <f>(AR21-U21)</f>
        <v>23.749500664444376</v>
      </c>
      <c r="AT21">
        <f>IF(D21,P21,(O21+P21)/2)</f>
        <v>31.195388793945313</v>
      </c>
      <c r="AU21">
        <f>0.61365*EXP(17.502*AT21/(240.97+AT21))</f>
        <v>4.5618822561768209</v>
      </c>
      <c r="AV21">
        <f>IF(AS21&lt;&gt;0,(1000-(AR21+U21)/2)/AS21*AL21,0)</f>
        <v>1.2988394568382136</v>
      </c>
      <c r="AW21">
        <f>U21*AA21/1000</f>
        <v>2.4825432209689171</v>
      </c>
      <c r="AX21">
        <f>(AU21-AW21)</f>
        <v>2.0793390352079038</v>
      </c>
      <c r="AY21">
        <f>1/(1.6/F21+1.37/N21)</f>
        <v>0.85312253101455171</v>
      </c>
      <c r="AZ21">
        <f>G21*AA21*0.001</f>
        <v>33.701084571560116</v>
      </c>
      <c r="BA21">
        <f>G21/S21</f>
        <v>0.9773454278501833</v>
      </c>
      <c r="BB21">
        <f>(1-AL21*AA21/AQ21/F21)*100</f>
        <v>68.486453182194239</v>
      </c>
      <c r="BC21">
        <f>(S21-E21/(N21/1.35))</f>
        <v>394.72480993487426</v>
      </c>
      <c r="BD21">
        <f>E21*BB21/100/BC21</f>
        <v>-8.4872054734866469E-3</v>
      </c>
    </row>
    <row r="22" spans="1:56" x14ac:dyDescent="0.35">
      <c r="A22" s="1" t="s">
        <v>9</v>
      </c>
      <c r="B22" s="1" t="s">
        <v>2564</v>
      </c>
      <c r="K22" s="1">
        <v>2.72</v>
      </c>
    </row>
    <row r="23" spans="1:56" x14ac:dyDescent="0.35">
      <c r="A23" s="1" t="s">
        <v>9</v>
      </c>
      <c r="B23" s="1" t="s">
        <v>2563</v>
      </c>
      <c r="K23" s="1">
        <v>2.72</v>
      </c>
    </row>
    <row r="24" spans="1:56" x14ac:dyDescent="0.35">
      <c r="A24" s="1">
        <v>3</v>
      </c>
      <c r="B24" s="1" t="s">
        <v>2562</v>
      </c>
      <c r="C24" s="1">
        <v>793.00000214576721</v>
      </c>
      <c r="D24" s="1">
        <v>0</v>
      </c>
      <c r="E24">
        <f>(R24-S24*(1000-T24)/(1000-U24))*AK24</f>
        <v>-4.1909027996643564</v>
      </c>
      <c r="F24">
        <f>IF(AV24&lt;&gt;0,1/(1/AV24-1/N24),0)</f>
        <v>1.8250402365137881</v>
      </c>
      <c r="G24">
        <f>((AY24-AL24/2)*S24-E24)/(AY24+AL24/2)</f>
        <v>382.85974189673971</v>
      </c>
      <c r="H24">
        <f>AL24*1000</f>
        <v>31.423154000092886</v>
      </c>
      <c r="I24">
        <f>(AQ24-AW24)</f>
        <v>2.1375293070080645</v>
      </c>
      <c r="J24">
        <f>(P24+AP24*D24)</f>
        <v>31.21247673034668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31.170984268188477</v>
      </c>
      <c r="P24" s="1">
        <v>31.21247673034668</v>
      </c>
      <c r="Q24" s="1">
        <v>31.246885299682617</v>
      </c>
      <c r="R24" s="1">
        <v>400.10971069335938</v>
      </c>
      <c r="S24" s="1">
        <v>392.71160888671875</v>
      </c>
      <c r="T24" s="1">
        <v>-5.3799830377101898E-2</v>
      </c>
      <c r="U24" s="1">
        <v>27.682966232299805</v>
      </c>
      <c r="V24" s="1">
        <v>-0.1036139652132988</v>
      </c>
      <c r="W24" s="1">
        <v>53.315071105957031</v>
      </c>
      <c r="X24" s="1">
        <v>299.61996459960938</v>
      </c>
      <c r="Y24" s="1">
        <v>49.515060424804688</v>
      </c>
      <c r="Z24" s="1">
        <v>0.11525220423936844</v>
      </c>
      <c r="AA24" s="1">
        <v>87.736015319824219</v>
      </c>
      <c r="AB24" s="1">
        <v>13.990265846252441</v>
      </c>
      <c r="AC24" s="1">
        <v>0.57210779190063477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1.1015439874985637</v>
      </c>
      <c r="AL24">
        <f>(U24-T24)/(1000-U24)*AK24</f>
        <v>3.1423154000092886E-2</v>
      </c>
      <c r="AM24">
        <f>(P24+273.15)</f>
        <v>304.36247673034666</v>
      </c>
      <c r="AN24">
        <f>(O24+273.15)</f>
        <v>304.32098426818845</v>
      </c>
      <c r="AO24">
        <f>(Y24*AG24+Z24*AH24)*AI24</f>
        <v>7.9224094908890947</v>
      </c>
      <c r="AP24">
        <f>((AO24+0.00000010773*(AN24^4-AM24^4))-AL24*44100)/(L24*51.4+0.00000043092*AM24^3)</f>
        <v>-11.283576787367615</v>
      </c>
      <c r="AQ24">
        <f>0.61365*EXP(17.502*J24/(240.97+J24))</f>
        <v>4.5663224564632969</v>
      </c>
      <c r="AR24">
        <f>AQ24*1000/AA24</f>
        <v>52.046157325673782</v>
      </c>
      <c r="AS24">
        <f>(AR24-U24)</f>
        <v>24.363191093373977</v>
      </c>
      <c r="AT24">
        <f>IF(D24,P24,(O24+P24)/2)</f>
        <v>31.191730499267578</v>
      </c>
      <c r="AU24">
        <f>0.61365*EXP(17.502*AT24/(240.97+AT24))</f>
        <v>4.5609321585521325</v>
      </c>
      <c r="AV24">
        <f>IF(AS24&lt;&gt;0,(1000-(AR24+U24)/2)/AS24*AL24,0)</f>
        <v>1.2383633827167653</v>
      </c>
      <c r="AW24">
        <f>U24*AA24/1000</f>
        <v>2.4287931494552324</v>
      </c>
      <c r="AX24">
        <f>(AU24-AW24)</f>
        <v>2.1321390090969001</v>
      </c>
      <c r="AY24">
        <f>1/(1.6/F24+1.37/N24)</f>
        <v>0.81147524680669636</v>
      </c>
      <c r="AZ24">
        <f>G24*AA24*0.001</f>
        <v>33.590588180396296</v>
      </c>
      <c r="BA24">
        <f>G24/S24</f>
        <v>0.97491322699141059</v>
      </c>
      <c r="BB24">
        <f>(1-AL24*AA24/AQ24/F24)*100</f>
        <v>66.91823594173259</v>
      </c>
      <c r="BC24">
        <f>(S24-E24/(N24/1.35))</f>
        <v>394.18026381003523</v>
      </c>
      <c r="BD24">
        <f>E24*BB24/100/BC24</f>
        <v>-7.1147098955710655E-3</v>
      </c>
    </row>
    <row r="25" spans="1:56" x14ac:dyDescent="0.35">
      <c r="A25" s="1" t="s">
        <v>9</v>
      </c>
      <c r="B25" s="1" t="s">
        <v>2561</v>
      </c>
      <c r="K25" s="1">
        <v>2.72</v>
      </c>
    </row>
    <row r="26" spans="1:56" x14ac:dyDescent="0.35">
      <c r="A26" s="1" t="s">
        <v>9</v>
      </c>
      <c r="B26" s="1" t="s">
        <v>2560</v>
      </c>
      <c r="K26" s="1">
        <v>2.72</v>
      </c>
    </row>
    <row r="27" spans="1:56" x14ac:dyDescent="0.35">
      <c r="A27" s="1">
        <v>4</v>
      </c>
      <c r="B27" s="1" t="s">
        <v>2559</v>
      </c>
      <c r="C27" s="1">
        <v>996.00000214576721</v>
      </c>
      <c r="D27" s="1">
        <v>0</v>
      </c>
      <c r="E27">
        <f>(R27-S27*(1000-T27)/(1000-U27))*AK27</f>
        <v>-3.4038828029528929</v>
      </c>
      <c r="F27">
        <f>IF(AV27&lt;&gt;0,1/(1/AV27-1/N27),0)</f>
        <v>1.7458643842645933</v>
      </c>
      <c r="G27">
        <f>((AY27-AL27/2)*S27-E27)/(AY27+AL27/2)</f>
        <v>381.15433435772218</v>
      </c>
      <c r="H27">
        <f>AL27*1000</f>
        <v>30.962583062803716</v>
      </c>
      <c r="I27">
        <f>(AQ27-AW27)</f>
        <v>2.171430041027949</v>
      </c>
      <c r="J27">
        <f>(P27+AP27*D27)</f>
        <v>31.208637237548828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31.169231414794922</v>
      </c>
      <c r="P27" s="1">
        <v>31.208637237548828</v>
      </c>
      <c r="Q27" s="1">
        <v>31.255359649658203</v>
      </c>
      <c r="R27" s="1">
        <v>399.98068237304688</v>
      </c>
      <c r="S27" s="1">
        <v>392.05142211914063</v>
      </c>
      <c r="T27" s="1">
        <v>-5.3743384778499603E-2</v>
      </c>
      <c r="U27" s="1">
        <v>27.285730361938477</v>
      </c>
      <c r="V27" s="1">
        <v>-0.10351354628801346</v>
      </c>
      <c r="W27" s="1">
        <v>52.554241180419922</v>
      </c>
      <c r="X27" s="1">
        <v>299.6409912109375</v>
      </c>
      <c r="Y27" s="1">
        <v>100.08251190185547</v>
      </c>
      <c r="Z27" s="1">
        <v>0.36540365219116211</v>
      </c>
      <c r="AA27" s="1">
        <v>87.734298706054688</v>
      </c>
      <c r="AB27" s="1">
        <v>13.896393775939941</v>
      </c>
      <c r="AC27" s="1">
        <v>0.56651389598846436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1.1016212912166818</v>
      </c>
      <c r="AL27">
        <f>(U27-T27)/(1000-U27)*AK27</f>
        <v>3.0962583062803715E-2</v>
      </c>
      <c r="AM27">
        <f>(P27+273.15)</f>
        <v>304.35863723754881</v>
      </c>
      <c r="AN27">
        <f>(O27+273.15)</f>
        <v>304.3192314147949</v>
      </c>
      <c r="AO27">
        <f>(Y27*AG27+Z27*AH27)*AI27</f>
        <v>16.013201546373921</v>
      </c>
      <c r="AP27">
        <f>((AO27+0.00000010773*(AN27^4-AM27^4))-AL27*44100)/(L27*51.4+0.00000043092*AM27^3)</f>
        <v>-11.050902697267066</v>
      </c>
      <c r="AQ27">
        <f>0.61365*EXP(17.502*J27/(240.97+J27))</f>
        <v>4.565324459015125</v>
      </c>
      <c r="AR27">
        <f>AQ27*1000/AA27</f>
        <v>52.035800437760436</v>
      </c>
      <c r="AS27">
        <f>(AR27-U27)</f>
        <v>24.750070075821959</v>
      </c>
      <c r="AT27">
        <f>IF(D27,P27,(O27+P27)/2)</f>
        <v>31.188934326171875</v>
      </c>
      <c r="AU27">
        <f>0.61365*EXP(17.502*AT27/(240.97+AT27))</f>
        <v>4.560206079181599</v>
      </c>
      <c r="AV27">
        <f>IF(AS27&lt;&gt;0,(1000-(AR27+U27)/2)/AS27*AL27,0)</f>
        <v>1.2013939042873198</v>
      </c>
      <c r="AW27">
        <f>U27*AA27/1000</f>
        <v>2.3938944179871759</v>
      </c>
      <c r="AX27">
        <f>(AU27-AW27)</f>
        <v>2.1663116611944231</v>
      </c>
      <c r="AY27">
        <f>1/(1.6/F27+1.37/N27)</f>
        <v>0.78611286927072466</v>
      </c>
      <c r="AZ27">
        <f>G27*AA27*0.001</f>
        <v>33.440308223647847</v>
      </c>
      <c r="BA27">
        <f>G27/S27</f>
        <v>0.97220495285410058</v>
      </c>
      <c r="BB27">
        <f>(1-AL27*AA27/AQ27/F27)*100</f>
        <v>65.918049623514747</v>
      </c>
      <c r="BC27">
        <f>(S27-E27/(N27/1.35))</f>
        <v>393.24427470387474</v>
      </c>
      <c r="BD27">
        <f>E27*BB27/100/BC27</f>
        <v>-5.7057999302504896E-3</v>
      </c>
    </row>
    <row r="28" spans="1:56" x14ac:dyDescent="0.35">
      <c r="A28" s="1" t="s">
        <v>9</v>
      </c>
      <c r="B28" s="1" t="s">
        <v>2558</v>
      </c>
      <c r="K28" s="1">
        <v>2.72</v>
      </c>
    </row>
    <row r="29" spans="1:56" x14ac:dyDescent="0.35">
      <c r="A29" s="1" t="s">
        <v>9</v>
      </c>
      <c r="B29" s="1" t="s">
        <v>2557</v>
      </c>
      <c r="K29" s="1">
        <v>2.72</v>
      </c>
    </row>
    <row r="30" spans="1:56" x14ac:dyDescent="0.35">
      <c r="A30" s="1">
        <v>5</v>
      </c>
      <c r="B30" s="1" t="s">
        <v>2556</v>
      </c>
      <c r="C30" s="1">
        <v>1199.0000021457672</v>
      </c>
      <c r="D30" s="1">
        <v>0</v>
      </c>
      <c r="E30">
        <f>(R30-S30*(1000-T30)/(1000-U30))*AK30</f>
        <v>-2.7680878495104442</v>
      </c>
      <c r="F30">
        <f>IF(AV30&lt;&gt;0,1/(1/AV30-1/N30),0)</f>
        <v>1.6666956871949665</v>
      </c>
      <c r="G30">
        <f>((AY30-AL30/2)*S30-E30)/(AY30+AL30/2)</f>
        <v>379.72883832267996</v>
      </c>
      <c r="H30">
        <f>AL30*1000</f>
        <v>30.520504181010867</v>
      </c>
      <c r="I30">
        <f>(AQ30-AW30)</f>
        <v>2.2106453239538943</v>
      </c>
      <c r="J30">
        <f>(P30+AP30*D30)</f>
        <v>31.231525421142578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31.183139801025391</v>
      </c>
      <c r="P30" s="1">
        <v>31.231525421142578</v>
      </c>
      <c r="Q30" s="1">
        <v>31.272348403930664</v>
      </c>
      <c r="R30" s="1">
        <v>399.908447265625</v>
      </c>
      <c r="S30" s="1">
        <v>391.57220458984375</v>
      </c>
      <c r="T30" s="1">
        <v>-5.3229093551635742E-2</v>
      </c>
      <c r="U30" s="1">
        <v>26.907802581787109</v>
      </c>
      <c r="V30" s="1">
        <v>-0.10243723541498184</v>
      </c>
      <c r="W30" s="1">
        <v>51.782974243164063</v>
      </c>
      <c r="X30" s="1">
        <v>299.62503051757813</v>
      </c>
      <c r="Y30" s="1">
        <v>150.73196411132813</v>
      </c>
      <c r="Z30" s="1">
        <v>9.560684859752655E-2</v>
      </c>
      <c r="AA30" s="1">
        <v>87.730361938476563</v>
      </c>
      <c r="AB30" s="1">
        <v>13.940448760986328</v>
      </c>
      <c r="AC30" s="1">
        <v>0.57255846261978149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1.1015626121969782</v>
      </c>
      <c r="AL30">
        <f>(U30-T30)/(1000-U30)*AK30</f>
        <v>3.0520504181010866E-2</v>
      </c>
      <c r="AM30">
        <f>(P30+273.15)</f>
        <v>304.38152542114256</v>
      </c>
      <c r="AN30">
        <f>(O30+273.15)</f>
        <v>304.33313980102537</v>
      </c>
      <c r="AO30">
        <f>(Y30*AG30+Z30*AH30)*AI30</f>
        <v>24.117113718752989</v>
      </c>
      <c r="AP30">
        <f>((AO30+0.00000010773*(AN30^4-AM30^4))-AL30*44100)/(L30*51.4+0.00000043092*AM30^3)</f>
        <v>-10.825613211596457</v>
      </c>
      <c r="AQ30">
        <f>0.61365*EXP(17.502*J30/(240.97+J30))</f>
        <v>4.5712765834231517</v>
      </c>
      <c r="AR30">
        <f>AQ30*1000/AA30</f>
        <v>52.105981126908951</v>
      </c>
      <c r="AS30">
        <f>(AR30-U30)</f>
        <v>25.198178545121841</v>
      </c>
      <c r="AT30">
        <f>IF(D30,P30,(O30+P30)/2)</f>
        <v>31.207332611083984</v>
      </c>
      <c r="AU30">
        <f>0.61365*EXP(17.502*AT30/(240.97+AT30))</f>
        <v>4.5649853913522973</v>
      </c>
      <c r="AV30">
        <f>IF(AS30&lt;&gt;0,(1000-(AR30+U30)/2)/AS30*AL30,0)</f>
        <v>1.1633671803102046</v>
      </c>
      <c r="AW30">
        <f>U30*AA30/1000</f>
        <v>2.3606312594692573</v>
      </c>
      <c r="AX30">
        <f>(AU30-AW30)</f>
        <v>2.20435413188304</v>
      </c>
      <c r="AY30">
        <f>1/(1.6/F30+1.37/N30)</f>
        <v>0.76010150323250736</v>
      </c>
      <c r="AZ30">
        <f>G30*AA30*0.001</f>
        <v>33.313748424525961</v>
      </c>
      <c r="BA30">
        <f>G30/S30</f>
        <v>0.96975432339593859</v>
      </c>
      <c r="BB30">
        <f>(1-AL30*AA30/AQ30/F30)*100</f>
        <v>64.856273198383775</v>
      </c>
      <c r="BC30">
        <f>(S30-E30/(N30/1.35))</f>
        <v>392.54224995779686</v>
      </c>
      <c r="BD30">
        <f>E30*BB30/100/BC30</f>
        <v>-4.5734659600151946E-3</v>
      </c>
    </row>
    <row r="31" spans="1:56" x14ac:dyDescent="0.35">
      <c r="A31" s="1" t="s">
        <v>9</v>
      </c>
      <c r="B31" s="1" t="s">
        <v>2555</v>
      </c>
      <c r="K31" s="1">
        <v>2.72</v>
      </c>
    </row>
    <row r="32" spans="1:56" x14ac:dyDescent="0.35">
      <c r="A32" s="1" t="s">
        <v>9</v>
      </c>
      <c r="B32" s="1" t="s">
        <v>2554</v>
      </c>
      <c r="K32" s="1">
        <v>2.72</v>
      </c>
    </row>
    <row r="33" spans="1:56" x14ac:dyDescent="0.35">
      <c r="A33" s="1">
        <v>6</v>
      </c>
      <c r="B33" s="1" t="s">
        <v>2553</v>
      </c>
      <c r="C33" s="1">
        <v>1402.0000021457672</v>
      </c>
      <c r="D33" s="1">
        <v>0</v>
      </c>
      <c r="E33">
        <f>(R33-S33*(1000-T33)/(1000-U33))*AK33</f>
        <v>-2.1880260846964363</v>
      </c>
      <c r="F33">
        <f>IF(AV33&lt;&gt;0,1/(1/AV33-1/N33),0)</f>
        <v>1.6242035388929106</v>
      </c>
      <c r="G33">
        <f>((AY33-AL33/2)*S33-E33)/(AY33+AL33/2)</f>
        <v>378.58008696662057</v>
      </c>
      <c r="H33">
        <f>AL33*1000</f>
        <v>30.319597854427858</v>
      </c>
      <c r="I33">
        <f>(AQ33-AW33)</f>
        <v>2.2361860959514503</v>
      </c>
      <c r="J33">
        <f>(P33+AP33*D33)</f>
        <v>31.270744323730469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31.223609924316406</v>
      </c>
      <c r="P33" s="1">
        <v>31.270744323730469</v>
      </c>
      <c r="Q33" s="1">
        <v>31.305059432983398</v>
      </c>
      <c r="R33" s="1">
        <v>400.07806396484375</v>
      </c>
      <c r="S33" s="1">
        <v>391.29437255859375</v>
      </c>
      <c r="T33" s="1">
        <v>-5.4122783243656158E-2</v>
      </c>
      <c r="U33" s="1">
        <v>26.734006881713867</v>
      </c>
      <c r="V33" s="1">
        <v>-0.10391389578580856</v>
      </c>
      <c r="W33" s="1">
        <v>51.328380584716797</v>
      </c>
      <c r="X33" s="1">
        <v>299.62738037109375</v>
      </c>
      <c r="Y33" s="1">
        <v>300.24017333984375</v>
      </c>
      <c r="Z33" s="1">
        <v>0.19383661448955536</v>
      </c>
      <c r="AA33" s="1">
        <v>87.727409362792969</v>
      </c>
      <c r="AB33" s="1">
        <v>14.023120880126953</v>
      </c>
      <c r="AC33" s="1">
        <v>0.58319860696792603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1.101571251364315</v>
      </c>
      <c r="AL33">
        <f>(U33-T33)/(1000-U33)*AK33</f>
        <v>3.0319597854427859E-2</v>
      </c>
      <c r="AM33">
        <f>(P33+273.15)</f>
        <v>304.42074432373045</v>
      </c>
      <c r="AN33">
        <f>(O33+273.15)</f>
        <v>304.37360992431638</v>
      </c>
      <c r="AO33">
        <f>(Y33*AG33+Z33*AH33)*AI33</f>
        <v>48.038426660632467</v>
      </c>
      <c r="AP33">
        <f>((AO33+0.00000010773*(AN33^4-AM33^4))-AL33*44100)/(L33*51.4+0.00000043092*AM33^3)</f>
        <v>-10.556731037138363</v>
      </c>
      <c r="AQ33">
        <f>0.61365*EXP(17.502*J33/(240.97+J33))</f>
        <v>4.5814912615712871</v>
      </c>
      <c r="AR33">
        <f>AQ33*1000/AA33</f>
        <v>52.224171383252923</v>
      </c>
      <c r="AS33">
        <f>(AR33-U33)</f>
        <v>25.490164501539056</v>
      </c>
      <c r="AT33">
        <f>IF(D33,P33,(O33+P33)/2)</f>
        <v>31.247177124023438</v>
      </c>
      <c r="AU33">
        <f>0.61365*EXP(17.502*AT33/(240.97+AT33))</f>
        <v>4.5753507345156024</v>
      </c>
      <c r="AV33">
        <f>IF(AS33&lt;&gt;0,(1000-(AR33+U33)/2)/AS33*AL33,0)</f>
        <v>1.1425037192880207</v>
      </c>
      <c r="AW33">
        <f>U33*AA33/1000</f>
        <v>2.3453051656198367</v>
      </c>
      <c r="AX33">
        <f>(AU33-AW33)</f>
        <v>2.2300455688957657</v>
      </c>
      <c r="AY33">
        <f>1/(1.6/F33+1.37/N33)</f>
        <v>0.74586305713395684</v>
      </c>
      <c r="AZ33">
        <f>G33*AA33*0.001</f>
        <v>33.211850265922486</v>
      </c>
      <c r="BA33">
        <f>G33/S33</f>
        <v>0.96750710850034194</v>
      </c>
      <c r="BB33">
        <f>(1-AL33*AA33/AQ33/F33)*100</f>
        <v>64.255318939385191</v>
      </c>
      <c r="BC33">
        <f>(S33-E33/(N33/1.35))</f>
        <v>392.06114178118025</v>
      </c>
      <c r="BD33">
        <f>E33*BB33/100/BC33</f>
        <v>-3.58597930111452E-3</v>
      </c>
    </row>
    <row r="34" spans="1:56" x14ac:dyDescent="0.35">
      <c r="A34" s="1" t="s">
        <v>9</v>
      </c>
      <c r="B34" s="1" t="s">
        <v>2552</v>
      </c>
      <c r="K34" s="1">
        <v>2.72</v>
      </c>
    </row>
    <row r="35" spans="1:56" x14ac:dyDescent="0.35">
      <c r="A35" s="1" t="s">
        <v>9</v>
      </c>
      <c r="B35" s="1" t="s">
        <v>2551</v>
      </c>
      <c r="K35" s="1">
        <v>2.72</v>
      </c>
    </row>
    <row r="36" spans="1:56" x14ac:dyDescent="0.35">
      <c r="A36" s="1">
        <v>7</v>
      </c>
      <c r="B36" s="1" t="s">
        <v>2550</v>
      </c>
      <c r="C36" s="1">
        <v>1604.5000021569431</v>
      </c>
      <c r="D36" s="1">
        <v>0</v>
      </c>
      <c r="E36">
        <f>(R36-S36*(1000-T36)/(1000-U36))*AK36</f>
        <v>-1.7394581005406298</v>
      </c>
      <c r="F36">
        <f>IF(AV36&lt;&gt;0,1/(1/AV36-1/N36),0)</f>
        <v>1.4862878663298635</v>
      </c>
      <c r="G36">
        <f>((AY36-AL36/2)*S36-E36)/(AY36+AL36/2)</f>
        <v>377.52157520559194</v>
      </c>
      <c r="H36">
        <f>AL36*1000</f>
        <v>29.442362005167116</v>
      </c>
      <c r="I36">
        <f>(AQ36-AW36)</f>
        <v>2.3140562653297052</v>
      </c>
      <c r="J36">
        <f>(P36+AP36*D36)</f>
        <v>31.314840316772461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31.278833389282227</v>
      </c>
      <c r="P36" s="1">
        <v>31.314840316772461</v>
      </c>
      <c r="Q36" s="1">
        <v>31.350048065185547</v>
      </c>
      <c r="R36" s="1">
        <v>400.11505126953125</v>
      </c>
      <c r="S36" s="1">
        <v>391.23800659179688</v>
      </c>
      <c r="T36" s="1">
        <v>-5.4437447339296341E-2</v>
      </c>
      <c r="U36" s="1">
        <v>25.976701736450195</v>
      </c>
      <c r="V36" s="1">
        <v>-0.10419348627328873</v>
      </c>
      <c r="W36" s="1">
        <v>49.719512939453125</v>
      </c>
      <c r="X36" s="1">
        <v>299.65237426757813</v>
      </c>
      <c r="Y36" s="1">
        <v>501.21636962890625</v>
      </c>
      <c r="Z36" s="1">
        <v>0.29336872696876526</v>
      </c>
      <c r="AA36" s="1">
        <v>87.730293273925781</v>
      </c>
      <c r="AB36" s="1">
        <v>14.056207656860352</v>
      </c>
      <c r="AC36" s="1">
        <v>0.5956072211265564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1.1016631406896251</v>
      </c>
      <c r="AL36">
        <f>(U36-T36)/(1000-U36)*AK36</f>
        <v>2.9442362005167116E-2</v>
      </c>
      <c r="AM36">
        <f>(P36+273.15)</f>
        <v>304.46484031677244</v>
      </c>
      <c r="AN36">
        <f>(O36+273.15)</f>
        <v>304.4288333892822</v>
      </c>
      <c r="AO36">
        <f>(Y36*AG36+Z36*AH36)*AI36</f>
        <v>80.19461734813558</v>
      </c>
      <c r="AP36">
        <f>((AO36+0.00000010773*(AN36^4-AM36^4))-AL36*44100)/(L36*51.4+0.00000043092*AM36^3)</f>
        <v>-9.9752885863383707</v>
      </c>
      <c r="AQ36">
        <f>0.61365*EXP(17.502*J36/(240.97+J36))</f>
        <v>4.5929999269577779</v>
      </c>
      <c r="AR36">
        <f>AQ36*1000/AA36</f>
        <v>52.353636988500284</v>
      </c>
      <c r="AS36">
        <f>(AR36-U36)</f>
        <v>26.376935252050089</v>
      </c>
      <c r="AT36">
        <f>IF(D36,P36,(O36+P36)/2)</f>
        <v>31.296836853027344</v>
      </c>
      <c r="AU36">
        <f>0.61365*EXP(17.502*AT36/(240.97+AT36))</f>
        <v>4.5882981440716026</v>
      </c>
      <c r="AV36">
        <f>IF(AS36&lt;&gt;0,(1000-(AR36+U36)/2)/AS36*AL36,0)</f>
        <v>1.0724993878356175</v>
      </c>
      <c r="AW36">
        <f>U36*AA36/1000</f>
        <v>2.2789436616280727</v>
      </c>
      <c r="AX36">
        <f>(AU36-AW36)</f>
        <v>2.3093544824435299</v>
      </c>
      <c r="AY36">
        <f>1/(1.6/F36+1.37/N36)</f>
        <v>0.69825675358983574</v>
      </c>
      <c r="AZ36">
        <f>G36*AA36*0.001</f>
        <v>33.12007851002101</v>
      </c>
      <c r="BA36">
        <f>G36/S36</f>
        <v>0.96494095370310962</v>
      </c>
      <c r="BB36">
        <f>(1-AL36*AA36/AQ36/F36)*100</f>
        <v>62.162463010089922</v>
      </c>
      <c r="BC36">
        <f>(S36-E36/(N36/1.35))</f>
        <v>391.84758019094272</v>
      </c>
      <c r="BD36">
        <f>E36*BB36/100/BC36</f>
        <v>-2.7594658050400156E-3</v>
      </c>
    </row>
    <row r="37" spans="1:56" x14ac:dyDescent="0.35">
      <c r="A37" s="1" t="s">
        <v>9</v>
      </c>
      <c r="B37" s="1" t="s">
        <v>2549</v>
      </c>
      <c r="K37" s="1">
        <v>2.72</v>
      </c>
    </row>
    <row r="38" spans="1:56" x14ac:dyDescent="0.35">
      <c r="A38" s="1" t="s">
        <v>9</v>
      </c>
      <c r="B38" s="1" t="s">
        <v>2548</v>
      </c>
      <c r="K38" s="1">
        <v>2.72</v>
      </c>
    </row>
    <row r="39" spans="1:56" x14ac:dyDescent="0.35">
      <c r="A39" s="1">
        <v>8</v>
      </c>
      <c r="B39" s="1" t="s">
        <v>2547</v>
      </c>
      <c r="C39" s="1">
        <v>1807.5000021569431</v>
      </c>
      <c r="D39" s="1">
        <v>0</v>
      </c>
      <c r="E39">
        <f>(R39-S39*(1000-T39)/(1000-U39))*AK39</f>
        <v>-1.3267561241639934</v>
      </c>
      <c r="F39">
        <f>IF(AV39&lt;&gt;0,1/(1/AV39-1/N39),0)</f>
        <v>1.2262654615511106</v>
      </c>
      <c r="G39">
        <f>((AY39-AL39/2)*S39-E39)/(AY39+AL39/2)</f>
        <v>376.17318129936785</v>
      </c>
      <c r="H39">
        <f>AL39*1000</f>
        <v>27.3910380426804</v>
      </c>
      <c r="I39">
        <f>(AQ39-AW39)</f>
        <v>2.4841798623068763</v>
      </c>
      <c r="J39">
        <f>(P39+AP39*D39)</f>
        <v>31.371841430664063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31.363203048706055</v>
      </c>
      <c r="P39" s="1">
        <v>31.371841430664063</v>
      </c>
      <c r="Q39" s="1">
        <v>31.417324066162109</v>
      </c>
      <c r="R39" s="1">
        <v>399.95321655273438</v>
      </c>
      <c r="S39" s="1">
        <v>391.42550659179688</v>
      </c>
      <c r="T39" s="1">
        <v>-5.2436750382184982E-2</v>
      </c>
      <c r="U39" s="1">
        <v>24.208667755126953</v>
      </c>
      <c r="V39" s="1">
        <v>-9.9878966808319092E-2</v>
      </c>
      <c r="W39" s="1">
        <v>46.111488342285156</v>
      </c>
      <c r="X39" s="1">
        <v>299.65655517578125</v>
      </c>
      <c r="Y39" s="1">
        <v>750.725830078125</v>
      </c>
      <c r="Z39" s="1">
        <v>0.15978249907493591</v>
      </c>
      <c r="AA39" s="1">
        <v>87.726188659667969</v>
      </c>
      <c r="AB39" s="1">
        <v>13.95877742767334</v>
      </c>
      <c r="AC39" s="1">
        <v>0.60475140810012817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1.1016785116756662</v>
      </c>
      <c r="AL39">
        <f>(U39-T39)/(1000-U39)*AK39</f>
        <v>2.73910380426804E-2</v>
      </c>
      <c r="AM39">
        <f>(P39+273.15)</f>
        <v>304.52184143066404</v>
      </c>
      <c r="AN39">
        <f>(O39+273.15)</f>
        <v>304.51320304870603</v>
      </c>
      <c r="AO39">
        <f>(Y39*AG39+Z39*AH39)*AI39</f>
        <v>120.11613012769521</v>
      </c>
      <c r="AP39">
        <f>((AO39+0.00000010773*(AN39^4-AM39^4))-AL39*44100)/(L39*51.4+0.00000043092*AM39^3)</f>
        <v>-8.9047995695353137</v>
      </c>
      <c r="AQ39">
        <f>0.61365*EXP(17.502*J39/(240.97+J39))</f>
        <v>4.607914016992364</v>
      </c>
      <c r="AR39">
        <f>AQ39*1000/AA39</f>
        <v>52.526093831212435</v>
      </c>
      <c r="AS39">
        <f>(AR39-U39)</f>
        <v>28.317426076085482</v>
      </c>
      <c r="AT39">
        <f>IF(D39,P39,(O39+P39)/2)</f>
        <v>31.367522239685059</v>
      </c>
      <c r="AU39">
        <f>0.61365*EXP(17.502*AT39/(240.97+AT39))</f>
        <v>4.6067824448451784</v>
      </c>
      <c r="AV39">
        <f>IF(AS39&lt;&gt;0,(1000-(AR39+U39)/2)/AS39*AL39,0)</f>
        <v>0.93017337045407988</v>
      </c>
      <c r="AW39">
        <f>U39*AA39/1000</f>
        <v>2.1237341546854878</v>
      </c>
      <c r="AX39">
        <f>(AU39-AW39)</f>
        <v>2.4830482901596906</v>
      </c>
      <c r="AY39">
        <f>1/(1.6/F39+1.37/N39)</f>
        <v>0.60226267998394745</v>
      </c>
      <c r="AZ39">
        <f>G39*AA39*0.001</f>
        <v>33.000239471375828</v>
      </c>
      <c r="BA39">
        <f>G39/S39</f>
        <v>0.96103390035760983</v>
      </c>
      <c r="BB39">
        <f>(1-AL39*AA39/AQ39/F39)*100</f>
        <v>57.474552772430286</v>
      </c>
      <c r="BC39">
        <f>(S39-E39/(N39/1.35))</f>
        <v>391.89045340801744</v>
      </c>
      <c r="BD39">
        <f>E39*BB39/100/BC39</f>
        <v>-1.9458171081043348E-3</v>
      </c>
    </row>
    <row r="40" spans="1:56" x14ac:dyDescent="0.35">
      <c r="A40" s="1" t="s">
        <v>9</v>
      </c>
      <c r="B40" s="1" t="s">
        <v>2546</v>
      </c>
      <c r="K40" s="1">
        <v>2.72</v>
      </c>
    </row>
    <row r="41" spans="1:56" x14ac:dyDescent="0.35">
      <c r="A41" s="1" t="s">
        <v>9</v>
      </c>
      <c r="B41" s="1" t="s">
        <v>2545</v>
      </c>
      <c r="K41" s="1">
        <v>2.72</v>
      </c>
    </row>
    <row r="42" spans="1:56" x14ac:dyDescent="0.35">
      <c r="A42" s="1">
        <v>9</v>
      </c>
      <c r="B42" s="1" t="s">
        <v>2544</v>
      </c>
      <c r="C42" s="1">
        <v>2009.5000021569431</v>
      </c>
      <c r="D42" s="1">
        <v>0</v>
      </c>
      <c r="E42">
        <f>(R42-S42*(1000-T42)/(1000-U42))*AK42</f>
        <v>-1.4498845549174402</v>
      </c>
      <c r="F42">
        <f>IF(AV42&lt;&gt;0,1/(1/AV42-1/N42),0)</f>
        <v>0.95037384402362202</v>
      </c>
      <c r="G42">
        <f>((AY42-AL42/2)*S42-E42)/(AY42+AL42/2)</f>
        <v>376.47932961150792</v>
      </c>
      <c r="H42">
        <f>AL42*1000</f>
        <v>24.5288104591917</v>
      </c>
      <c r="I42">
        <f>(AQ42-AW42)</f>
        <v>2.7174621227883708</v>
      </c>
      <c r="J42">
        <f>(P42+AP42*D42)</f>
        <v>31.431909561157227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31.458280563354492</v>
      </c>
      <c r="P42" s="1">
        <v>31.431909561157227</v>
      </c>
      <c r="Q42" s="1">
        <v>31.498817443847656</v>
      </c>
      <c r="R42" s="1">
        <v>400.19000244140625</v>
      </c>
      <c r="S42" s="1">
        <v>392.76092529296875</v>
      </c>
      <c r="T42" s="1">
        <v>-5.1121339201927185E-2</v>
      </c>
      <c r="U42" s="1">
        <v>21.730997085571289</v>
      </c>
      <c r="V42" s="1">
        <v>-9.6840262413024902E-2</v>
      </c>
      <c r="W42" s="1">
        <v>41.165500640869141</v>
      </c>
      <c r="X42" s="1">
        <v>299.64260864257813</v>
      </c>
      <c r="Y42" s="1">
        <v>1000.9630126953125</v>
      </c>
      <c r="Z42" s="1">
        <v>0.1204950362443924</v>
      </c>
      <c r="AA42" s="1">
        <v>87.718666076660156</v>
      </c>
      <c r="AB42" s="1">
        <v>13.959375381469727</v>
      </c>
      <c r="AC42" s="1">
        <v>0.61375391483306885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1.1016272376565368</v>
      </c>
      <c r="AL42">
        <f>(U42-T42)/(1000-U42)*AK42</f>
        <v>2.45288104591917E-2</v>
      </c>
      <c r="AM42">
        <f>(P42+273.15)</f>
        <v>304.5819095611572</v>
      </c>
      <c r="AN42">
        <f>(O42+273.15)</f>
        <v>304.60828056335447</v>
      </c>
      <c r="AO42">
        <f>(Y42*AG42+Z42*AH42)*AI42</f>
        <v>160.15407845152731</v>
      </c>
      <c r="AP42">
        <f>((AO42+0.00000010773*(AN42^4-AM42^4))-AL42*44100)/(L42*51.4+0.00000043092*AM42^3)</f>
        <v>-7.5400007396411164</v>
      </c>
      <c r="AQ42">
        <f>0.61365*EXP(17.502*J42/(240.97+J42))</f>
        <v>4.6236761996504736</v>
      </c>
      <c r="AR42">
        <f>AQ42*1000/AA42</f>
        <v>52.710288544626238</v>
      </c>
      <c r="AS42">
        <f>(AR42-U42)</f>
        <v>30.979291459054949</v>
      </c>
      <c r="AT42">
        <f>IF(D42,P42,(O42+P42)/2)</f>
        <v>31.445095062255859</v>
      </c>
      <c r="AU42">
        <f>0.61365*EXP(17.502*AT42/(240.97+AT42))</f>
        <v>4.6271424196963817</v>
      </c>
      <c r="AV42">
        <f>IF(AS42&lt;&gt;0,(1000-(AR42+U42)/2)/AS42*AL42,0)</f>
        <v>0.76231028064743511</v>
      </c>
      <c r="AW42">
        <f>U42*AA42/1000</f>
        <v>1.906214076862103</v>
      </c>
      <c r="AX42">
        <f>(AU42-AW42)</f>
        <v>2.720928342834279</v>
      </c>
      <c r="AY42">
        <f>1/(1.6/F42+1.37/N42)</f>
        <v>0.49039355885984542</v>
      </c>
      <c r="AZ42">
        <f>G42*AA42*0.001</f>
        <v>33.024264598956741</v>
      </c>
      <c r="BA42">
        <f>G42/S42</f>
        <v>0.95854578540541924</v>
      </c>
      <c r="BB42">
        <f>(1-AL42*AA42/AQ42/F42)*100</f>
        <v>51.034903081947157</v>
      </c>
      <c r="BC42">
        <f>(S42-E42/(N42/1.35))</f>
        <v>393.26902108798231</v>
      </c>
      <c r="BD42">
        <f>E42*BB42/100/BC42</f>
        <v>-1.8815292782410522E-3</v>
      </c>
    </row>
    <row r="43" spans="1:56" x14ac:dyDescent="0.35">
      <c r="A43" s="1" t="s">
        <v>9</v>
      </c>
      <c r="B43" s="1" t="s">
        <v>2543</v>
      </c>
      <c r="K43" s="1">
        <v>2.72</v>
      </c>
    </row>
    <row r="44" spans="1:56" x14ac:dyDescent="0.35">
      <c r="A44" s="1" t="s">
        <v>9</v>
      </c>
      <c r="B44" s="1" t="s">
        <v>2542</v>
      </c>
      <c r="K44" s="1">
        <v>2.72</v>
      </c>
    </row>
    <row r="45" spans="1:56" x14ac:dyDescent="0.35">
      <c r="A45" s="1">
        <v>10</v>
      </c>
      <c r="B45" s="1" t="s">
        <v>2541</v>
      </c>
      <c r="C45" s="1">
        <v>2212.5000021569431</v>
      </c>
      <c r="D45" s="1">
        <v>0</v>
      </c>
      <c r="E45">
        <f>(R45-S45*(1000-T45)/(1000-U45))*AK45</f>
        <v>-1.3573536476249284</v>
      </c>
      <c r="F45">
        <f>IF(AV45&lt;&gt;0,1/(1/AV45-1/N45),0)</f>
        <v>0.72671808223300249</v>
      </c>
      <c r="G45">
        <f>((AY45-AL45/2)*S45-E45)/(AY45+AL45/2)</f>
        <v>375.94780590200116</v>
      </c>
      <c r="H45">
        <f>AL45*1000</f>
        <v>21.472246323050403</v>
      </c>
      <c r="I45">
        <f>(AQ45-AW45)</f>
        <v>2.9697351176987894</v>
      </c>
      <c r="J45">
        <f>(P45+AP45*D45)</f>
        <v>31.504018783569336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31.570663452148438</v>
      </c>
      <c r="P45" s="1">
        <v>31.504018783569336</v>
      </c>
      <c r="Q45" s="1">
        <v>31.597709655761719</v>
      </c>
      <c r="R45" s="1">
        <v>400.044921875</v>
      </c>
      <c r="S45" s="1">
        <v>393.60516357421875</v>
      </c>
      <c r="T45" s="1">
        <v>-4.7465067356824875E-2</v>
      </c>
      <c r="U45" s="1">
        <v>19.072128295898438</v>
      </c>
      <c r="V45" s="1">
        <v>-8.9338935911655426E-2</v>
      </c>
      <c r="W45" s="1">
        <v>35.897632598876953</v>
      </c>
      <c r="X45" s="1">
        <v>299.64346313476563</v>
      </c>
      <c r="Y45" s="1">
        <v>1250.341064453125</v>
      </c>
      <c r="Z45" s="1">
        <v>0.24360328912734985</v>
      </c>
      <c r="AA45" s="1">
        <v>87.715690612792969</v>
      </c>
      <c r="AB45" s="1">
        <v>13.768238067626953</v>
      </c>
      <c r="AC45" s="1">
        <v>0.61883938312530518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1.1016303791719322</v>
      </c>
      <c r="AL45">
        <f>(U45-T45)/(1000-U45)*AK45</f>
        <v>2.1472246323050403E-2</v>
      </c>
      <c r="AM45">
        <f>(P45+273.15)</f>
        <v>304.65401878356931</v>
      </c>
      <c r="AN45">
        <f>(O45+273.15)</f>
        <v>304.72066345214841</v>
      </c>
      <c r="AO45">
        <f>(Y45*AG45+Z45*AH45)*AI45</f>
        <v>200.0545658409319</v>
      </c>
      <c r="AP45">
        <f>((AO45+0.00000010773*(AN45^4-AM45^4))-AL45*44100)/(L45*51.4+0.00000043092*AM45^3)</f>
        <v>-6.1057444703162158</v>
      </c>
      <c r="AQ45">
        <f>0.61365*EXP(17.502*J45/(240.97+J45))</f>
        <v>4.6426600226293111</v>
      </c>
      <c r="AR45">
        <f>AQ45*1000/AA45</f>
        <v>52.928501049186274</v>
      </c>
      <c r="AS45">
        <f>(AR45-U45)</f>
        <v>33.856372753287836</v>
      </c>
      <c r="AT45">
        <f>IF(D45,P45,(O45+P45)/2)</f>
        <v>31.537341117858887</v>
      </c>
      <c r="AU45">
        <f>0.61365*EXP(17.502*AT45/(240.97+AT45))</f>
        <v>4.6514555262696851</v>
      </c>
      <c r="AV45">
        <f>IF(AS45&lt;&gt;0,(1000-(AR45+U45)/2)/AS45*AL45,0)</f>
        <v>0.61138382571370165</v>
      </c>
      <c r="AW45">
        <f>U45*AA45/1000</f>
        <v>1.6729249049305217</v>
      </c>
      <c r="AX45">
        <f>(AU45-AW45)</f>
        <v>2.9785306213391634</v>
      </c>
      <c r="AY45">
        <f>1/(1.6/F45+1.37/N45)</f>
        <v>0.3910359602021975</v>
      </c>
      <c r="AZ45">
        <f>G45*AA45*0.001</f>
        <v>32.976521429058273</v>
      </c>
      <c r="BA45">
        <f>G45/S45</f>
        <v>0.95513941557098481</v>
      </c>
      <c r="BB45">
        <f>(1-AL45*AA45/AQ45/F45)*100</f>
        <v>44.175875673006516</v>
      </c>
      <c r="BC45">
        <f>(S45-E45/(N45/1.35))</f>
        <v>394.08083294966349</v>
      </c>
      <c r="BD45">
        <f>E45*BB45/100/BC45</f>
        <v>-1.5215732653874033E-3</v>
      </c>
    </row>
    <row r="46" spans="1:56" x14ac:dyDescent="0.35">
      <c r="A46" s="1" t="s">
        <v>9</v>
      </c>
      <c r="B46" s="1" t="s">
        <v>2540</v>
      </c>
      <c r="K46" s="1">
        <v>2.72</v>
      </c>
    </row>
    <row r="47" spans="1:56" x14ac:dyDescent="0.35">
      <c r="A47" s="1" t="s">
        <v>9</v>
      </c>
      <c r="B47" s="1" t="s">
        <v>2539</v>
      </c>
      <c r="K47" s="1">
        <v>2.72</v>
      </c>
    </row>
    <row r="48" spans="1:56" x14ac:dyDescent="0.35">
      <c r="A48" s="1">
        <v>11</v>
      </c>
      <c r="B48" s="1" t="s">
        <v>2538</v>
      </c>
      <c r="C48" s="1">
        <v>2415.5000021569431</v>
      </c>
      <c r="D48" s="1">
        <v>0</v>
      </c>
      <c r="E48">
        <f>(R48-S48*(1000-T48)/(1000-U48))*AK48</f>
        <v>-1.3857048256329767</v>
      </c>
      <c r="F48">
        <f>IF(AV48&lt;&gt;0,1/(1/AV48-1/N48),0)</f>
        <v>0.57427846154581208</v>
      </c>
      <c r="G48">
        <f>((AY48-AL48/2)*S48-E48)/(AY48+AL48/2)</f>
        <v>376.08957002618394</v>
      </c>
      <c r="H48">
        <f>AL48*1000</f>
        <v>18.858658956502371</v>
      </c>
      <c r="I48">
        <f>(AQ48-AW48)</f>
        <v>3.1940588454904972</v>
      </c>
      <c r="J48">
        <f>(P48+AP48*D48)</f>
        <v>31.594228744506836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31.718288421630859</v>
      </c>
      <c r="P48" s="1">
        <v>31.594228744506836</v>
      </c>
      <c r="Q48" s="1">
        <v>31.717792510986328</v>
      </c>
      <c r="R48" s="1">
        <v>400.06259155273438</v>
      </c>
      <c r="S48" s="1">
        <v>394.56631469726563</v>
      </c>
      <c r="T48" s="1">
        <v>-4.3722186237573624E-2</v>
      </c>
      <c r="U48" s="1">
        <v>16.786602020263672</v>
      </c>
      <c r="V48" s="1">
        <v>-8.1607386469841003E-2</v>
      </c>
      <c r="W48" s="1">
        <v>31.332164764404297</v>
      </c>
      <c r="X48" s="1">
        <v>299.664306640625</v>
      </c>
      <c r="Y48" s="1">
        <v>1600.00634765625</v>
      </c>
      <c r="Z48" s="1">
        <v>0.21610137820243835</v>
      </c>
      <c r="AA48" s="1">
        <v>87.715538024902344</v>
      </c>
      <c r="AB48" s="1">
        <v>13.823139190673828</v>
      </c>
      <c r="AC48" s="1">
        <v>0.62768101692199707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1.10170700970818</v>
      </c>
      <c r="AL48">
        <f>(U48-T48)/(1000-U48)*AK48</f>
        <v>1.8858658956502371E-2</v>
      </c>
      <c r="AM48">
        <f>(P48+273.15)</f>
        <v>304.74422874450681</v>
      </c>
      <c r="AN48">
        <f>(O48+273.15)</f>
        <v>304.86828842163084</v>
      </c>
      <c r="AO48">
        <f>(Y48*AG48+Z48*AH48)*AI48</f>
        <v>256.0010099029314</v>
      </c>
      <c r="AP48">
        <f>((AO48+0.00000010773*(AN48^4-AM48^4))-AL48*44100)/(L48*51.4+0.00000043092*AM48^3)</f>
        <v>-4.698440210190336</v>
      </c>
      <c r="AQ48">
        <f>0.61365*EXP(17.502*J48/(240.97+J48))</f>
        <v>4.6665046733078377</v>
      </c>
      <c r="AR48">
        <f>AQ48*1000/AA48</f>
        <v>53.200433792961775</v>
      </c>
      <c r="AS48">
        <f>(AR48-U48)</f>
        <v>36.413831772698103</v>
      </c>
      <c r="AT48">
        <f>IF(D48,P48,(O48+P48)/2)</f>
        <v>31.656258583068848</v>
      </c>
      <c r="AU48">
        <f>0.61365*EXP(17.502*AT48/(240.97+AT48))</f>
        <v>4.6829624505782705</v>
      </c>
      <c r="AV48">
        <f>IF(AS48&lt;&gt;0,(1000-(AR48+U48)/2)/AS48*AL48,0)</f>
        <v>0.49977514726308236</v>
      </c>
      <c r="AW48">
        <f>U48*AA48/1000</f>
        <v>1.4724458278173407</v>
      </c>
      <c r="AX48">
        <f>(AU48-AW48)</f>
        <v>3.2105166227609301</v>
      </c>
      <c r="AY48">
        <f>1/(1.6/F48+1.37/N48)</f>
        <v>0.31829543193191312</v>
      </c>
      <c r="AZ48">
        <f>G48*AA48*0.001</f>
        <v>32.988898980400911</v>
      </c>
      <c r="BA48">
        <f>G48/S48</f>
        <v>0.95317201701504062</v>
      </c>
      <c r="BB48">
        <f>(1-AL48*AA48/AQ48/F48)*100</f>
        <v>38.273293551731143</v>
      </c>
      <c r="BC48">
        <f>(S48-E48/(N48/1.35))</f>
        <v>395.05191942534287</v>
      </c>
      <c r="BD48">
        <f>E48*BB48/100/BC48</f>
        <v>-1.3424941117777308E-3</v>
      </c>
    </row>
    <row r="49" spans="1:56" x14ac:dyDescent="0.35">
      <c r="A49" s="1" t="s">
        <v>9</v>
      </c>
      <c r="B49" s="1" t="s">
        <v>2537</v>
      </c>
      <c r="K49" s="1">
        <v>2.72</v>
      </c>
    </row>
    <row r="50" spans="1:56" x14ac:dyDescent="0.35">
      <c r="A50" s="1" t="s">
        <v>9</v>
      </c>
      <c r="B50" s="1" t="s">
        <v>2536</v>
      </c>
      <c r="K50" s="1">
        <v>2.72</v>
      </c>
    </row>
    <row r="51" spans="1:56" x14ac:dyDescent="0.35">
      <c r="A51" s="1">
        <v>12</v>
      </c>
      <c r="B51" s="1" t="s">
        <v>2535</v>
      </c>
      <c r="C51" s="1">
        <v>2618.5000021569431</v>
      </c>
      <c r="D51" s="1">
        <v>0</v>
      </c>
      <c r="E51">
        <f>(R51-S51*(1000-T51)/(1000-U51))*AK51</f>
        <v>-1.3767069812473338</v>
      </c>
      <c r="F51">
        <f>IF(AV51&lt;&gt;0,1/(1/AV51-1/N51),0)</f>
        <v>0.46046352585288064</v>
      </c>
      <c r="G51">
        <f>((AY51-AL51/2)*S51-E51)/(AY51+AL51/2)</f>
        <v>376.24939730883233</v>
      </c>
      <c r="H51">
        <f>AL51*1000</f>
        <v>16.521457589365124</v>
      </c>
      <c r="I51">
        <f>(AQ51-AW51)</f>
        <v>3.4029812053154278</v>
      </c>
      <c r="J51">
        <f>(P51+AP51*D51)</f>
        <v>31.703916549682617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31.893510818481445</v>
      </c>
      <c r="P51" s="1">
        <v>31.703916549682617</v>
      </c>
      <c r="Q51" s="1">
        <v>31.863229751586914</v>
      </c>
      <c r="R51" s="1">
        <v>400.072265625</v>
      </c>
      <c r="S51" s="1">
        <v>395.3922119140625</v>
      </c>
      <c r="T51" s="1">
        <v>-3.8403872400522232E-2</v>
      </c>
      <c r="U51" s="1">
        <v>14.737679481506348</v>
      </c>
      <c r="V51" s="1">
        <v>-7.0968888700008392E-2</v>
      </c>
      <c r="W51" s="1">
        <v>27.234670639038086</v>
      </c>
      <c r="X51" s="1">
        <v>299.64691162109375</v>
      </c>
      <c r="Y51" s="1">
        <v>2000.375244140625</v>
      </c>
      <c r="Z51" s="1">
        <v>0.34445410966873169</v>
      </c>
      <c r="AA51" s="1">
        <v>87.71124267578125</v>
      </c>
      <c r="AB51" s="1">
        <v>13.810962677001953</v>
      </c>
      <c r="AC51" s="1">
        <v>0.62608742713928223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1.1016430574304916</v>
      </c>
      <c r="AL51">
        <f>(U51-T51)/(1000-U51)*AK51</f>
        <v>1.6521457589365122E-2</v>
      </c>
      <c r="AM51">
        <f>(P51+273.15)</f>
        <v>304.85391654968259</v>
      </c>
      <c r="AN51">
        <f>(O51+273.15)</f>
        <v>305.04351081848142</v>
      </c>
      <c r="AO51">
        <f>(Y51*AG51+Z51*AH51)*AI51</f>
        <v>320.06003190860065</v>
      </c>
      <c r="AP51">
        <f>((AO51+0.00000010773*(AN51^4-AM51^4))-AL51*44100)/(L51*51.4+0.00000043092*AM51^3)</f>
        <v>-3.3238443804375137</v>
      </c>
      <c r="AQ51">
        <f>0.61365*EXP(17.502*J51/(240.97+J51))</f>
        <v>4.695641386795713</v>
      </c>
      <c r="AR51">
        <f>AQ51*1000/AA51</f>
        <v>53.535228136635091</v>
      </c>
      <c r="AS51">
        <f>(AR51-U51)</f>
        <v>38.797548655128743</v>
      </c>
      <c r="AT51">
        <f>IF(D51,P51,(O51+P51)/2)</f>
        <v>31.798713684082031</v>
      </c>
      <c r="AU51">
        <f>0.61365*EXP(17.502*AT51/(240.97+AT51))</f>
        <v>4.7209501198063837</v>
      </c>
      <c r="AV51">
        <f>IF(AS51&lt;&gt;0,(1000-(AR51+U51)/2)/AS51*AL51,0)</f>
        <v>0.411301078770547</v>
      </c>
      <c r="AW51">
        <f>U51*AA51/1000</f>
        <v>1.2926601814802852</v>
      </c>
      <c r="AX51">
        <f>(AU51-AW51)</f>
        <v>3.4282899383260985</v>
      </c>
      <c r="AY51">
        <f>1/(1.6/F51+1.37/N51)</f>
        <v>0.26107002456524597</v>
      </c>
      <c r="AZ51">
        <f>G51*AA51*0.001</f>
        <v>33.001302193971433</v>
      </c>
      <c r="BA51">
        <f>G51/S51</f>
        <v>0.95158525123051541</v>
      </c>
      <c r="BB51">
        <f>(1-AL51*AA51/AQ51/F51)*100</f>
        <v>32.978604321662615</v>
      </c>
      <c r="BC51">
        <f>(S51-E51/(N51/1.35))</f>
        <v>395.87466344840374</v>
      </c>
      <c r="BD51">
        <f>E51*BB51/100/BC51</f>
        <v>-1.1468749832570142E-3</v>
      </c>
    </row>
    <row r="52" spans="1:56" x14ac:dyDescent="0.35">
      <c r="A52" s="1" t="s">
        <v>9</v>
      </c>
      <c r="B52" s="1" t="s">
        <v>2534</v>
      </c>
      <c r="K52" s="1">
        <v>1.496</v>
      </c>
    </row>
    <row r="53" spans="1:56" x14ac:dyDescent="0.35">
      <c r="A53" s="1" t="s">
        <v>9</v>
      </c>
      <c r="B53" s="1" t="s">
        <v>2533</v>
      </c>
      <c r="K53" s="1">
        <v>1.496</v>
      </c>
    </row>
    <row r="54" spans="1:56" x14ac:dyDescent="0.35">
      <c r="A54" s="1" t="s">
        <v>9</v>
      </c>
      <c r="B54" s="1" t="s">
        <v>2532</v>
      </c>
      <c r="K54" s="1">
        <v>2.7798400000000005</v>
      </c>
    </row>
    <row r="55" spans="1:56" x14ac:dyDescent="0.35">
      <c r="A55" s="1" t="s">
        <v>9</v>
      </c>
      <c r="B55" s="1" t="s">
        <v>2531</v>
      </c>
      <c r="K55" s="1">
        <v>2.7798400000000005</v>
      </c>
    </row>
    <row r="56" spans="1:56" x14ac:dyDescent="0.35">
      <c r="K56" s="1">
        <v>2.7798400000000005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BD55"/>
  <sheetViews>
    <sheetView topLeftCell="A7"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2667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2666</v>
      </c>
    </row>
    <row r="12" spans="1:56" x14ac:dyDescent="0.35">
      <c r="A12" s="1" t="s">
        <v>9</v>
      </c>
      <c r="B12" s="1" t="s">
        <v>2665</v>
      </c>
    </row>
    <row r="13" spans="1:56" x14ac:dyDescent="0.35">
      <c r="A13" s="1" t="s">
        <v>9</v>
      </c>
      <c r="B13" s="1" t="s">
        <v>2664</v>
      </c>
    </row>
    <row r="14" spans="1:56" x14ac:dyDescent="0.35">
      <c r="A14" s="1" t="s">
        <v>9</v>
      </c>
      <c r="B14" s="1" t="s">
        <v>2663</v>
      </c>
    </row>
    <row r="15" spans="1:56" x14ac:dyDescent="0.35">
      <c r="A15" s="1" t="s">
        <v>9</v>
      </c>
      <c r="B15" s="1" t="s">
        <v>2662</v>
      </c>
    </row>
    <row r="16" spans="1:56" x14ac:dyDescent="0.35">
      <c r="A16" s="1" t="s">
        <v>9</v>
      </c>
      <c r="B16" s="1" t="s">
        <v>2661</v>
      </c>
    </row>
    <row r="17" spans="1:56" x14ac:dyDescent="0.35">
      <c r="A17" s="1" t="s">
        <v>9</v>
      </c>
      <c r="B17" s="1" t="s">
        <v>2660</v>
      </c>
    </row>
    <row r="18" spans="1:56" x14ac:dyDescent="0.35">
      <c r="A18" s="1">
        <v>1</v>
      </c>
      <c r="B18" s="1" t="s">
        <v>2659</v>
      </c>
      <c r="C18" s="1">
        <v>387.00000232458115</v>
      </c>
      <c r="D18" s="1">
        <v>0</v>
      </c>
      <c r="E18">
        <f>(R18-S18*(1000-T18)/(1000-U18))*AK18</f>
        <v>-6.4748441772991177</v>
      </c>
      <c r="F18">
        <f>IF(AV18&lt;&gt;0,1/(1/AV18-1/N18),0)</f>
        <v>0.18000292747187452</v>
      </c>
      <c r="G18">
        <f>((AY18-AL18/2)*S18-E18)/(AY18+AL18/2)</f>
        <v>321.02612649396718</v>
      </c>
      <c r="H18">
        <f>AL18*1000</f>
        <v>39.634776586645245</v>
      </c>
      <c r="I18">
        <f>(AQ18-AW18)</f>
        <v>17.496462223920542</v>
      </c>
      <c r="J18">
        <f>(P18+AP18*D18)</f>
        <v>60.465282440185547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32.005470275878906</v>
      </c>
      <c r="P18" s="1">
        <v>60.465282440185547</v>
      </c>
      <c r="Q18" s="1">
        <v>32.046375274658203</v>
      </c>
      <c r="R18" s="1">
        <v>399.96755981445313</v>
      </c>
      <c r="S18" s="1">
        <v>391.75045776367188</v>
      </c>
      <c r="T18" s="1">
        <v>-1.8248138949275017E-2</v>
      </c>
      <c r="U18" s="1">
        <v>34.711605072021484</v>
      </c>
      <c r="V18" s="1">
        <v>-3.3506918698549271E-2</v>
      </c>
      <c r="W18" s="1">
        <v>63.736850738525391</v>
      </c>
      <c r="X18" s="1">
        <v>299.6397705078125</v>
      </c>
      <c r="Y18" s="1">
        <v>0.2317204624414444</v>
      </c>
      <c r="Z18" s="1">
        <v>0.31170359253883362</v>
      </c>
      <c r="AA18" s="1">
        <v>87.706405639648438</v>
      </c>
      <c r="AB18" s="1">
        <v>14.543985366821289</v>
      </c>
      <c r="AC18" s="1">
        <v>0.53970533609390259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1.1016168033375457</v>
      </c>
      <c r="AL18">
        <f>(U18-T18)/(1000-U18)*AK18</f>
        <v>3.9634776586645243E-2</v>
      </c>
      <c r="AM18">
        <f>(P18+273.15)</f>
        <v>333.61528244018552</v>
      </c>
      <c r="AN18">
        <f>(O18+273.15)</f>
        <v>305.15547027587888</v>
      </c>
      <c r="AO18">
        <f>(Y18*AG18+Z18*AH18)*AI18</f>
        <v>3.7075273161934152E-2</v>
      </c>
      <c r="AP18">
        <f>((AO18+0.00000010773*(AN18^4-AM18^4))-AL18*44100)/(L18*51.4+0.00000043092*AM18^3)</f>
        <v>-17.048482062227233</v>
      </c>
      <c r="AQ18">
        <f>0.61365*EXP(17.502*J18/(240.97+J18))</f>
        <v>20.540892338770536</v>
      </c>
      <c r="AR18">
        <f>AQ18*1000/AA18</f>
        <v>234.20059446017075</v>
      </c>
      <c r="AS18">
        <f>(AR18-U18)</f>
        <v>199.48898938814926</v>
      </c>
      <c r="AT18">
        <f>IF(D18,P18,(O18+P18)/2)</f>
        <v>46.235376358032227</v>
      </c>
      <c r="AU18">
        <f>0.61365*EXP(17.502*AT18/(240.97+AT18))</f>
        <v>10.269780973323137</v>
      </c>
      <c r="AV18">
        <f>IF(AS18&lt;&gt;0,(1000-(AR18+U18)/2)/AS18*AL18,0)</f>
        <v>0.17196758185463185</v>
      </c>
      <c r="AW18">
        <f>U18*AA18/1000</f>
        <v>3.0444301148499946</v>
      </c>
      <c r="AX18">
        <f>(AU18-AW18)</f>
        <v>7.2253508584731421</v>
      </c>
      <c r="AY18">
        <f>1/(1.6/F18+1.37/N18)</f>
        <v>0.10817389181309756</v>
      </c>
      <c r="AZ18">
        <f>G18*AA18*0.001</f>
        <v>28.156047671204977</v>
      </c>
      <c r="BA18">
        <f>G18/S18</f>
        <v>0.81946586183092607</v>
      </c>
      <c r="BB18">
        <f>(1-AL18*AA18/AQ18/F18)*100</f>
        <v>5.9824665853088765</v>
      </c>
      <c r="BC18">
        <f>(S18-E18/(N18/1.35))</f>
        <v>394.01949434916821</v>
      </c>
      <c r="BD18">
        <f>E18*BB18/100/BC18</f>
        <v>-9.830868647693722E-4</v>
      </c>
    </row>
    <row r="19" spans="1:56" x14ac:dyDescent="0.35">
      <c r="A19" s="1" t="s">
        <v>9</v>
      </c>
      <c r="B19" s="1" t="s">
        <v>2658</v>
      </c>
      <c r="K19" s="1">
        <v>2.72</v>
      </c>
    </row>
    <row r="20" spans="1:56" x14ac:dyDescent="0.35">
      <c r="A20" s="1" t="s">
        <v>9</v>
      </c>
      <c r="B20" s="1" t="s">
        <v>2657</v>
      </c>
      <c r="K20" s="1">
        <v>2.72</v>
      </c>
    </row>
    <row r="21" spans="1:56" x14ac:dyDescent="0.35">
      <c r="A21" s="1">
        <v>2</v>
      </c>
      <c r="B21" s="1" t="s">
        <v>2656</v>
      </c>
      <c r="C21" s="1">
        <v>590.00000232458115</v>
      </c>
      <c r="D21" s="1">
        <v>0</v>
      </c>
      <c r="E21">
        <f>(R21-S21*(1000-T21)/(1000-U21))*AK21</f>
        <v>-5.9957116189197235</v>
      </c>
      <c r="F21">
        <f>IF(AV21&lt;&gt;0,1/(1/AV21-1/N21),0)</f>
        <v>0.25484490847943647</v>
      </c>
      <c r="G21">
        <f>((AY21-AL21/2)*S21-E21)/(AY21+AL21/2)</f>
        <v>338.10331699949421</v>
      </c>
      <c r="H21">
        <f>AL21*1000</f>
        <v>38.588300070019834</v>
      </c>
      <c r="I21">
        <f>(AQ21-AW21)</f>
        <v>12.657963893678486</v>
      </c>
      <c r="J21">
        <f>(P21+AP21*D21)</f>
        <v>54.685825347900391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31.956571578979492</v>
      </c>
      <c r="P21" s="1">
        <v>54.685825347900391</v>
      </c>
      <c r="Q21" s="1">
        <v>32.037708282470703</v>
      </c>
      <c r="R21" s="1">
        <v>400.02603149414063</v>
      </c>
      <c r="S21" s="1">
        <v>391.74627685546875</v>
      </c>
      <c r="T21" s="1">
        <v>-5.845541600137949E-3</v>
      </c>
      <c r="U21" s="1">
        <v>33.837669372558594</v>
      </c>
      <c r="V21" s="1">
        <v>-1.0763117112219334E-2</v>
      </c>
      <c r="W21" s="1">
        <v>62.303684234619141</v>
      </c>
      <c r="X21" s="1">
        <v>299.63958740234375</v>
      </c>
      <c r="Y21" s="1">
        <v>25.177989959716797</v>
      </c>
      <c r="Z21" s="1">
        <v>0.15192466974258423</v>
      </c>
      <c r="AA21" s="1">
        <v>87.7054443359375</v>
      </c>
      <c r="AB21" s="1">
        <v>14.616413116455078</v>
      </c>
      <c r="AC21" s="1">
        <v>0.55810326337814331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1.1016161301556753</v>
      </c>
      <c r="AL21">
        <f>(U21-T21)/(1000-U21)*AK21</f>
        <v>3.8588300070019836E-2</v>
      </c>
      <c r="AM21">
        <f>(P21+273.15)</f>
        <v>327.83582534790037</v>
      </c>
      <c r="AN21">
        <f>(O21+273.15)</f>
        <v>305.10657157897947</v>
      </c>
      <c r="AO21">
        <f>(Y21*AG21+Z21*AH21)*AI21</f>
        <v>4.0284783035111786</v>
      </c>
      <c r="AP21">
        <f>((AO21+0.00000010773*(AN21^4-AM21^4))-AL21*44100)/(L21*51.4+0.00000043092*AM21^3)</f>
        <v>-16.044324906687752</v>
      </c>
      <c r="AQ21">
        <f>0.61365*EXP(17.502*J21/(240.97+J21))</f>
        <v>15.625711721291282</v>
      </c>
      <c r="AR21">
        <f>AQ21*1000/AA21</f>
        <v>178.16125144341368</v>
      </c>
      <c r="AS21">
        <f>(AR21-U21)</f>
        <v>144.32358207085508</v>
      </c>
      <c r="AT21">
        <f>IF(D21,P21,(O21+P21)/2)</f>
        <v>43.321198463439941</v>
      </c>
      <c r="AU21">
        <f>0.61365*EXP(17.502*AT21/(240.97+AT21))</f>
        <v>8.8346365610096846</v>
      </c>
      <c r="AV21">
        <f>IF(AS21&lt;&gt;0,(1000-(AR21+U21)/2)/AS21*AL21,0)</f>
        <v>0.23903204583433665</v>
      </c>
      <c r="AW21">
        <f>U21*AA21/1000</f>
        <v>2.9677478276127949</v>
      </c>
      <c r="AX21">
        <f>(AU21-AW21)</f>
        <v>5.8668887333968893</v>
      </c>
      <c r="AY21">
        <f>1/(1.6/F21+1.37/N21)</f>
        <v>0.15073955593836202</v>
      </c>
      <c r="AZ21">
        <f>G21*AA21*0.001</f>
        <v>29.65350164889497</v>
      </c>
      <c r="BA21">
        <f>G21/S21</f>
        <v>0.86306708442371327</v>
      </c>
      <c r="BB21">
        <f>(1-AL21*AA21/AQ21/F21)*100</f>
        <v>15.010273606899149</v>
      </c>
      <c r="BC21">
        <f>(S21-E21/(N21/1.35))</f>
        <v>393.84740680499124</v>
      </c>
      <c r="BD21">
        <f>E21*BB21/100/BC21</f>
        <v>-2.2850797114073763E-3</v>
      </c>
    </row>
    <row r="22" spans="1:56" x14ac:dyDescent="0.35">
      <c r="A22" s="1" t="s">
        <v>9</v>
      </c>
      <c r="B22" s="1" t="s">
        <v>2655</v>
      </c>
      <c r="K22" s="1">
        <v>2.72</v>
      </c>
    </row>
    <row r="23" spans="1:56" x14ac:dyDescent="0.35">
      <c r="A23" s="1" t="s">
        <v>9</v>
      </c>
      <c r="B23" s="1" t="s">
        <v>2654</v>
      </c>
      <c r="K23" s="1">
        <v>2.72</v>
      </c>
    </row>
    <row r="24" spans="1:56" x14ac:dyDescent="0.35">
      <c r="A24" s="1">
        <v>3</v>
      </c>
      <c r="B24" s="1" t="s">
        <v>2653</v>
      </c>
      <c r="C24" s="1">
        <v>793.00000232458115</v>
      </c>
      <c r="D24" s="1">
        <v>0</v>
      </c>
      <c r="E24">
        <f>(R24-S24*(1000-T24)/(1000-U24))*AK24</f>
        <v>-5.2998093604925893</v>
      </c>
      <c r="F24">
        <f>IF(AV24&lt;&gt;0,1/(1/AV24-1/N24),0)</f>
        <v>0.24688337084958573</v>
      </c>
      <c r="G24">
        <f>((AY24-AL24/2)*S24-E24)/(AY24+AL24/2)</f>
        <v>334.56593950245622</v>
      </c>
      <c r="H24">
        <f>AL24*1000</f>
        <v>37.550664983649582</v>
      </c>
      <c r="I24">
        <f>(AQ24-AW24)</f>
        <v>12.698882785739364</v>
      </c>
      <c r="J24">
        <f>(P24+AP24*D24)</f>
        <v>54.639339447021484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31.874391555786133</v>
      </c>
      <c r="P24" s="1">
        <v>54.639339447021484</v>
      </c>
      <c r="Q24" s="1">
        <v>31.971454620361328</v>
      </c>
      <c r="R24" s="1">
        <v>400.069091796875</v>
      </c>
      <c r="S24" s="1">
        <v>391.53350830078125</v>
      </c>
      <c r="T24" s="1">
        <v>8.1559242680668831E-3</v>
      </c>
      <c r="U24" s="1">
        <v>32.972522735595703</v>
      </c>
      <c r="V24" s="1">
        <v>1.5086893923580647E-2</v>
      </c>
      <c r="W24" s="1">
        <v>60.992839813232422</v>
      </c>
      <c r="X24" s="1">
        <v>299.62677001953125</v>
      </c>
      <c r="Y24" s="1">
        <v>50.564689636230469</v>
      </c>
      <c r="Z24" s="1">
        <v>7.2033107280731201E-2</v>
      </c>
      <c r="AA24" s="1">
        <v>87.703834533691406</v>
      </c>
      <c r="AB24" s="1">
        <v>14.548165321350098</v>
      </c>
      <c r="AC24" s="1">
        <v>0.56407403945922852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1.1015690074247471</v>
      </c>
      <c r="AL24">
        <f>(U24-T24)/(1000-U24)*AK24</f>
        <v>3.7550664983649583E-2</v>
      </c>
      <c r="AM24">
        <f>(P24+273.15)</f>
        <v>327.78933944702146</v>
      </c>
      <c r="AN24">
        <f>(O24+273.15)</f>
        <v>305.02439155578611</v>
      </c>
      <c r="AO24">
        <f>(Y24*AG24+Z24*AH24)*AI24</f>
        <v>8.0903501609634532</v>
      </c>
      <c r="AP24">
        <f>((AO24+0.00000010773*(AN24^4-AM24^4))-AL24*44100)/(L24*51.4+0.00000043092*AM24^3)</f>
        <v>-15.649553243282378</v>
      </c>
      <c r="AQ24">
        <f>0.61365*EXP(17.502*J24/(240.97+J24))</f>
        <v>15.590699463900428</v>
      </c>
      <c r="AR24">
        <f>AQ24*1000/AA24</f>
        <v>177.76531148032376</v>
      </c>
      <c r="AS24">
        <f>(AR24-U24)</f>
        <v>144.79278874472806</v>
      </c>
      <c r="AT24">
        <f>IF(D24,P24,(O24+P24)/2)</f>
        <v>43.256865501403809</v>
      </c>
      <c r="AU24">
        <f>0.61365*EXP(17.502*AT24/(240.97+AT24))</f>
        <v>8.8050213099405514</v>
      </c>
      <c r="AV24">
        <f>IF(AS24&lt;&gt;0,(1000-(AR24+U24)/2)/AS24*AL24,0)</f>
        <v>0.23201426237369718</v>
      </c>
      <c r="AW24">
        <f>U24*AA24/1000</f>
        <v>2.8918166781610632</v>
      </c>
      <c r="AX24">
        <f>(AU24-AW24)</f>
        <v>5.9132046317794877</v>
      </c>
      <c r="AY24">
        <f>1/(1.6/F24+1.37/N24)</f>
        <v>0.14627531716587089</v>
      </c>
      <c r="AZ24">
        <f>G24*AA24*0.001</f>
        <v>29.342715798732428</v>
      </c>
      <c r="BA24">
        <f>G24/S24</f>
        <v>0.85450142174150323</v>
      </c>
      <c r="BB24">
        <f>(1-AL24*AA24/AQ24/F24)*100</f>
        <v>14.438423947595791</v>
      </c>
      <c r="BC24">
        <f>(S24-E24/(N24/1.35))</f>
        <v>393.39076710204711</v>
      </c>
      <c r="BD24">
        <f>E24*BB24/100/BC24</f>
        <v>-1.945162438659337E-3</v>
      </c>
    </row>
    <row r="25" spans="1:56" x14ac:dyDescent="0.35">
      <c r="A25" s="1" t="s">
        <v>9</v>
      </c>
      <c r="B25" s="1" t="s">
        <v>2652</v>
      </c>
      <c r="K25" s="1">
        <v>2.72</v>
      </c>
    </row>
    <row r="26" spans="1:56" x14ac:dyDescent="0.35">
      <c r="A26" s="1" t="s">
        <v>9</v>
      </c>
      <c r="B26" s="1" t="s">
        <v>2651</v>
      </c>
      <c r="K26" s="1">
        <v>2.72</v>
      </c>
    </row>
    <row r="27" spans="1:56" x14ac:dyDescent="0.35">
      <c r="A27" s="1">
        <v>4</v>
      </c>
      <c r="B27" s="1" t="s">
        <v>2650</v>
      </c>
      <c r="C27" s="1">
        <v>996.00000232458115</v>
      </c>
      <c r="D27" s="1">
        <v>0</v>
      </c>
      <c r="E27">
        <f>(R27-S27*(1000-T27)/(1000-U27))*AK27</f>
        <v>-4.4186804633148258</v>
      </c>
      <c r="F27">
        <f>IF(AV27&lt;&gt;0,1/(1/AV27-1/N27),0)</f>
        <v>2.6436523290128151</v>
      </c>
      <c r="G27">
        <f>((AY27-AL27/2)*S27-E27)/(AY27+AL27/2)</f>
        <v>381.32376052731621</v>
      </c>
      <c r="H27">
        <f>AL27*1000</f>
        <v>36.903343113683</v>
      </c>
      <c r="I27">
        <f>(AQ27-AW27)</f>
        <v>1.9740796629313215</v>
      </c>
      <c r="J27">
        <f>(P27+AP27*D27)</f>
        <v>32.163444519042969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31.806699752807617</v>
      </c>
      <c r="P27" s="1">
        <v>32.163444519042969</v>
      </c>
      <c r="Q27" s="1">
        <v>31.906169891357422</v>
      </c>
      <c r="R27" s="1">
        <v>399.84677124023438</v>
      </c>
      <c r="S27" s="1">
        <v>390.7667236328125</v>
      </c>
      <c r="T27" s="1">
        <v>3.0124092474579811E-2</v>
      </c>
      <c r="U27" s="1">
        <v>32.445133209228516</v>
      </c>
      <c r="V27" s="1">
        <v>5.5933892726898193E-2</v>
      </c>
      <c r="W27" s="1">
        <v>60.243560791015625</v>
      </c>
      <c r="X27" s="1">
        <v>299.6153564453125</v>
      </c>
      <c r="Y27" s="1">
        <v>100.47879791259766</v>
      </c>
      <c r="Z27" s="1">
        <v>0.36147549748420715</v>
      </c>
      <c r="AA27" s="1">
        <v>87.697479248046875</v>
      </c>
      <c r="AB27" s="1">
        <v>14.507253646850586</v>
      </c>
      <c r="AC27" s="1">
        <v>0.56524914503097534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1.1015270457548252</v>
      </c>
      <c r="AL27">
        <f>(U27-T27)/(1000-U27)*AK27</f>
        <v>3.6903343113682999E-2</v>
      </c>
      <c r="AM27">
        <f>(P27+273.15)</f>
        <v>305.31344451904295</v>
      </c>
      <c r="AN27">
        <f>(O27+273.15)</f>
        <v>304.95669975280759</v>
      </c>
      <c r="AO27">
        <f>(Y27*AG27+Z27*AH27)*AI27</f>
        <v>16.076607306675442</v>
      </c>
      <c r="AP27">
        <f>((AO27+0.00000010773*(AN27^4-AM27^4))-AL27*44100)/(L27*51.4+0.00000043092*AM27^3)</f>
        <v>-13.214536660002041</v>
      </c>
      <c r="AQ27">
        <f>0.61365*EXP(17.502*J27/(240.97+J27))</f>
        <v>4.8194360592477556</v>
      </c>
      <c r="AR27">
        <f>AQ27*1000/AA27</f>
        <v>54.955240453562872</v>
      </c>
      <c r="AS27">
        <f>(AR27-U27)</f>
        <v>22.510107244334357</v>
      </c>
      <c r="AT27">
        <f>IF(D27,P27,(O27+P27)/2)</f>
        <v>31.985072135925293</v>
      </c>
      <c r="AU27">
        <f>0.61365*EXP(17.502*AT27/(240.97+AT27))</f>
        <v>4.7710501212540048</v>
      </c>
      <c r="AV27">
        <f>IF(AS27&lt;&gt;0,(1000-(AR27+U27)/2)/AS27*AL27,0)</f>
        <v>1.5677695242342469</v>
      </c>
      <c r="AW27">
        <f>U27*AA27/1000</f>
        <v>2.8453563963164341</v>
      </c>
      <c r="AX27">
        <f>(AU27-AW27)</f>
        <v>1.9256937249375707</v>
      </c>
      <c r="AY27">
        <f>1/(1.6/F27+1.37/N27)</f>
        <v>1.0407410738320404</v>
      </c>
      <c r="AZ27">
        <f>G27*AA27*0.001</f>
        <v>33.441132575631514</v>
      </c>
      <c r="BA27">
        <f>G27/S27</f>
        <v>0.97583478189312389</v>
      </c>
      <c r="BB27">
        <f>(1-AL27*AA27/AQ27/F27)*100</f>
        <v>74.598915518833437</v>
      </c>
      <c r="BC27">
        <f>(S27-E27/(N27/1.35))</f>
        <v>392.31520068590225</v>
      </c>
      <c r="BD27">
        <f>E27*BB27/100/BC27</f>
        <v>-8.4021411867609957E-3</v>
      </c>
    </row>
    <row r="28" spans="1:56" x14ac:dyDescent="0.35">
      <c r="A28" s="1" t="s">
        <v>9</v>
      </c>
      <c r="B28" s="1" t="s">
        <v>2649</v>
      </c>
      <c r="K28" s="1">
        <v>2.72</v>
      </c>
    </row>
    <row r="29" spans="1:56" x14ac:dyDescent="0.35">
      <c r="A29" s="1" t="s">
        <v>9</v>
      </c>
      <c r="B29" s="1" t="s">
        <v>2648</v>
      </c>
      <c r="K29" s="1">
        <v>2.72</v>
      </c>
    </row>
    <row r="30" spans="1:56" x14ac:dyDescent="0.35">
      <c r="A30" s="1">
        <v>5</v>
      </c>
      <c r="B30" s="1" t="s">
        <v>2647</v>
      </c>
      <c r="C30" s="1">
        <v>1199.0000023245811</v>
      </c>
      <c r="D30" s="1">
        <v>0</v>
      </c>
      <c r="E30">
        <f>(R30-S30*(1000-T30)/(1000-U30))*AK30</f>
        <v>-3.7852909987318997</v>
      </c>
      <c r="F30">
        <f>IF(AV30&lt;&gt;0,1/(1/AV30-1/N30),0)</f>
        <v>0.24557956861615457</v>
      </c>
      <c r="G30">
        <f>((AY30-AL30/2)*S30-E30)/(AY30+AL30/2)</f>
        <v>326.75632603637092</v>
      </c>
      <c r="H30">
        <f>AL30*1000</f>
        <v>36.46078587460584</v>
      </c>
      <c r="I30">
        <f>(AQ30-AW30)</f>
        <v>12.423871786248498</v>
      </c>
      <c r="J30">
        <f>(P30+AP30*D30)</f>
        <v>54.166641235351563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31.754299163818359</v>
      </c>
      <c r="P30" s="1">
        <v>54.166641235351563</v>
      </c>
      <c r="Q30" s="1">
        <v>31.853303909301758</v>
      </c>
      <c r="R30" s="1">
        <v>400.09576416015625</v>
      </c>
      <c r="S30" s="1">
        <v>390.60321044921875</v>
      </c>
      <c r="T30" s="1">
        <v>5.9081707149744034E-2</v>
      </c>
      <c r="U30" s="1">
        <v>32.096576690673828</v>
      </c>
      <c r="V30" s="1">
        <v>0.11002142727375031</v>
      </c>
      <c r="W30" s="1">
        <v>59.76995849609375</v>
      </c>
      <c r="X30" s="1">
        <v>299.61834716796875</v>
      </c>
      <c r="Y30" s="1">
        <v>150.44598388671875</v>
      </c>
      <c r="Z30" s="1">
        <v>0.30516549944877625</v>
      </c>
      <c r="AA30" s="1">
        <v>87.692024230957031</v>
      </c>
      <c r="AB30" s="1">
        <v>14.498600006103516</v>
      </c>
      <c r="AC30" s="1">
        <v>0.56117695569992065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1.1015380410587083</v>
      </c>
      <c r="AL30">
        <f>(U30-T30)/(1000-U30)*AK30</f>
        <v>3.6460785874605842E-2</v>
      </c>
      <c r="AM30">
        <f>(P30+273.15)</f>
        <v>327.31664123535154</v>
      </c>
      <c r="AN30">
        <f>(O30+273.15)</f>
        <v>304.90429916381834</v>
      </c>
      <c r="AO30">
        <f>(Y30*AG30+Z30*AH30)*AI30</f>
        <v>24.071356883838234</v>
      </c>
      <c r="AP30">
        <f>((AO30+0.00000010773*(AN30^4-AM30^4))-AL30*44100)/(L30*51.4+0.00000043092*AM30^3)</f>
        <v>-15.100388502333301</v>
      </c>
      <c r="AQ30">
        <f>0.61365*EXP(17.502*J30/(240.97+J30))</f>
        <v>15.238485567137838</v>
      </c>
      <c r="AR30">
        <f>AQ30*1000/AA30</f>
        <v>173.77276554825323</v>
      </c>
      <c r="AS30">
        <f>(AR30-U30)</f>
        <v>141.6761888575794</v>
      </c>
      <c r="AT30">
        <f>IF(D30,P30,(O30+P30)/2)</f>
        <v>42.960470199584961</v>
      </c>
      <c r="AU30">
        <f>0.61365*EXP(17.502*AT30/(240.97+AT30))</f>
        <v>8.6696844678803995</v>
      </c>
      <c r="AV30">
        <f>IF(AS30&lt;&gt;0,(1000-(AR30+U30)/2)/AS30*AL30,0)</f>
        <v>0.23086241333556531</v>
      </c>
      <c r="AW30">
        <f>U30*AA30/1000</f>
        <v>2.8146137808893399</v>
      </c>
      <c r="AX30">
        <f>(AU30-AW30)</f>
        <v>5.8550706869910591</v>
      </c>
      <c r="AY30">
        <f>1/(1.6/F30+1.37/N30)</f>
        <v>0.14554281409621875</v>
      </c>
      <c r="AZ30">
        <f>G30*AA30*0.001</f>
        <v>28.653923660399936</v>
      </c>
      <c r="BA30">
        <f>G30/S30</f>
        <v>0.83654285805941064</v>
      </c>
      <c r="BB30">
        <f>(1-AL30*AA30/AQ30/F30)*100</f>
        <v>14.561801955878728</v>
      </c>
      <c r="BC30">
        <f>(S30-E30/(N30/1.35))</f>
        <v>391.9297232621426</v>
      </c>
      <c r="BD30">
        <f>E30*BB30/100/BC30</f>
        <v>-1.4063913655264367E-3</v>
      </c>
    </row>
    <row r="31" spans="1:56" x14ac:dyDescent="0.35">
      <c r="A31" s="1" t="s">
        <v>9</v>
      </c>
      <c r="B31" s="1" t="s">
        <v>2646</v>
      </c>
      <c r="K31" s="1">
        <v>2.72</v>
      </c>
    </row>
    <row r="32" spans="1:56" x14ac:dyDescent="0.35">
      <c r="A32" s="1" t="s">
        <v>9</v>
      </c>
      <c r="B32" s="1" t="s">
        <v>2645</v>
      </c>
      <c r="K32" s="1">
        <v>2.72</v>
      </c>
    </row>
    <row r="33" spans="1:56" x14ac:dyDescent="0.35">
      <c r="A33" s="1">
        <v>6</v>
      </c>
      <c r="B33" s="1" t="s">
        <v>2644</v>
      </c>
      <c r="C33" s="1">
        <v>1402.0000023245811</v>
      </c>
      <c r="D33" s="1">
        <v>0</v>
      </c>
      <c r="E33">
        <f>(R33-S33*(1000-T33)/(1000-U33))*AK33</f>
        <v>-2.647790340629919</v>
      </c>
      <c r="F33">
        <f>IF(AV33&lt;&gt;0,1/(1/AV33-1/N33),0)</f>
        <v>0.25394574988007984</v>
      </c>
      <c r="G33">
        <f>((AY33-AL33/2)*S33-E33)/(AY33+AL33/2)</f>
        <v>321.08641597372736</v>
      </c>
      <c r="H33">
        <f>AL33*1000</f>
        <v>36.400039979810828</v>
      </c>
      <c r="I33">
        <f>(AQ33-AW33)</f>
        <v>12.047913716296671</v>
      </c>
      <c r="J33">
        <f>(P33+AP33*D33)</f>
        <v>53.649181365966797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31.718400955200195</v>
      </c>
      <c r="P33" s="1">
        <v>53.649181365966797</v>
      </c>
      <c r="Q33" s="1">
        <v>31.816635131835938</v>
      </c>
      <c r="R33" s="1">
        <v>400.0174560546875</v>
      </c>
      <c r="S33" s="1">
        <v>389.55078125</v>
      </c>
      <c r="T33" s="1">
        <v>9.8975047469139099E-2</v>
      </c>
      <c r="U33" s="1">
        <v>32.076992034912109</v>
      </c>
      <c r="V33" s="1">
        <v>0.18468448519706726</v>
      </c>
      <c r="W33" s="1">
        <v>59.854709625244141</v>
      </c>
      <c r="X33" s="1">
        <v>299.68157958984375</v>
      </c>
      <c r="Y33" s="1">
        <v>300.92291259765625</v>
      </c>
      <c r="Z33" s="1">
        <v>0.19776228070259094</v>
      </c>
      <c r="AA33" s="1">
        <v>87.691276550292969</v>
      </c>
      <c r="AB33" s="1">
        <v>14.550447463989258</v>
      </c>
      <c r="AC33" s="1">
        <v>0.56045788526535034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1.1017705131979547</v>
      </c>
      <c r="AL33">
        <f>(U33-T33)/(1000-U33)*AK33</f>
        <v>3.6400039979810825E-2</v>
      </c>
      <c r="AM33">
        <f>(P33+273.15)</f>
        <v>326.79918136596677</v>
      </c>
      <c r="AN33">
        <f>(O33+273.15)</f>
        <v>304.86840095520017</v>
      </c>
      <c r="AO33">
        <f>(Y33*AG33+Z33*AH33)*AI33</f>
        <v>48.147664939440801</v>
      </c>
      <c r="AP33">
        <f>((AO33+0.00000010773*(AN33^4-AM33^4))-AL33*44100)/(L33*51.4+0.00000043092*AM33^3)</f>
        <v>-14.836185111818326</v>
      </c>
      <c r="AQ33">
        <f>0.61365*EXP(17.502*J33/(240.97+J33))</f>
        <v>14.860786095731694</v>
      </c>
      <c r="AR33">
        <f>AQ33*1000/AA33</f>
        <v>169.46709730253144</v>
      </c>
      <c r="AS33">
        <f>(AR33-U33)</f>
        <v>137.39010526761933</v>
      </c>
      <c r="AT33">
        <f>IF(D33,P33,(O33+P33)/2)</f>
        <v>42.683791160583496</v>
      </c>
      <c r="AU33">
        <f>0.61365*EXP(17.502*AT33/(240.97+AT33))</f>
        <v>8.5449784954955792</v>
      </c>
      <c r="AV33">
        <f>IF(AS33&lt;&gt;0,(1000-(AR33+U33)/2)/AS33*AL33,0)</f>
        <v>0.2382408359121948</v>
      </c>
      <c r="AW33">
        <f>U33*AA33/1000</f>
        <v>2.8128723794350226</v>
      </c>
      <c r="AX33">
        <f>(AU33-AW33)</f>
        <v>5.7321061160605566</v>
      </c>
      <c r="AY33">
        <f>1/(1.6/F33+1.37/N33)</f>
        <v>0.15023612375439616</v>
      </c>
      <c r="AZ33">
        <f>G33*AA33*0.001</f>
        <v>28.156477699694534</v>
      </c>
      <c r="BA33">
        <f>G33/S33</f>
        <v>0.82424790663599101</v>
      </c>
      <c r="BB33">
        <f>(1-AL33*AA33/AQ33/F33)*100</f>
        <v>15.41847305594497</v>
      </c>
      <c r="BC33">
        <f>(S33-E33/(N33/1.35))</f>
        <v>390.47866970400742</v>
      </c>
      <c r="BD33">
        <f>E33*BB33/100/BC33</f>
        <v>-1.0455086843985625E-3</v>
      </c>
    </row>
    <row r="34" spans="1:56" x14ac:dyDescent="0.35">
      <c r="A34" s="1" t="s">
        <v>9</v>
      </c>
      <c r="B34" s="1" t="s">
        <v>2643</v>
      </c>
      <c r="K34" s="1">
        <v>2.72</v>
      </c>
    </row>
    <row r="35" spans="1:56" x14ac:dyDescent="0.35">
      <c r="A35" s="1" t="s">
        <v>9</v>
      </c>
      <c r="B35" s="1" t="s">
        <v>2642</v>
      </c>
      <c r="K35" s="1">
        <v>2.72</v>
      </c>
    </row>
    <row r="36" spans="1:56" x14ac:dyDescent="0.35">
      <c r="A36" s="1">
        <v>7</v>
      </c>
      <c r="B36" s="1" t="s">
        <v>2641</v>
      </c>
      <c r="C36" s="1">
        <v>1605.0000023245811</v>
      </c>
      <c r="D36" s="1">
        <v>0</v>
      </c>
      <c r="E36">
        <f>(R36-S36*(1000-T36)/(1000-U36))*AK36</f>
        <v>-1.7564798525917695</v>
      </c>
      <c r="F36">
        <f>IF(AV36&lt;&gt;0,1/(1/AV36-1/N36),0)</f>
        <v>0.25850474962696535</v>
      </c>
      <c r="G36">
        <f>((AY36-AL36/2)*S36-E36)/(AY36+AL36/2)</f>
        <v>315.65287265216352</v>
      </c>
      <c r="H36">
        <f>AL36*1000</f>
        <v>36.625005651469806</v>
      </c>
      <c r="I36">
        <f>(AQ36-AW36)</f>
        <v>11.927333807244448</v>
      </c>
      <c r="J36">
        <f>(P36+AP36*D36)</f>
        <v>53.513843536376953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31.719779968261719</v>
      </c>
      <c r="P36" s="1">
        <v>53.513843536376953</v>
      </c>
      <c r="Q36" s="1">
        <v>31.803382873535156</v>
      </c>
      <c r="R36" s="1">
        <v>399.88943481445313</v>
      </c>
      <c r="S36" s="1">
        <v>388.56134033203125</v>
      </c>
      <c r="T36" s="1">
        <v>0.15770144760608673</v>
      </c>
      <c r="U36" s="1">
        <v>32.341026306152344</v>
      </c>
      <c r="V36" s="1">
        <v>0.29424118995666504</v>
      </c>
      <c r="W36" s="1">
        <v>60.342262268066406</v>
      </c>
      <c r="X36" s="1">
        <v>299.52841186523438</v>
      </c>
      <c r="Y36" s="1">
        <v>500.607421875</v>
      </c>
      <c r="Z36" s="1">
        <v>0.21217285096645355</v>
      </c>
      <c r="AA36" s="1">
        <v>87.690689086914063</v>
      </c>
      <c r="AB36" s="1">
        <v>14.537296295166016</v>
      </c>
      <c r="AC36" s="1">
        <v>0.55901610851287842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1.1012073965633615</v>
      </c>
      <c r="AL36">
        <f>(U36-T36)/(1000-U36)*AK36</f>
        <v>3.6625005651469804E-2</v>
      </c>
      <c r="AM36">
        <f>(P36+273.15)</f>
        <v>326.66384353637693</v>
      </c>
      <c r="AN36">
        <f>(O36+273.15)</f>
        <v>304.8697799682617</v>
      </c>
      <c r="AO36">
        <f>(Y36*AG36+Z36*AH36)*AI36</f>
        <v>80.097185709688347</v>
      </c>
      <c r="AP36">
        <f>((AO36+0.00000010773*(AN36^4-AM36^4))-AL36*44100)/(L36*51.4+0.00000043092*AM36^3)</f>
        <v>-14.645805094423832</v>
      </c>
      <c r="AQ36">
        <f>0.61365*EXP(17.502*J36/(240.97+J36))</f>
        <v>14.763340689808961</v>
      </c>
      <c r="AR36">
        <f>AQ36*1000/AA36</f>
        <v>168.35699255569051</v>
      </c>
      <c r="AS36">
        <f>(AR36-U36)</f>
        <v>136.01596624953817</v>
      </c>
      <c r="AT36">
        <f>IF(D36,P36,(O36+P36)/2)</f>
        <v>42.616811752319336</v>
      </c>
      <c r="AU36">
        <f>0.61365*EXP(17.502*AT36/(240.97+AT36))</f>
        <v>8.5150237259698383</v>
      </c>
      <c r="AV36">
        <f>IF(AS36&lt;&gt;0,(1000-(AR36+U36)/2)/AS36*AL36,0)</f>
        <v>0.24224893240468959</v>
      </c>
      <c r="AW36">
        <f>U36*AA36/1000</f>
        <v>2.8360068825645142</v>
      </c>
      <c r="AX36">
        <f>(AU36-AW36)</f>
        <v>5.6790168434053241</v>
      </c>
      <c r="AY36">
        <f>1/(1.6/F36+1.37/N36)</f>
        <v>0.15278671006385622</v>
      </c>
      <c r="AZ36">
        <f>G36*AA36*0.001</f>
        <v>27.679817915132151</v>
      </c>
      <c r="BA36">
        <f>G36/S36</f>
        <v>0.8123630425570223</v>
      </c>
      <c r="BB36">
        <f>(1-AL36*AA36/AQ36/F36)*100</f>
        <v>15.84537012209648</v>
      </c>
      <c r="BC36">
        <f>(S36-E36/(N36/1.35))</f>
        <v>389.17687901343942</v>
      </c>
      <c r="BD36">
        <f>E36*BB36/100/BC36</f>
        <v>-7.1515228363196084E-4</v>
      </c>
    </row>
    <row r="37" spans="1:56" x14ac:dyDescent="0.35">
      <c r="A37" s="1" t="s">
        <v>9</v>
      </c>
      <c r="B37" s="1" t="s">
        <v>2640</v>
      </c>
      <c r="K37" s="1">
        <v>2.72</v>
      </c>
    </row>
    <row r="38" spans="1:56" x14ac:dyDescent="0.35">
      <c r="A38" s="1" t="s">
        <v>9</v>
      </c>
      <c r="B38" s="1" t="s">
        <v>2639</v>
      </c>
      <c r="K38" s="1">
        <v>2.72</v>
      </c>
    </row>
    <row r="39" spans="1:56" x14ac:dyDescent="0.35">
      <c r="A39" s="1">
        <v>8</v>
      </c>
      <c r="B39" s="1" t="s">
        <v>2638</v>
      </c>
      <c r="C39" s="1">
        <v>1808.0000023245811</v>
      </c>
      <c r="D39" s="1">
        <v>0</v>
      </c>
      <c r="E39">
        <f>(R39-S39*(1000-T39)/(1000-U39))*AK39</f>
        <v>-1.2363534211307896</v>
      </c>
      <c r="F39">
        <f>IF(AV39&lt;&gt;0,1/(1/AV39-1/N39),0)</f>
        <v>0.28458766905481636</v>
      </c>
      <c r="G39">
        <f>((AY39-AL39/2)*S39-E39)/(AY39+AL39/2)</f>
        <v>317.28830005055607</v>
      </c>
      <c r="H39">
        <f>AL39*1000</f>
        <v>37.085959819046636</v>
      </c>
      <c r="I39">
        <f>(AQ39-AW39)</f>
        <v>11.0929654461243</v>
      </c>
      <c r="J39">
        <f>(P39+AP39*D39)</f>
        <v>52.383514404296875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31.739448547363281</v>
      </c>
      <c r="P39" s="1">
        <v>52.383514404296875</v>
      </c>
      <c r="Q39" s="1">
        <v>31.808391571044922</v>
      </c>
      <c r="R39" s="1">
        <v>400.02606201171875</v>
      </c>
      <c r="S39" s="1">
        <v>388.08566284179688</v>
      </c>
      <c r="T39" s="1">
        <v>0.26220524311065674</v>
      </c>
      <c r="U39" s="1">
        <v>32.816448211669922</v>
      </c>
      <c r="V39" s="1">
        <v>0.48869171738624573</v>
      </c>
      <c r="W39" s="1">
        <v>61.162490844726563</v>
      </c>
      <c r="X39" s="1">
        <v>299.69515991210938</v>
      </c>
      <c r="Y39" s="1">
        <v>750.85498046875</v>
      </c>
      <c r="Z39" s="1">
        <v>0.14800073206424713</v>
      </c>
      <c r="AA39" s="1">
        <v>87.692756652832031</v>
      </c>
      <c r="AB39" s="1">
        <v>14.632040977478027</v>
      </c>
      <c r="AC39" s="1">
        <v>0.56286096572875977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1.1018204408533432</v>
      </c>
      <c r="AL39">
        <f>(U39-T39)/(1000-U39)*AK39</f>
        <v>3.7085959819046638E-2</v>
      </c>
      <c r="AM39">
        <f>(P39+273.15)</f>
        <v>325.53351440429685</v>
      </c>
      <c r="AN39">
        <f>(O39+273.15)</f>
        <v>304.88944854736326</v>
      </c>
      <c r="AO39">
        <f>(Y39*AG39+Z39*AH39)*AI39</f>
        <v>120.13679418973334</v>
      </c>
      <c r="AP39">
        <f>((AO39+0.00000010773*(AN39^4-AM39^4))-AL39*44100)/(L39*51.4+0.00000043092*AM39^3)</f>
        <v>-14.368984841104561</v>
      </c>
      <c r="AQ39">
        <f>0.61365*EXP(17.502*J39/(240.97+J39))</f>
        <v>13.970730253360536</v>
      </c>
      <c r="AR39">
        <f>AQ39*1000/AA39</f>
        <v>159.31452934783928</v>
      </c>
      <c r="AS39">
        <f>(AR39-U39)</f>
        <v>126.49808113616936</v>
      </c>
      <c r="AT39">
        <f>IF(D39,P39,(O39+P39)/2)</f>
        <v>42.061481475830078</v>
      </c>
      <c r="AU39">
        <f>0.61365*EXP(17.502*AT39/(240.97+AT39))</f>
        <v>8.2701477348281411</v>
      </c>
      <c r="AV39">
        <f>IF(AS39&lt;&gt;0,(1000-(AR39+U39)/2)/AS39*AL39,0)</f>
        <v>0.26501017771231894</v>
      </c>
      <c r="AW39">
        <f>U39*AA39/1000</f>
        <v>2.8777648072362352</v>
      </c>
      <c r="AX39">
        <f>(AU39-AW39)</f>
        <v>5.392382927591906</v>
      </c>
      <c r="AY39">
        <f>1/(1.6/F39+1.37/N39)</f>
        <v>0.16728563515007458</v>
      </c>
      <c r="AZ39">
        <f>G39*AA39*0.001</f>
        <v>27.823885685124164</v>
      </c>
      <c r="BA39">
        <f>G39/S39</f>
        <v>0.81757284648749995</v>
      </c>
      <c r="BB39">
        <f>(1-AL39*AA39/AQ39/F39)*100</f>
        <v>18.202871115976073</v>
      </c>
      <c r="BC39">
        <f>(S39-E39/(N39/1.35))</f>
        <v>388.51892904378286</v>
      </c>
      <c r="BD39">
        <f>E39*BB39/100/BC39</f>
        <v>-5.7925574010072765E-4</v>
      </c>
    </row>
    <row r="40" spans="1:56" x14ac:dyDescent="0.35">
      <c r="A40" s="1" t="s">
        <v>9</v>
      </c>
      <c r="B40" s="1" t="s">
        <v>2637</v>
      </c>
      <c r="K40" s="1">
        <v>2.72</v>
      </c>
    </row>
    <row r="41" spans="1:56" x14ac:dyDescent="0.35">
      <c r="A41" s="1" t="s">
        <v>9</v>
      </c>
      <c r="B41" s="1" t="s">
        <v>2636</v>
      </c>
      <c r="K41" s="1">
        <v>2.72</v>
      </c>
    </row>
    <row r="42" spans="1:56" x14ac:dyDescent="0.35">
      <c r="A42" s="1">
        <v>9</v>
      </c>
      <c r="B42" s="1" t="s">
        <v>2635</v>
      </c>
      <c r="C42" s="1">
        <v>2011.0000023245811</v>
      </c>
      <c r="D42" s="1">
        <v>0</v>
      </c>
      <c r="E42">
        <f>(R42-S42*(1000-T42)/(1000-U42))*AK42</f>
        <v>-1.401799666080435</v>
      </c>
      <c r="F42">
        <f>IF(AV42&lt;&gt;0,1/(1/AV42-1/N42),0)</f>
        <v>0.28987254526029554</v>
      </c>
      <c r="G42">
        <f>((AY42-AL42/2)*S42-E42)/(AY42+AL42/2)</f>
        <v>318.42009758097674</v>
      </c>
      <c r="H42">
        <f>AL42*1000</f>
        <v>37.505955683276284</v>
      </c>
      <c r="I42">
        <f>(AQ42-AW42)</f>
        <v>11.026073806254049</v>
      </c>
      <c r="J42">
        <f>(P42+AP42*D42)</f>
        <v>52.352127075195313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31.763225555419922</v>
      </c>
      <c r="P42" s="1">
        <v>52.352127075195313</v>
      </c>
      <c r="Q42" s="1">
        <v>31.824773788452148</v>
      </c>
      <c r="R42" s="1">
        <v>399.95706176757813</v>
      </c>
      <c r="S42" s="1">
        <v>388.01910400390625</v>
      </c>
      <c r="T42" s="1">
        <v>0.42450490593910217</v>
      </c>
      <c r="U42" s="1">
        <v>33.335407257080078</v>
      </c>
      <c r="V42" s="1">
        <v>0.79009068012237549</v>
      </c>
      <c r="W42" s="1">
        <v>62.044029235839844</v>
      </c>
      <c r="X42" s="1">
        <v>299.64370727539063</v>
      </c>
      <c r="Y42" s="1">
        <v>1001.208251953125</v>
      </c>
      <c r="Z42" s="1">
        <v>0</v>
      </c>
      <c r="AA42" s="1">
        <v>87.689956665039063</v>
      </c>
      <c r="AB42" s="1">
        <v>14.747516632080078</v>
      </c>
      <c r="AC42" s="1">
        <v>0.56501686573028564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1.1016312767477594</v>
      </c>
      <c r="AL42">
        <f>(U42-T42)/(1000-U42)*AK42</f>
        <v>3.7505955683276283E-2</v>
      </c>
      <c r="AM42">
        <f>(P42+273.15)</f>
        <v>325.50212707519529</v>
      </c>
      <c r="AN42">
        <f>(O42+273.15)</f>
        <v>304.9132255554199</v>
      </c>
      <c r="AO42">
        <f>(Y42*AG42+Z42*AH42)*AI42</f>
        <v>160.19331673190027</v>
      </c>
      <c r="AP42">
        <f>((AO42+0.00000010773*(AN42^4-AM42^4))-AL42*44100)/(L42*51.4+0.00000043092*AM42^3)</f>
        <v>-14.19095541547679</v>
      </c>
      <c r="AQ42">
        <f>0.61365*EXP(17.502*J42/(240.97+J42))</f>
        <v>13.94925422403883</v>
      </c>
      <c r="AR42">
        <f>AQ42*1000/AA42</f>
        <v>159.07470769226907</v>
      </c>
      <c r="AS42">
        <f>(AR42-U42)</f>
        <v>125.73930043518899</v>
      </c>
      <c r="AT42">
        <f>IF(D42,P42,(O42+P42)/2)</f>
        <v>42.057676315307617</v>
      </c>
      <c r="AU42">
        <f>0.61365*EXP(17.502*AT42/(240.97+AT42))</f>
        <v>8.268491088679875</v>
      </c>
      <c r="AV42">
        <f>IF(AS42&lt;&gt;0,(1000-(AR42+U42)/2)/AS42*AL42,0)</f>
        <v>0.26958709762025679</v>
      </c>
      <c r="AW42">
        <f>U42*AA42/1000</f>
        <v>2.9231804177847809</v>
      </c>
      <c r="AX42">
        <f>(AU42-AW42)</f>
        <v>5.3453106708950937</v>
      </c>
      <c r="AY42">
        <f>1/(1.6/F42+1.37/N42)</f>
        <v>0.17020413992293323</v>
      </c>
      <c r="AZ42">
        <f>G42*AA42*0.001</f>
        <v>27.922244558153363</v>
      </c>
      <c r="BA42">
        <f>G42/S42</f>
        <v>0.82062994913201792</v>
      </c>
      <c r="BB42">
        <f>(1-AL42*AA42/AQ42/F42)*100</f>
        <v>18.662275516703986</v>
      </c>
      <c r="BC42">
        <f>(S42-E42/(N42/1.35))</f>
        <v>388.5103489884612</v>
      </c>
      <c r="BD42">
        <f>E42*BB42/100/BC42</f>
        <v>-6.7336099683650138E-4</v>
      </c>
    </row>
    <row r="43" spans="1:56" x14ac:dyDescent="0.35">
      <c r="A43" s="1" t="s">
        <v>9</v>
      </c>
      <c r="B43" s="1" t="s">
        <v>2634</v>
      </c>
      <c r="K43" s="1">
        <v>2.72</v>
      </c>
    </row>
    <row r="44" spans="1:56" x14ac:dyDescent="0.35">
      <c r="A44" s="1" t="s">
        <v>9</v>
      </c>
      <c r="B44" s="1" t="s">
        <v>2633</v>
      </c>
      <c r="K44" s="1">
        <v>2.72</v>
      </c>
    </row>
    <row r="45" spans="1:56" x14ac:dyDescent="0.35">
      <c r="A45" s="1">
        <v>10</v>
      </c>
      <c r="B45" s="1" t="s">
        <v>2632</v>
      </c>
      <c r="C45" s="1">
        <v>2214.0000023245811</v>
      </c>
      <c r="D45" s="1">
        <v>0</v>
      </c>
      <c r="E45">
        <f>(R45-S45*(1000-T45)/(1000-U45))*AK45</f>
        <v>-1.8887745179157138</v>
      </c>
      <c r="F45">
        <f>IF(AV45&lt;&gt;0,1/(1/AV45-1/N45),0)</f>
        <v>0.30522498485355809</v>
      </c>
      <c r="G45">
        <f>((AY45-AL45/2)*S45-E45)/(AY45+AL45/2)</f>
        <v>323.4119617219493</v>
      </c>
      <c r="H45">
        <f>AL45*1000</f>
        <v>37.972188870166441</v>
      </c>
      <c r="I45">
        <f>(AQ45-AW45)</f>
        <v>10.65905946419033</v>
      </c>
      <c r="J45">
        <f>(P45+AP45*D45)</f>
        <v>51.878219604492188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31.828453063964844</v>
      </c>
      <c r="P45" s="1">
        <v>51.878219604492188</v>
      </c>
      <c r="Q45" s="1">
        <v>31.864463806152344</v>
      </c>
      <c r="R45" s="1">
        <v>400.14471435546875</v>
      </c>
      <c r="S45" s="1">
        <v>388.4996337890625</v>
      </c>
      <c r="T45" s="1">
        <v>0.65140253305435181</v>
      </c>
      <c r="U45" s="1">
        <v>33.863079071044922</v>
      </c>
      <c r="V45" s="1">
        <v>1.2078865766525269</v>
      </c>
      <c r="W45" s="1">
        <v>62.791835784912109</v>
      </c>
      <c r="X45" s="1">
        <v>300.45706176757813</v>
      </c>
      <c r="Y45" s="1">
        <v>1250.2760009765625</v>
      </c>
      <c r="Z45" s="1">
        <v>0.22002816200256348</v>
      </c>
      <c r="AA45" s="1">
        <v>87.687599182128906</v>
      </c>
      <c r="AB45" s="1">
        <v>14.918990135192871</v>
      </c>
      <c r="AC45" s="1">
        <v>0.55982065200805664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1.1046215506160957</v>
      </c>
      <c r="AL45">
        <f>(U45-T45)/(1000-U45)*AK45</f>
        <v>3.7972188870166443E-2</v>
      </c>
      <c r="AM45">
        <f>(P45+273.15)</f>
        <v>325.02821960449216</v>
      </c>
      <c r="AN45">
        <f>(O45+273.15)</f>
        <v>304.97845306396482</v>
      </c>
      <c r="AO45">
        <f>(Y45*AG45+Z45*AH45)*AI45</f>
        <v>200.04415568491459</v>
      </c>
      <c r="AP45">
        <f>((AO45+0.00000010773*(AN45^4-AM45^4))-AL45*44100)/(L45*51.4+0.00000043092*AM45^3)</f>
        <v>-13.981064061284494</v>
      </c>
      <c r="AQ45">
        <f>0.61365*EXP(17.502*J45/(240.97+J45))</f>
        <v>13.628431568844855</v>
      </c>
      <c r="AR45">
        <f>AQ45*1000/AA45</f>
        <v>155.42028400775723</v>
      </c>
      <c r="AS45">
        <f>(AR45-U45)</f>
        <v>121.55720493671231</v>
      </c>
      <c r="AT45">
        <f>IF(D45,P45,(O45+P45)/2)</f>
        <v>41.853336334228516</v>
      </c>
      <c r="AU45">
        <f>0.61365*EXP(17.502*AT45/(240.97+AT45))</f>
        <v>8.1799488736253405</v>
      </c>
      <c r="AV45">
        <f>IF(AS45&lt;&gt;0,(1000-(AR45+U45)/2)/AS45*AL45,0)</f>
        <v>0.28281694270332219</v>
      </c>
      <c r="AW45">
        <f>U45*AA45/1000</f>
        <v>2.9693721046545254</v>
      </c>
      <c r="AX45">
        <f>(AU45-AW45)</f>
        <v>5.2105767689708156</v>
      </c>
      <c r="AY45">
        <f>1/(1.6/F45+1.37/N45)</f>
        <v>0.17864590781335105</v>
      </c>
      <c r="AZ45">
        <f>G45*AA45*0.001</f>
        <v>28.359218470180306</v>
      </c>
      <c r="BA45">
        <f>G45/S45</f>
        <v>0.8324640066393143</v>
      </c>
      <c r="BB45">
        <f>(1-AL45*AA45/AQ45/F45)*100</f>
        <v>19.954328314545368</v>
      </c>
      <c r="BC45">
        <f>(S45-E45/(N45/1.35))</f>
        <v>389.16153365345303</v>
      </c>
      <c r="BD45">
        <f>E45*BB45/100/BC45</f>
        <v>-9.6847256430537723E-4</v>
      </c>
    </row>
    <row r="46" spans="1:56" x14ac:dyDescent="0.35">
      <c r="A46" s="1" t="s">
        <v>9</v>
      </c>
      <c r="B46" s="1" t="s">
        <v>2631</v>
      </c>
      <c r="K46" s="1">
        <v>2.72</v>
      </c>
    </row>
    <row r="47" spans="1:56" x14ac:dyDescent="0.35">
      <c r="A47" s="1" t="s">
        <v>9</v>
      </c>
      <c r="B47" s="1" t="s">
        <v>2630</v>
      </c>
      <c r="K47" s="1">
        <v>2.72</v>
      </c>
    </row>
    <row r="48" spans="1:56" x14ac:dyDescent="0.35">
      <c r="A48" s="1">
        <v>11</v>
      </c>
      <c r="B48" s="1" t="s">
        <v>2629</v>
      </c>
      <c r="C48" s="1">
        <v>2417.0000023245811</v>
      </c>
      <c r="D48" s="1">
        <v>0</v>
      </c>
      <c r="E48">
        <f>(R48-S48*(1000-T48)/(1000-U48))*AK48</f>
        <v>-2.6887662806433212</v>
      </c>
      <c r="F48">
        <f>IF(AV48&lt;&gt;0,1/(1/AV48-1/N48),0)</f>
        <v>0.31811684013752634</v>
      </c>
      <c r="G48">
        <f>((AY48-AL48/2)*S48-E48)/(AY48+AL48/2)</f>
        <v>329.01214736945633</v>
      </c>
      <c r="H48">
        <f>AL48*1000</f>
        <v>38.484349010636052</v>
      </c>
      <c r="I48">
        <f>(AQ48-AW48)</f>
        <v>10.405597742552427</v>
      </c>
      <c r="J48">
        <f>(P48+AP48*D48)</f>
        <v>51.591426849365234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31.895517349243164</v>
      </c>
      <c r="P48" s="1">
        <v>51.591426849365234</v>
      </c>
      <c r="Q48" s="1">
        <v>31.914308547973633</v>
      </c>
      <c r="R48" s="1">
        <v>400.04190063476563</v>
      </c>
      <c r="S48" s="1">
        <v>388.92800903320313</v>
      </c>
      <c r="T48" s="1">
        <v>0.94613635540008545</v>
      </c>
      <c r="U48" s="1">
        <v>34.574855804443359</v>
      </c>
      <c r="V48" s="1">
        <v>1.747753381729126</v>
      </c>
      <c r="W48" s="1">
        <v>63.868515014648438</v>
      </c>
      <c r="X48" s="1">
        <v>300.51165771484375</v>
      </c>
      <c r="Y48" s="1">
        <v>1600.4854736328125</v>
      </c>
      <c r="Z48" s="1">
        <v>0.22526609897613525</v>
      </c>
      <c r="AA48" s="1">
        <v>87.687583923339844</v>
      </c>
      <c r="AB48" s="1">
        <v>15.132122993469238</v>
      </c>
      <c r="AC48" s="1">
        <v>0.55978572368621826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1.1048222710104547</v>
      </c>
      <c r="AL48">
        <f>(U48-T48)/(1000-U48)*AK48</f>
        <v>3.8484349010636049E-2</v>
      </c>
      <c r="AM48">
        <f>(P48+273.15)</f>
        <v>324.74142684936521</v>
      </c>
      <c r="AN48">
        <f>(O48+273.15)</f>
        <v>305.04551734924314</v>
      </c>
      <c r="AO48">
        <f>(Y48*AG48+Z48*AH48)*AI48</f>
        <v>256.07767005746791</v>
      </c>
      <c r="AP48">
        <f>((AO48+0.00000010773*(AN48^4-AM48^4))-AL48*44100)/(L48*51.4+0.00000043092*AM48^3)</f>
        <v>-13.676820810770096</v>
      </c>
      <c r="AQ48">
        <f>0.61365*EXP(17.502*J48/(240.97+J48))</f>
        <v>13.437383312541927</v>
      </c>
      <c r="AR48">
        <f>AQ48*1000/AA48</f>
        <v>153.24157322306257</v>
      </c>
      <c r="AS48">
        <f>(AR48-U48)</f>
        <v>118.66671741861921</v>
      </c>
      <c r="AT48">
        <f>IF(D48,P48,(O48+P48)/2)</f>
        <v>41.743472099304199</v>
      </c>
      <c r="AU48">
        <f>0.61365*EXP(17.502*AT48/(240.97+AT48))</f>
        <v>8.1326840436690002</v>
      </c>
      <c r="AV48">
        <f>IF(AS48&lt;&gt;0,(1000-(AR48+U48)/2)/AS48*AL48,0)</f>
        <v>0.29385115950676682</v>
      </c>
      <c r="AW48">
        <f>U48*AA48/1000</f>
        <v>3.0317855699895007</v>
      </c>
      <c r="AX48">
        <f>(AU48-AW48)</f>
        <v>5.1008984736795</v>
      </c>
      <c r="AY48">
        <f>1/(1.6/F48+1.37/N48)</f>
        <v>0.18569312339480099</v>
      </c>
      <c r="AZ48">
        <f>G48*AA48*0.001</f>
        <v>28.850280284257458</v>
      </c>
      <c r="BA48">
        <f>G48/S48</f>
        <v>0.84594613843141409</v>
      </c>
      <c r="BB48">
        <f>(1-AL48*AA48/AQ48/F48)*100</f>
        <v>21.055681004908955</v>
      </c>
      <c r="BC48">
        <f>(S48-E48/(N48/1.35))</f>
        <v>389.87025704621607</v>
      </c>
      <c r="BD48">
        <f>E48*BB48/100/BC48</f>
        <v>-1.4521191108782159E-3</v>
      </c>
    </row>
    <row r="49" spans="1:56" x14ac:dyDescent="0.35">
      <c r="A49" s="1" t="s">
        <v>9</v>
      </c>
      <c r="B49" s="1" t="s">
        <v>2628</v>
      </c>
      <c r="K49" s="1">
        <v>2.72</v>
      </c>
    </row>
    <row r="50" spans="1:56" x14ac:dyDescent="0.35">
      <c r="A50" s="1" t="s">
        <v>9</v>
      </c>
      <c r="B50" s="1" t="s">
        <v>2623</v>
      </c>
      <c r="K50" s="1">
        <v>2.72</v>
      </c>
    </row>
    <row r="51" spans="1:56" x14ac:dyDescent="0.35">
      <c r="A51" s="1">
        <v>12</v>
      </c>
      <c r="B51" s="1" t="s">
        <v>2627</v>
      </c>
      <c r="C51" s="1">
        <v>2620.0000023245811</v>
      </c>
      <c r="D51" s="1">
        <v>0</v>
      </c>
      <c r="E51">
        <f>(R51-S51*(1000-T51)/(1000-U51))*AK51</f>
        <v>-3.324510578479928</v>
      </c>
      <c r="F51">
        <f>IF(AV51&lt;&gt;0,1/(1/AV51-1/N51),0)</f>
        <v>0.34688518648055156</v>
      </c>
      <c r="G51">
        <f>((AY51-AL51/2)*S51-E51)/(AY51+AL51/2)</f>
        <v>335.73712251962201</v>
      </c>
      <c r="H51">
        <f>AL51*1000</f>
        <v>38.857581744462507</v>
      </c>
      <c r="I51">
        <f>(AQ51-AW51)</f>
        <v>9.7351716172408302</v>
      </c>
      <c r="J51">
        <f>(P51+AP51*D51)</f>
        <v>50.647396087646484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32.004508972167969</v>
      </c>
      <c r="P51" s="1">
        <v>50.647396087646484</v>
      </c>
      <c r="Q51" s="1">
        <v>31.998594284057617</v>
      </c>
      <c r="R51" s="1">
        <v>399.86929321289063</v>
      </c>
      <c r="S51" s="1">
        <v>389.194091796875</v>
      </c>
      <c r="T51" s="1">
        <v>1.3157356977462769</v>
      </c>
      <c r="U51" s="1">
        <v>35.234649658203125</v>
      </c>
      <c r="V51" s="1">
        <v>2.4154660701751709</v>
      </c>
      <c r="W51" s="1">
        <v>64.684799194335938</v>
      </c>
      <c r="X51" s="1">
        <v>300.62454223632813</v>
      </c>
      <c r="Y51" s="1">
        <v>2000.2344970703125</v>
      </c>
      <c r="Z51" s="1">
        <v>0.13489928841590881</v>
      </c>
      <c r="AA51" s="1">
        <v>87.684745788574219</v>
      </c>
      <c r="AB51" s="1">
        <v>15.25963020324707</v>
      </c>
      <c r="AC51" s="1">
        <v>0.57165324687957764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1.105237287633559</v>
      </c>
      <c r="AL51">
        <f>(U51-T51)/(1000-U51)*AK51</f>
        <v>3.8857581744462508E-2</v>
      </c>
      <c r="AM51">
        <f>(P51+273.15)</f>
        <v>323.79739608764646</v>
      </c>
      <c r="AN51">
        <f>(O51+273.15)</f>
        <v>305.15450897216795</v>
      </c>
      <c r="AO51">
        <f>(Y51*AG51+Z51*AH51)*AI51</f>
        <v>320.037512377854</v>
      </c>
      <c r="AP51">
        <f>((AO51+0.00000010773*(AN51^4-AM51^4))-AL51*44100)/(L51*51.4+0.00000043092*AM51^3)</f>
        <v>-13.187790067448228</v>
      </c>
      <c r="AQ51">
        <f>0.61365*EXP(17.502*J51/(240.97+J51))</f>
        <v>12.824712915469844</v>
      </c>
      <c r="AR51">
        <f>AQ51*1000/AA51</f>
        <v>146.25933849877194</v>
      </c>
      <c r="AS51">
        <f>(AR51-U51)</f>
        <v>111.02468884056881</v>
      </c>
      <c r="AT51">
        <f>IF(D51,P51,(O51+P51)/2)</f>
        <v>41.325952529907227</v>
      </c>
      <c r="AU51">
        <f>0.61365*EXP(17.502*AT51/(240.97+AT51))</f>
        <v>7.9552127982345375</v>
      </c>
      <c r="AV51">
        <f>IF(AS51&lt;&gt;0,(1000-(AR51+U51)/2)/AS51*AL51,0)</f>
        <v>0.31822987637217509</v>
      </c>
      <c r="AW51">
        <f>U51*AA51/1000</f>
        <v>3.0895412982290145</v>
      </c>
      <c r="AX51">
        <f>(AU51-AW51)</f>
        <v>4.8656715000055231</v>
      </c>
      <c r="AY51">
        <f>1/(1.6/F51+1.37/N51)</f>
        <v>0.20128388359282742</v>
      </c>
      <c r="AZ51">
        <f>G51*AA51*0.001</f>
        <v>29.439024239920453</v>
      </c>
      <c r="BA51">
        <f>G51/S51</f>
        <v>0.86264701750623485</v>
      </c>
      <c r="BB51">
        <f>(1-AL51*AA51/AQ51/F51)*100</f>
        <v>23.410997994633998</v>
      </c>
      <c r="BC51">
        <f>(S51-E51/(N51/1.35))</f>
        <v>390.35912927497958</v>
      </c>
      <c r="BD51">
        <f>E51*BB51/100/BC51</f>
        <v>-1.9938078720097628E-3</v>
      </c>
    </row>
    <row r="52" spans="1:56" x14ac:dyDescent="0.35">
      <c r="A52" s="1" t="s">
        <v>9</v>
      </c>
      <c r="B52" s="1" t="s">
        <v>2626</v>
      </c>
      <c r="K52" s="1">
        <v>2.5132800000000004</v>
      </c>
    </row>
    <row r="53" spans="1:56" x14ac:dyDescent="0.35">
      <c r="A53" s="1" t="s">
        <v>9</v>
      </c>
      <c r="B53" s="1" t="s">
        <v>2625</v>
      </c>
      <c r="K53" s="1">
        <v>2.5132800000000004</v>
      </c>
    </row>
    <row r="54" spans="1:56" x14ac:dyDescent="0.35">
      <c r="A54" s="1" t="s">
        <v>9</v>
      </c>
      <c r="B54" s="1" t="s">
        <v>2624</v>
      </c>
    </row>
    <row r="55" spans="1:56" x14ac:dyDescent="0.35">
      <c r="A55" s="1" t="s">
        <v>9</v>
      </c>
      <c r="B55" s="1" t="s">
        <v>2623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BD55"/>
  <sheetViews>
    <sheetView topLeftCell="A5" zoomScale="5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2622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2621</v>
      </c>
    </row>
    <row r="12" spans="1:56" x14ac:dyDescent="0.35">
      <c r="A12" s="1" t="s">
        <v>9</v>
      </c>
      <c r="B12" s="1" t="s">
        <v>2620</v>
      </c>
    </row>
    <row r="13" spans="1:56" x14ac:dyDescent="0.35">
      <c r="A13" s="1" t="s">
        <v>9</v>
      </c>
      <c r="B13" s="1" t="s">
        <v>2619</v>
      </c>
    </row>
    <row r="14" spans="1:56" x14ac:dyDescent="0.35">
      <c r="A14" s="1" t="s">
        <v>9</v>
      </c>
      <c r="B14" s="1" t="s">
        <v>2618</v>
      </c>
    </row>
    <row r="15" spans="1:56" x14ac:dyDescent="0.35">
      <c r="A15" s="1" t="s">
        <v>9</v>
      </c>
      <c r="B15" s="1" t="s">
        <v>2617</v>
      </c>
    </row>
    <row r="16" spans="1:56" x14ac:dyDescent="0.35">
      <c r="A16" s="1" t="s">
        <v>9</v>
      </c>
      <c r="B16" s="1" t="s">
        <v>2616</v>
      </c>
    </row>
    <row r="17" spans="1:56" x14ac:dyDescent="0.35">
      <c r="A17" s="1" t="s">
        <v>9</v>
      </c>
      <c r="B17" s="1" t="s">
        <v>2615</v>
      </c>
    </row>
    <row r="18" spans="1:56" x14ac:dyDescent="0.35">
      <c r="A18" s="1">
        <v>1</v>
      </c>
      <c r="B18" s="1" t="s">
        <v>2614</v>
      </c>
      <c r="C18" s="1">
        <v>441.00000344216824</v>
      </c>
      <c r="D18" s="1">
        <v>0</v>
      </c>
      <c r="E18">
        <f>(R18-S18*(1000-T18)/(1000-U18))*AK18</f>
        <v>-10.417192233798303</v>
      </c>
      <c r="F18">
        <f>IF(AV18&lt;&gt;0,1/(1/AV18-1/N18),0)</f>
        <v>0.11413473197647132</v>
      </c>
      <c r="G18">
        <f>((AY18-AL18/2)*S18-E18)/(AY18+AL18/2)</f>
        <v>342.0248394725914</v>
      </c>
      <c r="H18">
        <f>AL18*1000</f>
        <v>38.37709683034133</v>
      </c>
      <c r="I18">
        <f>(AQ18-AW18)</f>
        <v>24.934755597394712</v>
      </c>
      <c r="J18">
        <f>(P18+AP18*D18)</f>
        <v>67.390876770019531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32.041393280029297</v>
      </c>
      <c r="P18" s="1">
        <v>67.390876770019531</v>
      </c>
      <c r="Q18" s="1">
        <v>32.083133697509766</v>
      </c>
      <c r="R18" s="1">
        <v>400.10836791992188</v>
      </c>
      <c r="S18" s="1">
        <v>395.78994750976563</v>
      </c>
      <c r="T18" s="1">
        <v>2.9176480770111084</v>
      </c>
      <c r="U18" s="1">
        <v>36.382900238037109</v>
      </c>
      <c r="V18" s="1">
        <v>5.3448672294616699</v>
      </c>
      <c r="W18" s="1">
        <v>66.650177001953125</v>
      </c>
      <c r="X18" s="1">
        <v>300.57400512695313</v>
      </c>
      <c r="Y18" s="1">
        <v>0.13026200234889984</v>
      </c>
      <c r="Z18" s="1">
        <v>0.23967321217060089</v>
      </c>
      <c r="AA18" s="1">
        <v>87.680351257324219</v>
      </c>
      <c r="AB18" s="1">
        <v>15.971431732177734</v>
      </c>
      <c r="AC18" s="1">
        <v>0.54579645395278931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1.1050514894373276</v>
      </c>
      <c r="AL18">
        <f>(U18-T18)/(1000-U18)*AK18</f>
        <v>3.837709683034133E-2</v>
      </c>
      <c r="AM18">
        <f>(P18+273.15)</f>
        <v>340.54087677001951</v>
      </c>
      <c r="AN18">
        <f>(O18+273.15)</f>
        <v>305.19139328002927</v>
      </c>
      <c r="AO18">
        <f>(Y18*AG18+Z18*AH18)*AI18</f>
        <v>2.0841919909970752E-2</v>
      </c>
      <c r="AP18">
        <f>((AO18+0.00000010773*(AN18^4-AM18^4))-AL18*44100)/(L18*51.4+0.00000043092*AM18^3)</f>
        <v>-17.37189562609549</v>
      </c>
      <c r="AQ18">
        <f>0.61365*EXP(17.502*J18/(240.97+J18))</f>
        <v>28.124821070025991</v>
      </c>
      <c r="AR18">
        <f>AQ18*1000/AA18</f>
        <v>320.76537863637532</v>
      </c>
      <c r="AS18">
        <f>(AR18-U18)</f>
        <v>284.38247839833821</v>
      </c>
      <c r="AT18">
        <f>IF(D18,P18,(O18+P18)/2)</f>
        <v>49.716135025024414</v>
      </c>
      <c r="AU18">
        <f>0.61365*EXP(17.502*AT18/(240.97+AT18))</f>
        <v>12.244068957685119</v>
      </c>
      <c r="AV18">
        <f>IF(AS18&lt;&gt;0,(1000-(AR18+U18)/2)/AS18*AL18,0)</f>
        <v>0.11085049953608184</v>
      </c>
      <c r="AW18">
        <f>U18*AA18/1000</f>
        <v>3.1900654726312787</v>
      </c>
      <c r="AX18">
        <f>(AU18-AW18)</f>
        <v>9.0540034850538404</v>
      </c>
      <c r="AY18">
        <f>1/(1.6/F18+1.37/N18)</f>
        <v>6.9569329704597588E-2</v>
      </c>
      <c r="AZ18">
        <f>G18*AA18*0.001</f>
        <v>29.988858063686745</v>
      </c>
      <c r="BA18">
        <f>G18/S18</f>
        <v>0.86415746944697824</v>
      </c>
      <c r="BB18">
        <f>(1-AL18*AA18/AQ18/F18)*100</f>
        <v>-4.8254673795546932</v>
      </c>
      <c r="BC18">
        <f>(S18-E18/(N18/1.35))</f>
        <v>399.44053579411514</v>
      </c>
      <c r="BD18">
        <f>E18*BB18/100/BC18</f>
        <v>1.2584556850447921E-3</v>
      </c>
    </row>
    <row r="19" spans="1:56" x14ac:dyDescent="0.35">
      <c r="A19" s="1" t="s">
        <v>9</v>
      </c>
      <c r="B19" s="1" t="s">
        <v>2613</v>
      </c>
      <c r="K19" s="1">
        <v>2.72</v>
      </c>
    </row>
    <row r="20" spans="1:56" x14ac:dyDescent="0.35">
      <c r="A20" s="1" t="s">
        <v>9</v>
      </c>
      <c r="B20" s="1" t="s">
        <v>2612</v>
      </c>
      <c r="K20" s="1">
        <v>2.72</v>
      </c>
    </row>
    <row r="21" spans="1:56" x14ac:dyDescent="0.35">
      <c r="A21" s="1">
        <v>2</v>
      </c>
      <c r="B21" s="1" t="s">
        <v>2611</v>
      </c>
      <c r="C21" s="1">
        <v>643.50000345334411</v>
      </c>
      <c r="D21" s="1">
        <v>0</v>
      </c>
      <c r="E21">
        <f>(R21-S21*(1000-T21)/(1000-U21))*AK21</f>
        <v>-9.8553974665760133</v>
      </c>
      <c r="F21">
        <f>IF(AV21&lt;&gt;0,1/(1/AV21-1/N21),0)</f>
        <v>0.24384283154954373</v>
      </c>
      <c r="G21">
        <f>((AY21-AL21/2)*S21-E21)/(AY21+AL21/2)</f>
        <v>366.57049962462429</v>
      </c>
      <c r="H21">
        <f>AL21*1000</f>
        <v>36.899447750365347</v>
      </c>
      <c r="I21">
        <f>(AQ21-AW21)</f>
        <v>12.589671641300283</v>
      </c>
      <c r="J21">
        <f>(P21+AP21*D21)</f>
        <v>54.827121734619141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32.04058837890625</v>
      </c>
      <c r="P21" s="1">
        <v>54.827121734619141</v>
      </c>
      <c r="Q21" s="1">
        <v>32.106910705566406</v>
      </c>
      <c r="R21" s="1">
        <v>399.9713134765625</v>
      </c>
      <c r="S21" s="1">
        <v>395.67727661132813</v>
      </c>
      <c r="T21" s="1">
        <v>3.6478102207183838</v>
      </c>
      <c r="U21" s="1">
        <v>35.844261169433594</v>
      </c>
      <c r="V21" s="1">
        <v>6.6828465461730957</v>
      </c>
      <c r="W21" s="1">
        <v>65.667259216308594</v>
      </c>
      <c r="X21" s="1">
        <v>300.55776977539063</v>
      </c>
      <c r="Y21" s="1">
        <v>25.578092575073242</v>
      </c>
      <c r="Z21" s="1">
        <v>4.714810848236084E-2</v>
      </c>
      <c r="AA21" s="1">
        <v>87.68145751953125</v>
      </c>
      <c r="AB21" s="1">
        <v>16.032205581665039</v>
      </c>
      <c r="AC21" s="1">
        <v>0.56132817268371582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1.1049918006448183</v>
      </c>
      <c r="AL21">
        <f>(U21-T21)/(1000-U21)*AK21</f>
        <v>3.6899447750365348E-2</v>
      </c>
      <c r="AM21">
        <f>(P21+273.15)</f>
        <v>327.97712173461912</v>
      </c>
      <c r="AN21">
        <f>(O21+273.15)</f>
        <v>305.19058837890623</v>
      </c>
      <c r="AO21">
        <f>(Y21*AG21+Z21*AH21)*AI21</f>
        <v>4.0924947205373314</v>
      </c>
      <c r="AP21">
        <f>((AO21+0.00000010773*(AN21^4-AM21^4))-AL21*44100)/(L21*51.4+0.00000043092*AM21^3)</f>
        <v>-15.455388245381643</v>
      </c>
      <c r="AQ21">
        <f>0.61365*EXP(17.502*J21/(240.97+J21))</f>
        <v>15.732548704346959</v>
      </c>
      <c r="AR21">
        <f>AQ21*1000/AA21</f>
        <v>179.42845784517777</v>
      </c>
      <c r="AS21">
        <f>(AR21-U21)</f>
        <v>143.58419667574418</v>
      </c>
      <c r="AT21">
        <f>IF(D21,P21,(O21+P21)/2)</f>
        <v>43.433855056762695</v>
      </c>
      <c r="AU21">
        <f>0.61365*EXP(17.502*AT21/(240.97+AT21))</f>
        <v>8.8867049003525711</v>
      </c>
      <c r="AV21">
        <f>IF(AS21&lt;&gt;0,(1000-(AR21+U21)/2)/AS21*AL21,0)</f>
        <v>0.22932694745680529</v>
      </c>
      <c r="AW21">
        <f>U21*AA21/1000</f>
        <v>3.1428770630466754</v>
      </c>
      <c r="AX21">
        <f>(AU21-AW21)</f>
        <v>5.7438278373058953</v>
      </c>
      <c r="AY21">
        <f>1/(1.6/F21+1.37/N21)</f>
        <v>0.14456645376338029</v>
      </c>
      <c r="AZ21">
        <f>G21*AA21*0.001</f>
        <v>32.141435690749844</v>
      </c>
      <c r="BA21">
        <f>G21/S21</f>
        <v>0.92643808803987682</v>
      </c>
      <c r="BB21">
        <f>(1-AL21*AA21/AQ21/F21)*100</f>
        <v>15.66292218104004</v>
      </c>
      <c r="BC21">
        <f>(S21-E21/(N21/1.35))</f>
        <v>399.130990214919</v>
      </c>
      <c r="BD21">
        <f>E21*BB21/100/BC21</f>
        <v>-3.8675103504009832E-3</v>
      </c>
    </row>
    <row r="22" spans="1:56" x14ac:dyDescent="0.35">
      <c r="A22" s="1" t="s">
        <v>9</v>
      </c>
      <c r="B22" s="1" t="s">
        <v>2610</v>
      </c>
      <c r="K22" s="1">
        <v>2.72</v>
      </c>
    </row>
    <row r="23" spans="1:56" x14ac:dyDescent="0.35">
      <c r="A23" s="1" t="s">
        <v>9</v>
      </c>
      <c r="B23" s="1" t="s">
        <v>2609</v>
      </c>
      <c r="K23" s="1">
        <v>2.72</v>
      </c>
    </row>
    <row r="24" spans="1:56" x14ac:dyDescent="0.35">
      <c r="A24" s="1">
        <v>3</v>
      </c>
      <c r="B24" s="1" t="s">
        <v>2608</v>
      </c>
      <c r="C24" s="1">
        <v>846.50000345334411</v>
      </c>
      <c r="D24" s="1">
        <v>0</v>
      </c>
      <c r="E24">
        <f>(R24-S24*(1000-T24)/(1000-U24))*AK24</f>
        <v>-9.3982286248832008</v>
      </c>
      <c r="F24">
        <f>IF(AV24&lt;&gt;0,1/(1/AV24-1/N24),0)</f>
        <v>0.23685558408852017</v>
      </c>
      <c r="G24">
        <f>((AY24-AL24/2)*S24-E24)/(AY24+AL24/2)</f>
        <v>366.09195571734358</v>
      </c>
      <c r="H24">
        <f>AL24*1000</f>
        <v>35.626416059875766</v>
      </c>
      <c r="I24">
        <f>(AQ24-AW24)</f>
        <v>12.502896952840711</v>
      </c>
      <c r="J24">
        <f>(P24+AP24*D24)</f>
        <v>54.683181762695313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32.023818969726563</v>
      </c>
      <c r="P24" s="1">
        <v>54.683181762695313</v>
      </c>
      <c r="Q24" s="1">
        <v>32.102954864501953</v>
      </c>
      <c r="R24" s="1">
        <v>400.01815795898438</v>
      </c>
      <c r="S24" s="1">
        <v>395.76446533203125</v>
      </c>
      <c r="T24" s="1">
        <v>4.5068197250366211</v>
      </c>
      <c r="U24" s="1">
        <v>35.593017578125</v>
      </c>
      <c r="V24" s="1">
        <v>8.2643365859985352</v>
      </c>
      <c r="W24" s="1">
        <v>65.268341064453125</v>
      </c>
      <c r="X24" s="1">
        <v>300.63101196289063</v>
      </c>
      <c r="Y24" s="1">
        <v>51.415740966796875</v>
      </c>
      <c r="Z24" s="1">
        <v>9.2988364398479462E-2</v>
      </c>
      <c r="AA24" s="1">
        <v>87.680732727050781</v>
      </c>
      <c r="AB24" s="1">
        <v>16.069236755371094</v>
      </c>
      <c r="AC24" s="1">
        <v>0.56229233741760254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1.10526107339298</v>
      </c>
      <c r="AL24">
        <f>(U24-T24)/(1000-U24)*AK24</f>
        <v>3.5626416059875765E-2</v>
      </c>
      <c r="AM24">
        <f>(P24+273.15)</f>
        <v>327.83318176269529</v>
      </c>
      <c r="AN24">
        <f>(O24+273.15)</f>
        <v>305.17381896972654</v>
      </c>
      <c r="AO24">
        <f>(Y24*AG24+Z24*AH24)*AI24</f>
        <v>8.2265183708104814</v>
      </c>
      <c r="AP24">
        <f>((AO24+0.00000010773*(AN24^4-AM24^4))-AL24*44100)/(L24*51.4+0.00000043092*AM24^3)</f>
        <v>-14.96055619698407</v>
      </c>
      <c r="AQ24">
        <f>0.61365*EXP(17.502*J24/(240.97+J24))</f>
        <v>15.62371881405751</v>
      </c>
      <c r="AR24">
        <f>AQ24*1000/AA24</f>
        <v>178.18873460711129</v>
      </c>
      <c r="AS24">
        <f>(AR24-U24)</f>
        <v>142.59571702898629</v>
      </c>
      <c r="AT24">
        <f>IF(D24,P24,(O24+P24)/2)</f>
        <v>43.353500366210938</v>
      </c>
      <c r="AU24">
        <f>0.61365*EXP(17.502*AT24/(240.97+AT24))</f>
        <v>8.8495389985566693</v>
      </c>
      <c r="AV24">
        <f>IF(AS24&lt;&gt;0,(1000-(AR24+U24)/2)/AS24*AL24,0)</f>
        <v>0.22313627574611961</v>
      </c>
      <c r="AW24">
        <f>U24*AA24/1000</f>
        <v>3.1208218612167986</v>
      </c>
      <c r="AX24">
        <f>(AU24-AW24)</f>
        <v>5.7287171373398706</v>
      </c>
      <c r="AY24">
        <f>1/(1.6/F24+1.37/N24)</f>
        <v>0.14063112107469733</v>
      </c>
      <c r="AZ24">
        <f>G24*AA24*0.001</f>
        <v>32.099210922775711</v>
      </c>
      <c r="BA24">
        <f>G24/S24</f>
        <v>0.92502482609247505</v>
      </c>
      <c r="BB24">
        <f>(1-AL24*AA24/AQ24/F24)*100</f>
        <v>15.58720826962171</v>
      </c>
      <c r="BC24">
        <f>(S24-E24/(N24/1.35))</f>
        <v>399.05796923803791</v>
      </c>
      <c r="BD24">
        <f>E24*BB24/100/BC24</f>
        <v>-3.6709490408445497E-3</v>
      </c>
    </row>
    <row r="25" spans="1:56" x14ac:dyDescent="0.35">
      <c r="A25" s="1" t="s">
        <v>9</v>
      </c>
      <c r="B25" s="1" t="s">
        <v>2607</v>
      </c>
      <c r="K25" s="1">
        <v>2.72</v>
      </c>
    </row>
    <row r="26" spans="1:56" x14ac:dyDescent="0.35">
      <c r="A26" s="1" t="s">
        <v>9</v>
      </c>
      <c r="B26" s="1" t="s">
        <v>2606</v>
      </c>
      <c r="K26" s="1">
        <v>2.72</v>
      </c>
    </row>
    <row r="27" spans="1:56" x14ac:dyDescent="0.35">
      <c r="A27" s="1">
        <v>4</v>
      </c>
      <c r="B27" s="1" t="s">
        <v>2605</v>
      </c>
      <c r="C27" s="1">
        <v>1050.0000034421682</v>
      </c>
      <c r="D27" s="1">
        <v>0</v>
      </c>
      <c r="E27">
        <f>(R27-S27*(1000-T27)/(1000-U27))*AK27</f>
        <v>-9.0965070801454306</v>
      </c>
      <c r="F27">
        <f>IF(AV27&lt;&gt;0,1/(1/AV27-1/N27),0)</f>
        <v>0.2344068369065605</v>
      </c>
      <c r="G27">
        <f>((AY27-AL27/2)*S27-E27)/(AY27+AL27/2)</f>
        <v>366.59381205926383</v>
      </c>
      <c r="H27">
        <f>AL27*1000</f>
        <v>34.600429831715573</v>
      </c>
      <c r="I27">
        <f>(AQ27-AW27)</f>
        <v>12.278008715333296</v>
      </c>
      <c r="J27">
        <f>(P27+AP27*D27)</f>
        <v>54.396068572998047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32.021095275878906</v>
      </c>
      <c r="P27" s="1">
        <v>54.396068572998047</v>
      </c>
      <c r="Q27" s="1">
        <v>32.100997924804688</v>
      </c>
      <c r="R27" s="1">
        <v>400.18218994140625</v>
      </c>
      <c r="S27" s="1">
        <v>396.0142822265625</v>
      </c>
      <c r="T27" s="1">
        <v>5.5120229721069336</v>
      </c>
      <c r="U27" s="1">
        <v>35.705169677734375</v>
      </c>
      <c r="V27" s="1">
        <v>10.108874320983887</v>
      </c>
      <c r="W27" s="1">
        <v>65.482139587402344</v>
      </c>
      <c r="X27" s="1">
        <v>300.57431030273438</v>
      </c>
      <c r="Y27" s="1">
        <v>100.31672668457031</v>
      </c>
      <c r="Z27" s="1">
        <v>1.833600178360939E-2</v>
      </c>
      <c r="AA27" s="1">
        <v>87.678115844726563</v>
      </c>
      <c r="AB27" s="1">
        <v>16.276567459106445</v>
      </c>
      <c r="AC27" s="1">
        <v>0.56573891639709473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1.1050526114071115</v>
      </c>
      <c r="AL27">
        <f>(U27-T27)/(1000-U27)*AK27</f>
        <v>3.4600429831715573E-2</v>
      </c>
      <c r="AM27">
        <f>(P27+273.15)</f>
        <v>327.54606857299802</v>
      </c>
      <c r="AN27">
        <f>(O27+273.15)</f>
        <v>305.17109527587888</v>
      </c>
      <c r="AO27">
        <f>(Y27*AG27+Z27*AH27)*AI27</f>
        <v>16.050675910770678</v>
      </c>
      <c r="AP27">
        <f>((AO27+0.00000010773*(AN27^4-AM27^4))-AL27*44100)/(L27*51.4+0.00000043092*AM27^3)</f>
        <v>-14.506741430177286</v>
      </c>
      <c r="AQ27">
        <f>0.61365*EXP(17.502*J27/(240.97+J27))</f>
        <v>15.408570718593309</v>
      </c>
      <c r="AR27">
        <f>AQ27*1000/AA27</f>
        <v>175.74021259627767</v>
      </c>
      <c r="AS27">
        <f>(AR27-U27)</f>
        <v>140.0350429185433</v>
      </c>
      <c r="AT27">
        <f>IF(D27,P27,(O27+P27)/2)</f>
        <v>43.208581924438477</v>
      </c>
      <c r="AU27">
        <f>0.61365*EXP(17.502*AT27/(240.97+AT27))</f>
        <v>8.7828507482033338</v>
      </c>
      <c r="AV27">
        <f>IF(AS27&lt;&gt;0,(1000-(AR27+U27)/2)/AS27*AL27,0)</f>
        <v>0.22096168666444635</v>
      </c>
      <c r="AW27">
        <f>U27*AA27/1000</f>
        <v>3.1305620032600125</v>
      </c>
      <c r="AX27">
        <f>(AU27-AW27)</f>
        <v>5.6522887449433217</v>
      </c>
      <c r="AY27">
        <f>1/(1.6/F27+1.37/N27)</f>
        <v>0.13924919704803837</v>
      </c>
      <c r="AZ27">
        <f>G27*AA27*0.001</f>
        <v>32.142254721692048</v>
      </c>
      <c r="BA27">
        <f>G27/S27</f>
        <v>0.92570856282787539</v>
      </c>
      <c r="BB27">
        <f>(1-AL27*AA27/AQ27/F27)*100</f>
        <v>16.007584333397173</v>
      </c>
      <c r="BC27">
        <f>(S27-E27/(N27/1.35))</f>
        <v>399.20205119827642</v>
      </c>
      <c r="BD27">
        <f>E27*BB27/100/BC27</f>
        <v>-3.6476041089390358E-3</v>
      </c>
    </row>
    <row r="28" spans="1:56" x14ac:dyDescent="0.35">
      <c r="A28" s="1" t="s">
        <v>9</v>
      </c>
      <c r="B28" s="1" t="s">
        <v>2604</v>
      </c>
      <c r="K28" s="1">
        <v>2.72</v>
      </c>
    </row>
    <row r="29" spans="1:56" x14ac:dyDescent="0.35">
      <c r="A29" s="1" t="s">
        <v>9</v>
      </c>
      <c r="B29" s="1" t="s">
        <v>2603</v>
      </c>
      <c r="K29" s="1">
        <v>2.72</v>
      </c>
    </row>
    <row r="30" spans="1:56" x14ac:dyDescent="0.35">
      <c r="A30" s="1">
        <v>5</v>
      </c>
      <c r="B30" s="1" t="s">
        <v>2602</v>
      </c>
      <c r="C30" s="1">
        <v>1254.0000034421682</v>
      </c>
      <c r="D30" s="1">
        <v>0</v>
      </c>
      <c r="E30">
        <f>(R30-S30*(1000-T30)/(1000-U30))*AK30</f>
        <v>-9.1972237190698145</v>
      </c>
      <c r="F30">
        <f>IF(AV30&lt;&gt;0,1/(1/AV30-1/N30),0)</f>
        <v>0.22407678759098587</v>
      </c>
      <c r="G30">
        <f>((AY30-AL30/2)*S30-E30)/(AY30+AL30/2)</f>
        <v>368.91710610621055</v>
      </c>
      <c r="H30">
        <f>AL30*1000</f>
        <v>33.606279183674616</v>
      </c>
      <c r="I30">
        <f>(AQ30-AW30)</f>
        <v>12.42671715105101</v>
      </c>
      <c r="J30">
        <f>(P30+AP30*D30)</f>
        <v>54.629653930664063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32.029232025146484</v>
      </c>
      <c r="P30" s="1">
        <v>54.629653930664063</v>
      </c>
      <c r="Q30" s="1">
        <v>32.111598968505859</v>
      </c>
      <c r="R30" s="1">
        <v>400.099609375</v>
      </c>
      <c r="S30" s="1">
        <v>396.36727905273438</v>
      </c>
      <c r="T30" s="1">
        <v>6.6801471710205078</v>
      </c>
      <c r="U30" s="1">
        <v>36.005290985107422</v>
      </c>
      <c r="V30" s="1">
        <v>12.244836807250977</v>
      </c>
      <c r="W30" s="1">
        <v>65.998382568359375</v>
      </c>
      <c r="X30" s="1">
        <v>300.4857177734375</v>
      </c>
      <c r="Y30" s="1">
        <v>150.95909118652344</v>
      </c>
      <c r="Z30" s="1">
        <v>0.12049080431461334</v>
      </c>
      <c r="AA30" s="1">
        <v>87.673110961914063</v>
      </c>
      <c r="AB30" s="1">
        <v>16.36024284362793</v>
      </c>
      <c r="AC30" s="1">
        <v>0.58059984445571899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1.1047269035788141</v>
      </c>
      <c r="AL30">
        <f>(U30-T30)/(1000-U30)*AK30</f>
        <v>3.3606279183674613E-2</v>
      </c>
      <c r="AM30">
        <f>(P30+273.15)</f>
        <v>327.77965393066404</v>
      </c>
      <c r="AN30">
        <f>(O30+273.15)</f>
        <v>305.17923202514646</v>
      </c>
      <c r="AO30">
        <f>(Y30*AG30+Z30*AH30)*AI30</f>
        <v>24.15345404997197</v>
      </c>
      <c r="AP30">
        <f>((AO30+0.00000010773*(AN30^4-AM30^4))-AL30*44100)/(L30*51.4+0.00000043092*AM30^3)</f>
        <v>-14.115515698948409</v>
      </c>
      <c r="AQ30">
        <f>0.61365*EXP(17.502*J30/(240.97+J30))</f>
        <v>15.583413022804336</v>
      </c>
      <c r="AR30">
        <f>AQ30*1000/AA30</f>
        <v>177.74449716485938</v>
      </c>
      <c r="AS30">
        <f>(AR30-U30)</f>
        <v>141.73920617975196</v>
      </c>
      <c r="AT30">
        <f>IF(D30,P30,(O30+P30)/2)</f>
        <v>43.329442977905273</v>
      </c>
      <c r="AU30">
        <f>0.61365*EXP(17.502*AT30/(240.97+AT30))</f>
        <v>8.8384380910610396</v>
      </c>
      <c r="AV30">
        <f>IF(AS30&lt;&gt;0,(1000-(AR30+U30)/2)/AS30*AL30,0)</f>
        <v>0.21175941692237854</v>
      </c>
      <c r="AW30">
        <f>U30*AA30/1000</f>
        <v>3.1566958717533269</v>
      </c>
      <c r="AX30">
        <f>(AU30-AW30)</f>
        <v>5.6817422193077132</v>
      </c>
      <c r="AY30">
        <f>1/(1.6/F30+1.37/N30)</f>
        <v>0.13340377269546722</v>
      </c>
      <c r="AZ30">
        <f>G30*AA30*0.001</f>
        <v>32.344110379398025</v>
      </c>
      <c r="BA30">
        <f>G30/S30</f>
        <v>0.93074561297762493</v>
      </c>
      <c r="BB30">
        <f>(1-AL30*AA30/AQ30/F30)*100</f>
        <v>15.62235556366276</v>
      </c>
      <c r="BC30">
        <f>(S30-E30/(N30/1.35))</f>
        <v>399.59034304193904</v>
      </c>
      <c r="BD30">
        <f>E30*BB30/100/BC30</f>
        <v>-3.5957400282514143E-3</v>
      </c>
    </row>
    <row r="31" spans="1:56" x14ac:dyDescent="0.35">
      <c r="A31" s="1" t="s">
        <v>9</v>
      </c>
      <c r="B31" s="1" t="s">
        <v>2601</v>
      </c>
      <c r="K31" s="1">
        <v>2.72</v>
      </c>
    </row>
    <row r="32" spans="1:56" x14ac:dyDescent="0.35">
      <c r="A32" s="1" t="s">
        <v>9</v>
      </c>
      <c r="B32" s="1" t="s">
        <v>2600</v>
      </c>
      <c r="K32" s="1">
        <v>2.72</v>
      </c>
    </row>
    <row r="33" spans="1:56" x14ac:dyDescent="0.35">
      <c r="A33" s="1">
        <v>6</v>
      </c>
      <c r="B33" s="1" t="s">
        <v>2599</v>
      </c>
      <c r="C33" s="1">
        <v>1457.0000034421682</v>
      </c>
      <c r="D33" s="1">
        <v>0</v>
      </c>
      <c r="E33">
        <f>(R33-S33*(1000-T33)/(1000-U33))*AK33</f>
        <v>-8.6445933976210121</v>
      </c>
      <c r="F33">
        <f>IF(AV33&lt;&gt;0,1/(1/AV33-1/N33),0)</f>
        <v>0.22132009761901697</v>
      </c>
      <c r="G33">
        <f>((AY33-AL33/2)*S33-E33)/(AY33+AL33/2)</f>
        <v>366.57590623465694</v>
      </c>
      <c r="H33">
        <f>AL33*1000</f>
        <v>32.82087346785957</v>
      </c>
      <c r="I33">
        <f>(AQ33-AW33)</f>
        <v>12.282294096822426</v>
      </c>
      <c r="J33">
        <f>(P33+AP33*D33)</f>
        <v>54.503341674804688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32.054767608642578</v>
      </c>
      <c r="P33" s="1">
        <v>54.503341674804688</v>
      </c>
      <c r="Q33" s="1">
        <v>32.134979248046875</v>
      </c>
      <c r="R33" s="1">
        <v>399.85220336914063</v>
      </c>
      <c r="S33" s="1">
        <v>395.91641235351563</v>
      </c>
      <c r="T33" s="1">
        <v>7.9614396095275879</v>
      </c>
      <c r="U33" s="1">
        <v>36.572822570800781</v>
      </c>
      <c r="V33" s="1">
        <v>14.57198429107666</v>
      </c>
      <c r="W33" s="1">
        <v>66.939971923828125</v>
      </c>
      <c r="X33" s="1">
        <v>300.60699462890625</v>
      </c>
      <c r="Y33" s="1">
        <v>299.90716552734375</v>
      </c>
      <c r="Z33" s="1">
        <v>0.21347862482070923</v>
      </c>
      <c r="AA33" s="1">
        <v>87.670608520507813</v>
      </c>
      <c r="AB33" s="1">
        <v>16.493349075317383</v>
      </c>
      <c r="AC33" s="1">
        <v>0.5836784839630127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1.1051727743709785</v>
      </c>
      <c r="AL33">
        <f>(U33-T33)/(1000-U33)*AK33</f>
        <v>3.2820873467859571E-2</v>
      </c>
      <c r="AM33">
        <f>(P33+273.15)</f>
        <v>327.65334167480466</v>
      </c>
      <c r="AN33">
        <f>(O33+273.15)</f>
        <v>305.20476760864256</v>
      </c>
      <c r="AO33">
        <f>(Y33*AG33+Z33*AH33)*AI33</f>
        <v>47.985145411823396</v>
      </c>
      <c r="AP33">
        <f>((AO33+0.00000010773*(AN33^4-AM33^4))-AL33*44100)/(L33*51.4+0.00000043092*AM33^3)</f>
        <v>-13.632552467037771</v>
      </c>
      <c r="AQ33">
        <f>0.61365*EXP(17.502*J33/(240.97+J33))</f>
        <v>15.488655706917093</v>
      </c>
      <c r="AR33">
        <f>AQ33*1000/AA33</f>
        <v>176.66873731455857</v>
      </c>
      <c r="AS33">
        <f>(AR33-U33)</f>
        <v>140.09591474375779</v>
      </c>
      <c r="AT33">
        <f>IF(D33,P33,(O33+P33)/2)</f>
        <v>43.279054641723633</v>
      </c>
      <c r="AU33">
        <f>0.61365*EXP(17.502*AT33/(240.97+AT33))</f>
        <v>8.8152262143236797</v>
      </c>
      <c r="AV33">
        <f>IF(AS33&lt;&gt;0,(1000-(AR33+U33)/2)/AS33*AL33,0)</f>
        <v>0.20929579848168164</v>
      </c>
      <c r="AW33">
        <f>U33*AA33/1000</f>
        <v>3.2063616100946675</v>
      </c>
      <c r="AX33">
        <f>(AU33-AW33)</f>
        <v>5.6088646042290122</v>
      </c>
      <c r="AY33">
        <f>1/(1.6/F33+1.37/N33)</f>
        <v>0.13183953068182788</v>
      </c>
      <c r="AZ33">
        <f>G33*AA33*0.001</f>
        <v>32.137932768548986</v>
      </c>
      <c r="BA33">
        <f>G33/S33</f>
        <v>0.92589217015671377</v>
      </c>
      <c r="BB33">
        <f>(1-AL33*AA33/AQ33/F33)*100</f>
        <v>16.059881753781468</v>
      </c>
      <c r="BC33">
        <f>(S33-E33/(N33/1.35))</f>
        <v>398.94581323928713</v>
      </c>
      <c r="BD33">
        <f>E33*BB33/100/BC33</f>
        <v>-3.4799499873944717E-3</v>
      </c>
    </row>
    <row r="34" spans="1:56" x14ac:dyDescent="0.35">
      <c r="A34" s="1" t="s">
        <v>9</v>
      </c>
      <c r="B34" s="1" t="s">
        <v>2598</v>
      </c>
      <c r="K34" s="1">
        <v>2.72</v>
      </c>
    </row>
    <row r="35" spans="1:56" x14ac:dyDescent="0.35">
      <c r="A35" s="1" t="s">
        <v>9</v>
      </c>
      <c r="B35" s="1" t="s">
        <v>2597</v>
      </c>
      <c r="K35" s="1">
        <v>2.72</v>
      </c>
    </row>
    <row r="36" spans="1:56" x14ac:dyDescent="0.35">
      <c r="A36" s="1">
        <v>7</v>
      </c>
      <c r="B36" s="1" t="s">
        <v>2596</v>
      </c>
      <c r="C36" s="1">
        <v>1661.0000034421682</v>
      </c>
      <c r="D36" s="1">
        <v>0</v>
      </c>
      <c r="E36">
        <f>(R36-S36*(1000-T36)/(1000-U36))*AK36</f>
        <v>-8.702218254400707</v>
      </c>
      <c r="F36">
        <f>IF(AV36&lt;&gt;0,1/(1/AV36-1/N36),0)</f>
        <v>0.2318112614721704</v>
      </c>
      <c r="G36">
        <f>((AY36-AL36/2)*S36-E36)/(AY36+AL36/2)</f>
        <v>369.90112031324196</v>
      </c>
      <c r="H36">
        <f>AL36*1000</f>
        <v>32.229466023016357</v>
      </c>
      <c r="I36">
        <f>(AQ36-AW36)</f>
        <v>11.585320340223783</v>
      </c>
      <c r="J36">
        <f>(P36+AP36*D36)</f>
        <v>53.655071258544922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32.106273651123047</v>
      </c>
      <c r="P36" s="1">
        <v>53.655071258544922</v>
      </c>
      <c r="Q36" s="1">
        <v>32.175704956054688</v>
      </c>
      <c r="R36" s="1">
        <v>400.0478515625</v>
      </c>
      <c r="S36" s="1">
        <v>396.3624267578125</v>
      </c>
      <c r="T36" s="1">
        <v>9.3333644866943359</v>
      </c>
      <c r="U36" s="1">
        <v>37.409614562988281</v>
      </c>
      <c r="V36" s="1">
        <v>17.033323287963867</v>
      </c>
      <c r="W36" s="1">
        <v>68.272285461425781</v>
      </c>
      <c r="X36" s="1">
        <v>300.55532836914063</v>
      </c>
      <c r="Y36" s="1">
        <v>500.4949951171875</v>
      </c>
      <c r="Z36" s="1">
        <v>9.1679524630308151E-3</v>
      </c>
      <c r="AA36" s="1">
        <v>87.670486450195313</v>
      </c>
      <c r="AB36" s="1">
        <v>16.522212982177734</v>
      </c>
      <c r="AC36" s="1">
        <v>0.59059321880340576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1.1049828248865461</v>
      </c>
      <c r="AL36">
        <f>(U36-T36)/(1000-U36)*AK36</f>
        <v>3.2229466023016358E-2</v>
      </c>
      <c r="AM36">
        <f>(P36+273.15)</f>
        <v>326.8050712585449</v>
      </c>
      <c r="AN36">
        <f>(O36+273.15)</f>
        <v>305.25627365112302</v>
      </c>
      <c r="AO36">
        <f>(Y36*AG36+Z36*AH36)*AI36</f>
        <v>80.079197428840416</v>
      </c>
      <c r="AP36">
        <f>((AO36+0.00000010773*(AN36^4-AM36^4))-AL36*44100)/(L36*51.4+0.00000043092*AM36^3)</f>
        <v>-13.072646658232454</v>
      </c>
      <c r="AQ36">
        <f>0.61365*EXP(17.502*J36/(240.97+J36))</f>
        <v>14.865039446875276</v>
      </c>
      <c r="AR36">
        <f>AQ36*1000/AA36</f>
        <v>169.55579977670081</v>
      </c>
      <c r="AS36">
        <f>(AR36-U36)</f>
        <v>132.14618521371253</v>
      </c>
      <c r="AT36">
        <f>IF(D36,P36,(O36+P36)/2)</f>
        <v>42.880672454833984</v>
      </c>
      <c r="AU36">
        <f>0.61365*EXP(17.502*AT36/(240.97+AT36))</f>
        <v>8.6335571109340936</v>
      </c>
      <c r="AV36">
        <f>IF(AS36&lt;&gt;0,(1000-(AR36+U36)/2)/AS36*AL36,0)</f>
        <v>0.21865386111288065</v>
      </c>
      <c r="AW36">
        <f>U36*AA36/1000</f>
        <v>3.2797191066514935</v>
      </c>
      <c r="AX36">
        <f>(AU36-AW36)</f>
        <v>5.3538380042826006</v>
      </c>
      <c r="AY36">
        <f>1/(1.6/F36+1.37/N36)</f>
        <v>0.13778285024353562</v>
      </c>
      <c r="AZ36">
        <f>G36*AA36*0.001</f>
        <v>32.429411156334147</v>
      </c>
      <c r="BA36">
        <f>G36/S36</f>
        <v>0.93323961945379075</v>
      </c>
      <c r="BB36">
        <f>(1-AL36*AA36/AQ36/F36)*100</f>
        <v>18.001495798180244</v>
      </c>
      <c r="BC36">
        <f>(S36-E36/(N36/1.35))</f>
        <v>399.4120216289042</v>
      </c>
      <c r="BD36">
        <f>E36*BB36/100/BC36</f>
        <v>-3.9220888921312645E-3</v>
      </c>
    </row>
    <row r="37" spans="1:56" x14ac:dyDescent="0.35">
      <c r="A37" s="1" t="s">
        <v>9</v>
      </c>
      <c r="B37" s="1" t="s">
        <v>2595</v>
      </c>
      <c r="K37" s="1">
        <v>2.72</v>
      </c>
    </row>
    <row r="38" spans="1:56" x14ac:dyDescent="0.35">
      <c r="A38" s="1" t="s">
        <v>9</v>
      </c>
      <c r="B38" s="1" t="s">
        <v>2594</v>
      </c>
      <c r="K38" s="1">
        <v>2.72</v>
      </c>
    </row>
    <row r="39" spans="1:56" x14ac:dyDescent="0.35">
      <c r="A39" s="1">
        <v>8</v>
      </c>
      <c r="B39" s="1" t="s">
        <v>2593</v>
      </c>
      <c r="C39" s="1">
        <v>1865.0000034421682</v>
      </c>
      <c r="D39" s="1">
        <v>0</v>
      </c>
      <c r="E39">
        <f>(R39-S39*(1000-T39)/(1000-U39))*AK39</f>
        <v>-9.3119529167776776</v>
      </c>
      <c r="F39">
        <f>IF(AV39&lt;&gt;0,1/(1/AV39-1/N39),0)</f>
        <v>0.22461787273212083</v>
      </c>
      <c r="G39">
        <f>((AY39-AL39/2)*S39-E39)/(AY39+AL39/2)</f>
        <v>374.58136464366021</v>
      </c>
      <c r="H39">
        <f>AL39*1000</f>
        <v>31.881013258117409</v>
      </c>
      <c r="I39">
        <f>(AQ39-AW39)</f>
        <v>11.777963923077504</v>
      </c>
      <c r="J39">
        <f>(P39+AP39*D39)</f>
        <v>54.048091888427734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32.175289154052734</v>
      </c>
      <c r="P39" s="1">
        <v>54.048091888427734</v>
      </c>
      <c r="Q39" s="1">
        <v>32.232772827148438</v>
      </c>
      <c r="R39" s="1">
        <v>399.9378662109375</v>
      </c>
      <c r="S39" s="1">
        <v>396.9136962890625</v>
      </c>
      <c r="T39" s="1">
        <v>10.737382888793945</v>
      </c>
      <c r="U39" s="1">
        <v>38.475978851318359</v>
      </c>
      <c r="V39" s="1">
        <v>19.519687652587891</v>
      </c>
      <c r="W39" s="1">
        <v>69.946189880371094</v>
      </c>
      <c r="X39" s="1">
        <v>300.59149169921875</v>
      </c>
      <c r="Y39" s="1">
        <v>748.779052734375</v>
      </c>
      <c r="Z39" s="1">
        <v>6.0245748609304428E-2</v>
      </c>
      <c r="AA39" s="1">
        <v>87.672103881835938</v>
      </c>
      <c r="AB39" s="1">
        <v>16.747276306152344</v>
      </c>
      <c r="AC39" s="1">
        <v>0.5976826548576355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1.1051157783059511</v>
      </c>
      <c r="AL39">
        <f>(U39-T39)/(1000-U39)*AK39</f>
        <v>3.1881013258117409E-2</v>
      </c>
      <c r="AM39">
        <f>(P39+273.15)</f>
        <v>327.19809188842771</v>
      </c>
      <c r="AN39">
        <f>(O39+273.15)</f>
        <v>305.32528915405271</v>
      </c>
      <c r="AO39">
        <f>(Y39*AG39+Z39*AH39)*AI39</f>
        <v>119.80464575965743</v>
      </c>
      <c r="AP39">
        <f>((AO39+0.00000010773*(AN39^4-AM39^4))-AL39*44100)/(L39*51.4+0.00000043092*AM39^3)</f>
        <v>-12.667156361929301</v>
      </c>
      <c r="AQ39">
        <f>0.61365*EXP(17.502*J39/(240.97+J39))</f>
        <v>15.151233937885609</v>
      </c>
      <c r="AR39">
        <f>AQ39*1000/AA39</f>
        <v>172.81704518356685</v>
      </c>
      <c r="AS39">
        <f>(AR39-U39)</f>
        <v>134.34106633224849</v>
      </c>
      <c r="AT39">
        <f>IF(D39,P39,(O39+P39)/2)</f>
        <v>43.111690521240234</v>
      </c>
      <c r="AU39">
        <f>0.61365*EXP(17.502*AT39/(240.97+AT39))</f>
        <v>8.7385064142953475</v>
      </c>
      <c r="AV39">
        <f>IF(AS39&lt;&gt;0,(1000-(AR39+U39)/2)/AS39*AL39,0)</f>
        <v>0.2122425866212658</v>
      </c>
      <c r="AW39">
        <f>U39*AA39/1000</f>
        <v>3.3732700148081056</v>
      </c>
      <c r="AX39">
        <f>(AU39-AW39)</f>
        <v>5.3652363994872418</v>
      </c>
      <c r="AY39">
        <f>1/(1.6/F39+1.37/N39)</f>
        <v>0.13371058892192317</v>
      </c>
      <c r="AZ39">
        <f>G39*AA39*0.001</f>
        <v>32.840336313238851</v>
      </c>
      <c r="BA39">
        <f>G39/S39</f>
        <v>0.94373504403048314</v>
      </c>
      <c r="BB39">
        <f>(1-AL39*AA39/AQ39/F39)*100</f>
        <v>17.870111979740511</v>
      </c>
      <c r="BC39">
        <f>(S39-E39/(N39/1.35))</f>
        <v>400.1769658399603</v>
      </c>
      <c r="BD39">
        <f>E39*BB39/100/BC39</f>
        <v>-4.1583013410981199E-3</v>
      </c>
    </row>
    <row r="40" spans="1:56" x14ac:dyDescent="0.35">
      <c r="A40" s="1" t="s">
        <v>9</v>
      </c>
      <c r="B40" s="1" t="s">
        <v>2592</v>
      </c>
      <c r="K40" s="1">
        <v>2.72</v>
      </c>
    </row>
    <row r="41" spans="1:56" x14ac:dyDescent="0.35">
      <c r="A41" s="1" t="s">
        <v>9</v>
      </c>
      <c r="B41" s="1" t="s">
        <v>2591</v>
      </c>
      <c r="K41" s="1">
        <v>2.72</v>
      </c>
    </row>
    <row r="42" spans="1:56" x14ac:dyDescent="0.35">
      <c r="A42" s="1">
        <v>9</v>
      </c>
      <c r="B42" s="1" t="s">
        <v>2590</v>
      </c>
      <c r="C42" s="1">
        <v>2068.0000034421682</v>
      </c>
      <c r="D42" s="1">
        <v>0</v>
      </c>
      <c r="E42">
        <f>(R42-S42*(1000-T42)/(1000-U42))*AK42</f>
        <v>-9.8975271672232648</v>
      </c>
      <c r="F42">
        <f>IF(AV42&lt;&gt;0,1/(1/AV42-1/N42),0)</f>
        <v>0.23577131597387607</v>
      </c>
      <c r="G42">
        <f>((AY42-AL42/2)*S42-E42)/(AY42+AL42/2)</f>
        <v>380.18964074104935</v>
      </c>
      <c r="H42">
        <f>AL42*1000</f>
        <v>31.641418052984086</v>
      </c>
      <c r="I42">
        <f>(AQ42-AW42)</f>
        <v>11.193844833596284</v>
      </c>
      <c r="J42">
        <f>(P42+AP42*D42)</f>
        <v>53.383888244628906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32.261066436767578</v>
      </c>
      <c r="P42" s="1">
        <v>53.383888244628906</v>
      </c>
      <c r="Q42" s="1">
        <v>32.303699493408203</v>
      </c>
      <c r="R42" s="1">
        <v>399.77874755859375</v>
      </c>
      <c r="S42" s="1">
        <v>397.35739135742188</v>
      </c>
      <c r="T42" s="1">
        <v>12.151642799377441</v>
      </c>
      <c r="U42" s="1">
        <v>39.652755737304688</v>
      </c>
      <c r="V42" s="1">
        <v>21.983896255493164</v>
      </c>
      <c r="W42" s="1">
        <v>71.736976623535156</v>
      </c>
      <c r="X42" s="1">
        <v>300.5404052734375</v>
      </c>
      <c r="Y42" s="1">
        <v>1000.0735473632813</v>
      </c>
      <c r="Z42" s="1">
        <v>2.2264635190367699E-2</v>
      </c>
      <c r="AA42" s="1">
        <v>87.672187805175781</v>
      </c>
      <c r="AB42" s="1">
        <v>17.019834518432617</v>
      </c>
      <c r="AC42" s="1">
        <v>0.61013555526733398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1.1049279605641082</v>
      </c>
      <c r="AL42">
        <f>(U42-T42)/(1000-U42)*AK42</f>
        <v>3.1641418052984087E-2</v>
      </c>
      <c r="AM42">
        <f>(P42+273.15)</f>
        <v>326.53388824462888</v>
      </c>
      <c r="AN42">
        <f>(O42+273.15)</f>
        <v>305.41106643676756</v>
      </c>
      <c r="AO42">
        <f>(Y42*AG42+Z42*AH42)*AI42</f>
        <v>160.01176400158329</v>
      </c>
      <c r="AP42">
        <f>((AO42+0.00000010773*(AN42^4-AM42^4))-AL42*44100)/(L42*51.4+0.00000043092*AM42^3)</f>
        <v>-12.181913281169445</v>
      </c>
      <c r="AQ42">
        <f>0.61365*EXP(17.502*J42/(240.97+J42))</f>
        <v>14.670288681590021</v>
      </c>
      <c r="AR42">
        <f>AQ42*1000/AA42</f>
        <v>167.33115767785085</v>
      </c>
      <c r="AS42">
        <f>(AR42-U42)</f>
        <v>127.67840194054617</v>
      </c>
      <c r="AT42">
        <f>IF(D42,P42,(O42+P42)/2)</f>
        <v>42.822477340698242</v>
      </c>
      <c r="AU42">
        <f>0.61365*EXP(17.502*AT42/(240.97+AT42))</f>
        <v>8.6072922744644931</v>
      </c>
      <c r="AV42">
        <f>IF(AS42&lt;&gt;0,(1000-(AR42+U42)/2)/AS42*AL42,0)</f>
        <v>0.22217372205901645</v>
      </c>
      <c r="AW42">
        <f>U42*AA42/1000</f>
        <v>3.4764438479937381</v>
      </c>
      <c r="AX42">
        <f>(AU42-AW42)</f>
        <v>5.130848426470755</v>
      </c>
      <c r="AY42">
        <f>1/(1.6/F42+1.37/N42)</f>
        <v>0.14001940240945976</v>
      </c>
      <c r="AZ42">
        <f>G42*AA42*0.001</f>
        <v>33.332057584631585</v>
      </c>
      <c r="BA42">
        <f>G42/S42</f>
        <v>0.95679518994795754</v>
      </c>
      <c r="BB42">
        <f>(1-AL42*AA42/AQ42/F42)*100</f>
        <v>19.797453913501716</v>
      </c>
      <c r="BC42">
        <f>(S42-E42/(N42/1.35))</f>
        <v>400.8258688425035</v>
      </c>
      <c r="BD42">
        <f>E42*BB42/100/BC42</f>
        <v>-4.8885526903885233E-3</v>
      </c>
    </row>
    <row r="43" spans="1:56" x14ac:dyDescent="0.35">
      <c r="A43" s="1" t="s">
        <v>9</v>
      </c>
      <c r="B43" s="1" t="s">
        <v>2589</v>
      </c>
      <c r="K43" s="1">
        <v>2.72</v>
      </c>
    </row>
    <row r="44" spans="1:56" x14ac:dyDescent="0.35">
      <c r="A44" s="1" t="s">
        <v>9</v>
      </c>
      <c r="B44" s="1" t="s">
        <v>2588</v>
      </c>
      <c r="K44" s="1">
        <v>2.72</v>
      </c>
    </row>
    <row r="45" spans="1:56" x14ac:dyDescent="0.35">
      <c r="A45" s="1">
        <v>10</v>
      </c>
      <c r="B45" s="1" t="s">
        <v>2587</v>
      </c>
      <c r="C45" s="1">
        <v>2271.5000034309924</v>
      </c>
      <c r="D45" s="1">
        <v>0</v>
      </c>
      <c r="E45">
        <f>(R45-S45*(1000-T45)/(1000-U45))*AK45</f>
        <v>-10.519780378092319</v>
      </c>
      <c r="F45">
        <f>IF(AV45&lt;&gt;0,1/(1/AV45-1/N45),0)</f>
        <v>0.25077908430475793</v>
      </c>
      <c r="G45">
        <f>((AY45-AL45/2)*S45-E45)/(AY45+AL45/2)</f>
        <v>385.85028198101412</v>
      </c>
      <c r="H45">
        <f>AL45*1000</f>
        <v>31.466940628962497</v>
      </c>
      <c r="I45">
        <f>(AQ45-AW45)</f>
        <v>10.534353286618328</v>
      </c>
      <c r="J45">
        <f>(P45+AP45*D45)</f>
        <v>52.598506927490234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32.357826232910156</v>
      </c>
      <c r="P45" s="1">
        <v>52.598506927490234</v>
      </c>
      <c r="Q45" s="1">
        <v>32.388416290283203</v>
      </c>
      <c r="R45" s="1">
        <v>399.88467407226563</v>
      </c>
      <c r="S45" s="1">
        <v>398.06884765625</v>
      </c>
      <c r="T45" s="1">
        <v>13.564922332763672</v>
      </c>
      <c r="U45" s="1">
        <v>40.881160736083984</v>
      </c>
      <c r="V45" s="1">
        <v>24.407695770263672</v>
      </c>
      <c r="W45" s="1">
        <v>73.558464050292969</v>
      </c>
      <c r="X45" s="1">
        <v>300.52108764648438</v>
      </c>
      <c r="Y45" s="1">
        <v>1251.1651611328125</v>
      </c>
      <c r="Z45" s="1">
        <v>0.10477545112371445</v>
      </c>
      <c r="AA45" s="1">
        <v>87.674789428710938</v>
      </c>
      <c r="AB45" s="1">
        <v>17.534984588623047</v>
      </c>
      <c r="AC45" s="1">
        <v>0.62455719709396362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1.1048569398767805</v>
      </c>
      <c r="AL45">
        <f>(U45-T45)/(1000-U45)*AK45</f>
        <v>3.1466940628962499E-2</v>
      </c>
      <c r="AM45">
        <f>(P45+273.15)</f>
        <v>325.74850692749021</v>
      </c>
      <c r="AN45">
        <f>(O45+273.15)</f>
        <v>305.50782623291013</v>
      </c>
      <c r="AO45">
        <f>(Y45*AG45+Z45*AH45)*AI45</f>
        <v>200.1864213067347</v>
      </c>
      <c r="AP45">
        <f>((AO45+0.00000010773*(AN45^4-AM45^4))-AL45*44100)/(L45*51.4+0.00000043092*AM45^3)</f>
        <v>-11.705671716704941</v>
      </c>
      <c r="AQ45">
        <f>0.61365*EXP(17.502*J45/(240.97+J45))</f>
        <v>14.118600445755778</v>
      </c>
      <c r="AR45">
        <f>AQ45*1000/AA45</f>
        <v>161.03375369079981</v>
      </c>
      <c r="AS45">
        <f>(AR45-U45)</f>
        <v>120.15259295471583</v>
      </c>
      <c r="AT45">
        <f>IF(D45,P45,(O45+P45)/2)</f>
        <v>42.478166580200195</v>
      </c>
      <c r="AU45">
        <f>0.61365*EXP(17.502*AT45/(240.97+AT45))</f>
        <v>8.453306991967148</v>
      </c>
      <c r="AV45">
        <f>IF(AS45&lt;&gt;0,(1000-(AR45+U45)/2)/AS45*AL45,0)</f>
        <v>0.23545158386584575</v>
      </c>
      <c r="AW45">
        <f>U45*AA45/1000</f>
        <v>3.584247159137449</v>
      </c>
      <c r="AX45">
        <f>(AU45-AW45)</f>
        <v>4.8690598328296986</v>
      </c>
      <c r="AY45">
        <f>1/(1.6/F45+1.37/N45)</f>
        <v>0.14846161368073399</v>
      </c>
      <c r="AZ45">
        <f>G45*AA45*0.001</f>
        <v>33.829342223694148</v>
      </c>
      <c r="BA45">
        <f>G45/S45</f>
        <v>0.96930539592038822</v>
      </c>
      <c r="BB45">
        <f>(1-AL45*AA45/AQ45/F45)*100</f>
        <v>22.080475787506472</v>
      </c>
      <c r="BC45">
        <f>(S45-E45/(N45/1.35))</f>
        <v>401.75538680617518</v>
      </c>
      <c r="BD45">
        <f>E45*BB45/100/BC45</f>
        <v>-5.7816712247449279E-3</v>
      </c>
    </row>
    <row r="46" spans="1:56" x14ac:dyDescent="0.35">
      <c r="A46" s="1" t="s">
        <v>9</v>
      </c>
      <c r="B46" s="1" t="s">
        <v>2586</v>
      </c>
      <c r="K46" s="1">
        <v>2.72</v>
      </c>
    </row>
    <row r="47" spans="1:56" x14ac:dyDescent="0.35">
      <c r="A47" s="1" t="s">
        <v>9</v>
      </c>
      <c r="B47" s="1" t="s">
        <v>2585</v>
      </c>
      <c r="K47" s="1">
        <v>2.72</v>
      </c>
    </row>
    <row r="48" spans="1:56" x14ac:dyDescent="0.35">
      <c r="A48" s="1">
        <v>11</v>
      </c>
      <c r="B48" s="1" t="s">
        <v>2584</v>
      </c>
      <c r="C48" s="1">
        <v>2475.5000034309924</v>
      </c>
      <c r="D48" s="1">
        <v>0</v>
      </c>
      <c r="E48">
        <f>(R48-S48*(1000-T48)/(1000-U48))*AK48</f>
        <v>-11.095764124827788</v>
      </c>
      <c r="F48">
        <f>IF(AV48&lt;&gt;0,1/(1/AV48-1/N48),0)</f>
        <v>0.27229509214401515</v>
      </c>
      <c r="G48">
        <f>((AY48-AL48/2)*S48-E48)/(AY48+AL48/2)</f>
        <v>389.94026365462173</v>
      </c>
      <c r="H48">
        <f>AL48*1000</f>
        <v>31.660926807565325</v>
      </c>
      <c r="I48">
        <f>(AQ48-AW48)</f>
        <v>9.8401496529375123</v>
      </c>
      <c r="J48">
        <f>(P48+AP48*D48)</f>
        <v>51.767032623291016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32.478832244873047</v>
      </c>
      <c r="P48" s="1">
        <v>51.767032623291016</v>
      </c>
      <c r="Q48" s="1">
        <v>32.487579345703125</v>
      </c>
      <c r="R48" s="1">
        <v>399.96206665039063</v>
      </c>
      <c r="S48" s="1">
        <v>398.58303833007813</v>
      </c>
      <c r="T48" s="1">
        <v>14.919715881347656</v>
      </c>
      <c r="U48" s="1">
        <v>42.359901428222656</v>
      </c>
      <c r="V48" s="1">
        <v>26.66303825378418</v>
      </c>
      <c r="W48" s="1">
        <v>75.701416015625</v>
      </c>
      <c r="X48" s="1">
        <v>300.5438232421875</v>
      </c>
      <c r="Y48" s="1">
        <v>1599.518798828125</v>
      </c>
      <c r="Z48" s="1">
        <v>0.11918285489082336</v>
      </c>
      <c r="AA48" s="1">
        <v>87.675804138183594</v>
      </c>
      <c r="AB48" s="1">
        <v>17.933021545410156</v>
      </c>
      <c r="AC48" s="1">
        <v>0.6254456639289856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1.1049405266256891</v>
      </c>
      <c r="AL48">
        <f>(U48-T48)/(1000-U48)*AK48</f>
        <v>3.1660926807565326E-2</v>
      </c>
      <c r="AM48">
        <f>(P48+273.15)</f>
        <v>324.91703262329099</v>
      </c>
      <c r="AN48">
        <f>(O48+273.15)</f>
        <v>305.62883224487302</v>
      </c>
      <c r="AO48">
        <f>(Y48*AG48+Z48*AH48)*AI48</f>
        <v>255.92300209217501</v>
      </c>
      <c r="AP48">
        <f>((AO48+0.00000010773*(AN48^4-AM48^4))-AL48*44100)/(L48*51.4+0.00000043092*AM48^3)</f>
        <v>-11.227451189415566</v>
      </c>
      <c r="AQ48">
        <f>0.61365*EXP(17.502*J48/(240.97+J48))</f>
        <v>13.554088073871126</v>
      </c>
      <c r="AR48">
        <f>AQ48*1000/AA48</f>
        <v>154.59325645315866</v>
      </c>
      <c r="AS48">
        <f>(AR48-U48)</f>
        <v>112.233355024936</v>
      </c>
      <c r="AT48">
        <f>IF(D48,P48,(O48+P48)/2)</f>
        <v>42.122932434082031</v>
      </c>
      <c r="AU48">
        <f>0.61365*EXP(17.502*AT48/(240.97+AT48))</f>
        <v>8.2969413538805501</v>
      </c>
      <c r="AV48">
        <f>IF(AS48&lt;&gt;0,(1000-(AR48+U48)/2)/AS48*AL48,0)</f>
        <v>0.25431893257688853</v>
      </c>
      <c r="AW48">
        <f>U48*AA48/1000</f>
        <v>3.713938420933613</v>
      </c>
      <c r="AX48">
        <f>(AU48-AW48)</f>
        <v>4.5830029329469371</v>
      </c>
      <c r="AY48">
        <f>1/(1.6/F48+1.37/N48)</f>
        <v>0.16047220971864984</v>
      </c>
      <c r="AZ48">
        <f>G48*AA48*0.001</f>
        <v>34.188326181774286</v>
      </c>
      <c r="BA48">
        <f>G48/S48</f>
        <v>0.9783162507073393</v>
      </c>
      <c r="BB48">
        <f>(1-AL48*AA48/AQ48/F48)*100</f>
        <v>24.786938872943519</v>
      </c>
      <c r="BC48">
        <f>(S48-E48/(N48/1.35))</f>
        <v>402.47142452963209</v>
      </c>
      <c r="BD48">
        <f>E48*BB48/100/BC48</f>
        <v>-6.8335292979404272E-3</v>
      </c>
    </row>
    <row r="49" spans="1:56" x14ac:dyDescent="0.35">
      <c r="A49" s="1" t="s">
        <v>9</v>
      </c>
      <c r="B49" s="1" t="s">
        <v>2583</v>
      </c>
      <c r="K49" s="1">
        <v>2.72</v>
      </c>
    </row>
    <row r="50" spans="1:56" x14ac:dyDescent="0.35">
      <c r="A50" s="1" t="s">
        <v>9</v>
      </c>
      <c r="B50" s="1" t="s">
        <v>2582</v>
      </c>
      <c r="K50" s="1">
        <v>2.72</v>
      </c>
    </row>
    <row r="51" spans="1:56" x14ac:dyDescent="0.35">
      <c r="A51" s="1">
        <v>12</v>
      </c>
      <c r="B51" s="1" t="s">
        <v>2581</v>
      </c>
      <c r="C51" s="1">
        <v>2680.0000034198165</v>
      </c>
      <c r="D51" s="1">
        <v>0</v>
      </c>
      <c r="E51">
        <f>(R51-S51*(1000-T51)/(1000-U51))*AK51</f>
        <v>-11.380440423828256</v>
      </c>
      <c r="F51">
        <f>IF(AV51&lt;&gt;0,1/(1/AV51-1/N51),0)</f>
        <v>0.28832637035949865</v>
      </c>
      <c r="G51">
        <f>((AY51-AL51/2)*S51-E51)/(AY51+AL51/2)</f>
        <v>391.04439676848756</v>
      </c>
      <c r="H51">
        <f>AL51*1000</f>
        <v>32.089830538748721</v>
      </c>
      <c r="I51">
        <f>(AQ51-AW51)</f>
        <v>9.4615663781577339</v>
      </c>
      <c r="J51">
        <f>(P51+AP51*D51)</f>
        <v>51.407173156738281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32.592273712158203</v>
      </c>
      <c r="P51" s="1">
        <v>51.407173156738281</v>
      </c>
      <c r="Q51" s="1">
        <v>32.577823638916016</v>
      </c>
      <c r="R51" s="1">
        <v>399.94216918945313</v>
      </c>
      <c r="S51" s="1">
        <v>398.66384887695313</v>
      </c>
      <c r="T51" s="1">
        <v>16.197439193725586</v>
      </c>
      <c r="U51" s="1">
        <v>43.959991455078125</v>
      </c>
      <c r="V51" s="1">
        <v>28.762430191040039</v>
      </c>
      <c r="W51" s="1">
        <v>78.061485290527344</v>
      </c>
      <c r="X51" s="1">
        <v>300.57510375976563</v>
      </c>
      <c r="Y51" s="1">
        <v>1999.6937255859375</v>
      </c>
      <c r="Z51" s="1">
        <v>0.12180320918560028</v>
      </c>
      <c r="AA51" s="1">
        <v>87.6773681640625</v>
      </c>
      <c r="AB51" s="1">
        <v>18.363187789916992</v>
      </c>
      <c r="AC51" s="1">
        <v>0.6505814790725708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1.1050555285285499</v>
      </c>
      <c r="AL51">
        <f>(U51-T51)/(1000-U51)*AK51</f>
        <v>3.2089830538748719E-2</v>
      </c>
      <c r="AM51">
        <f>(P51+273.15)</f>
        <v>324.55717315673826</v>
      </c>
      <c r="AN51">
        <f>(O51+273.15)</f>
        <v>305.74227371215818</v>
      </c>
      <c r="AO51">
        <f>(Y51*AG51+Z51*AH51)*AI51</f>
        <v>319.95098894228795</v>
      </c>
      <c r="AP51">
        <f>((AO51+0.00000010773*(AN51^4-AM51^4))-AL51*44100)/(L51*51.4+0.00000043092*AM51^3)</f>
        <v>-10.816433143446567</v>
      </c>
      <c r="AQ51">
        <f>0.61365*EXP(17.502*J51/(240.97+J51))</f>
        <v>13.31586273345366</v>
      </c>
      <c r="AR51">
        <f>AQ51*1000/AA51</f>
        <v>151.87343110638227</v>
      </c>
      <c r="AS51">
        <f>(AR51-U51)</f>
        <v>107.91343965130415</v>
      </c>
      <c r="AT51">
        <f>IF(D51,P51,(O51+P51)/2)</f>
        <v>41.999723434448242</v>
      </c>
      <c r="AU51">
        <f>0.61365*EXP(17.502*AT51/(240.97+AT51))</f>
        <v>8.2432957296739513</v>
      </c>
      <c r="AV51">
        <f>IF(AS51&lt;&gt;0,(1000-(AR51+U51)/2)/AS51*AL51,0)</f>
        <v>0.26824925570323682</v>
      </c>
      <c r="AW51">
        <f>U51*AA51/1000</f>
        <v>3.8542963552959262</v>
      </c>
      <c r="AX51">
        <f>(AU51-AW51)</f>
        <v>4.3889993743780256</v>
      </c>
      <c r="AY51">
        <f>1/(1.6/F51+1.37/N51)</f>
        <v>0.16935095157897934</v>
      </c>
      <c r="AZ51">
        <f>G51*AA51*0.001</f>
        <v>34.285743543964422</v>
      </c>
      <c r="BA51">
        <f>G51/S51</f>
        <v>0.98088752684766933</v>
      </c>
      <c r="BB51">
        <f>(1-AL51*AA51/AQ51/F51)*100</f>
        <v>26.717335044272971</v>
      </c>
      <c r="BC51">
        <f>(S51-E51/(N51/1.35))</f>
        <v>402.65199669543847</v>
      </c>
      <c r="BD51">
        <f>E51*BB51/100/BC51</f>
        <v>-7.5513108652182168E-3</v>
      </c>
    </row>
    <row r="52" spans="1:56" x14ac:dyDescent="0.35">
      <c r="A52" s="1" t="s">
        <v>9</v>
      </c>
      <c r="B52" s="1" t="s">
        <v>2580</v>
      </c>
      <c r="K52" s="1">
        <v>2.6248000000000005</v>
      </c>
    </row>
    <row r="53" spans="1:56" x14ac:dyDescent="0.35">
      <c r="A53" s="1" t="s">
        <v>9</v>
      </c>
      <c r="B53" s="1" t="s">
        <v>2579</v>
      </c>
      <c r="K53" s="1">
        <v>2.8043200000000001</v>
      </c>
    </row>
    <row r="54" spans="1:56" x14ac:dyDescent="0.35">
      <c r="A54" s="1" t="s">
        <v>9</v>
      </c>
      <c r="B54" s="1" t="s">
        <v>2578</v>
      </c>
    </row>
    <row r="55" spans="1:56" x14ac:dyDescent="0.35">
      <c r="A55" s="1" t="s">
        <v>9</v>
      </c>
      <c r="B55" s="1" t="s">
        <v>2577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BD55"/>
  <sheetViews>
    <sheetView topLeftCell="A6" zoomScale="5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2712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2711</v>
      </c>
    </row>
    <row r="12" spans="1:56" x14ac:dyDescent="0.35">
      <c r="A12" s="1" t="s">
        <v>9</v>
      </c>
      <c r="B12" s="1" t="s">
        <v>2710</v>
      </c>
    </row>
    <row r="13" spans="1:56" x14ac:dyDescent="0.35">
      <c r="A13" s="1" t="s">
        <v>9</v>
      </c>
      <c r="B13" s="1" t="s">
        <v>2709</v>
      </c>
    </row>
    <row r="14" spans="1:56" x14ac:dyDescent="0.35">
      <c r="A14" s="1" t="s">
        <v>9</v>
      </c>
      <c r="B14" s="1" t="s">
        <v>2708</v>
      </c>
    </row>
    <row r="15" spans="1:56" x14ac:dyDescent="0.35">
      <c r="A15" s="1" t="s">
        <v>9</v>
      </c>
      <c r="B15" s="1" t="s">
        <v>2707</v>
      </c>
    </row>
    <row r="16" spans="1:56" x14ac:dyDescent="0.35">
      <c r="A16" s="1" t="s">
        <v>9</v>
      </c>
      <c r="B16" s="1" t="s">
        <v>2706</v>
      </c>
    </row>
    <row r="17" spans="1:56" x14ac:dyDescent="0.35">
      <c r="A17" s="1" t="s">
        <v>9</v>
      </c>
      <c r="B17" s="1" t="s">
        <v>2705</v>
      </c>
    </row>
    <row r="18" spans="1:56" x14ac:dyDescent="0.35">
      <c r="A18" s="1">
        <v>1</v>
      </c>
      <c r="B18" s="1" t="s">
        <v>2704</v>
      </c>
      <c r="C18" s="1">
        <v>415.5000015757978</v>
      </c>
      <c r="D18" s="1">
        <v>0</v>
      </c>
      <c r="E18">
        <f>(R18-S18*(1000-T18)/(1000-U18))*AK18</f>
        <v>-5.3352959586081319</v>
      </c>
      <c r="F18">
        <f>IF(AV18&lt;&gt;0,1/(1/AV18-1/N18),0)</f>
        <v>4.5483666217415397E-2</v>
      </c>
      <c r="G18">
        <f>((AY18-AL18/2)*S18-E18)/(AY18+AL18/2)</f>
        <v>359.2281478777968</v>
      </c>
      <c r="H18">
        <f>AL18*1000</f>
        <v>17.010743942065787</v>
      </c>
      <c r="I18">
        <f>(AQ18-AW18)</f>
        <v>26.782581814818823</v>
      </c>
      <c r="J18">
        <f>(P18+AP18*D18)</f>
        <v>69.080596923828125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32.393867492675781</v>
      </c>
      <c r="P18" s="1">
        <v>69.080596923828125</v>
      </c>
      <c r="Q18" s="1">
        <v>32.403415679931641</v>
      </c>
      <c r="R18" s="1">
        <v>400.02667236328125</v>
      </c>
      <c r="S18" s="1">
        <v>398.71615600585938</v>
      </c>
      <c r="T18" s="1">
        <v>25.341896057128906</v>
      </c>
      <c r="U18" s="1">
        <v>40.128269195556641</v>
      </c>
      <c r="V18" s="1">
        <v>45.511516571044922</v>
      </c>
      <c r="W18" s="1">
        <v>72.066368103027344</v>
      </c>
      <c r="X18" s="1">
        <v>300.36114501953125</v>
      </c>
      <c r="Y18" s="1">
        <v>0.10538554191589355</v>
      </c>
      <c r="Z18" s="1">
        <v>8.5127972066402435E-2</v>
      </c>
      <c r="AA18" s="1">
        <v>87.686141967773438</v>
      </c>
      <c r="AB18" s="1">
        <v>17.560249328613281</v>
      </c>
      <c r="AC18" s="1">
        <v>0.77060419321060181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1.1042689155129823</v>
      </c>
      <c r="AL18">
        <f>(U18-T18)/(1000-U18)*AK18</f>
        <v>1.7010743942065788E-2</v>
      </c>
      <c r="AM18">
        <f>(P18+273.15)</f>
        <v>342.2305969238281</v>
      </c>
      <c r="AN18">
        <f>(O18+273.15)</f>
        <v>305.54386749267576</v>
      </c>
      <c r="AO18">
        <f>(Y18*AG18+Z18*AH18)*AI18</f>
        <v>1.6861686329654901E-2</v>
      </c>
      <c r="AP18">
        <f>((AO18+0.00000010773*(AN18^4-AM18^4))-AL18*44100)/(L18*51.4+0.00000043092*AM18^3)</f>
        <v>-10.127640603058266</v>
      </c>
      <c r="AQ18">
        <f>0.61365*EXP(17.502*J18/(240.97+J18))</f>
        <v>30.301274924421431</v>
      </c>
      <c r="AR18">
        <f>AQ18*1000/AA18</f>
        <v>345.56515139596183</v>
      </c>
      <c r="AS18">
        <f>(AR18-U18)</f>
        <v>305.43688220040519</v>
      </c>
      <c r="AT18">
        <f>IF(D18,P18,(O18+P18)/2)</f>
        <v>50.737232208251953</v>
      </c>
      <c r="AU18">
        <f>0.61365*EXP(17.502*AT18/(240.97+AT18))</f>
        <v>12.881960370782233</v>
      </c>
      <c r="AV18">
        <f>IF(AS18&lt;&gt;0,(1000-(AR18+U18)/2)/AS18*AL18,0)</f>
        <v>4.4952914115152891E-2</v>
      </c>
      <c r="AW18">
        <f>U18*AA18/1000</f>
        <v>3.5186931096026091</v>
      </c>
      <c r="AX18">
        <f>(AU18-AW18)</f>
        <v>9.3632672611796242</v>
      </c>
      <c r="AY18">
        <f>1/(1.6/F18+1.37/N18)</f>
        <v>2.8142778831586539E-2</v>
      </c>
      <c r="AZ18">
        <f>G18*AA18*0.001</f>
        <v>31.499330373632802</v>
      </c>
      <c r="BA18">
        <f>G18/S18</f>
        <v>0.90096210666847854</v>
      </c>
      <c r="BB18">
        <f>(1-AL18*AA18/AQ18/F18)*100</f>
        <v>-8.2275691433120191</v>
      </c>
      <c r="BC18">
        <f>(S18-E18/(N18/1.35))</f>
        <v>400.58585068777563</v>
      </c>
      <c r="BD18">
        <f>E18*BB18/100/BC18</f>
        <v>1.0958079603689093E-3</v>
      </c>
    </row>
    <row r="19" spans="1:56" x14ac:dyDescent="0.35">
      <c r="A19" s="1" t="s">
        <v>9</v>
      </c>
      <c r="B19" s="1" t="s">
        <v>2703</v>
      </c>
      <c r="K19" s="1">
        <v>2.72</v>
      </c>
    </row>
    <row r="20" spans="1:56" x14ac:dyDescent="0.35">
      <c r="A20" s="1" t="s">
        <v>9</v>
      </c>
      <c r="B20" s="1" t="s">
        <v>2702</v>
      </c>
      <c r="K20" s="1">
        <v>2.72</v>
      </c>
    </row>
    <row r="21" spans="1:56" x14ac:dyDescent="0.35">
      <c r="A21" s="1">
        <v>2</v>
      </c>
      <c r="B21" s="1" t="s">
        <v>2701</v>
      </c>
      <c r="C21" s="1">
        <v>619.00000158697367</v>
      </c>
      <c r="D21" s="1">
        <v>0</v>
      </c>
      <c r="E21">
        <f>(R21-S21*(1000-T21)/(1000-U21))*AK21</f>
        <v>-3.8377973427630923</v>
      </c>
      <c r="F21">
        <f>IF(AV21&lt;&gt;0,1/(1/AV21-1/N21),0)</f>
        <v>0.26854316145151702</v>
      </c>
      <c r="G21">
        <f>((AY21-AL21/2)*S21-E21)/(AY21+AL21/2)</f>
        <v>381.94804033315029</v>
      </c>
      <c r="H21">
        <f>AL21*1000</f>
        <v>16.18748038121057</v>
      </c>
      <c r="I21">
        <f>(AQ21-AW21)</f>
        <v>5.2609844077437264</v>
      </c>
      <c r="J21">
        <f>(P21+AP21*D21)</f>
        <v>43.093132019042969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32.348251342773438</v>
      </c>
      <c r="P21" s="1">
        <v>43.093132019042969</v>
      </c>
      <c r="Q21" s="1">
        <v>32.400157928466797</v>
      </c>
      <c r="R21" s="1">
        <v>399.90145874023438</v>
      </c>
      <c r="S21" s="1">
        <v>397.55087280273438</v>
      </c>
      <c r="T21" s="1">
        <v>25.491733551025391</v>
      </c>
      <c r="U21" s="1">
        <v>39.560676574707031</v>
      </c>
      <c r="V21" s="1">
        <v>45.900325775146484</v>
      </c>
      <c r="W21" s="1">
        <v>71.232810974121094</v>
      </c>
      <c r="X21" s="1">
        <v>300.57760620117188</v>
      </c>
      <c r="Y21" s="1">
        <v>25.868476867675781</v>
      </c>
      <c r="Z21" s="1">
        <v>0.14537563920021057</v>
      </c>
      <c r="AA21" s="1">
        <v>87.689361572265625</v>
      </c>
      <c r="AB21" s="1">
        <v>17.429597854614258</v>
      </c>
      <c r="AC21" s="1">
        <v>0.77036899328231812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1.1050647286807787</v>
      </c>
      <c r="AL21">
        <f>(U21-T21)/(1000-U21)*AK21</f>
        <v>1.6187480381210571E-2</v>
      </c>
      <c r="AM21">
        <f>(P21+273.15)</f>
        <v>316.24313201904295</v>
      </c>
      <c r="AN21">
        <f>(O21+273.15)</f>
        <v>305.49825134277341</v>
      </c>
      <c r="AO21">
        <f>(Y21*AG21+Z21*AH21)*AI21</f>
        <v>4.1389562063152425</v>
      </c>
      <c r="AP21">
        <f>((AO21+0.00000010773*(AN21^4-AM21^4))-AL21*44100)/(L21*51.4+0.00000043092*AM21^3)</f>
        <v>-6.8660326034032915</v>
      </c>
      <c r="AQ21">
        <f>0.61365*EXP(17.502*J21/(240.97+J21))</f>
        <v>8.73003487994667</v>
      </c>
      <c r="AR21">
        <f>AQ21*1000/AA21</f>
        <v>99.556374039194779</v>
      </c>
      <c r="AS21">
        <f>(AR21-U21)</f>
        <v>59.995697464487748</v>
      </c>
      <c r="AT21">
        <f>IF(D21,P21,(O21+P21)/2)</f>
        <v>37.720691680908203</v>
      </c>
      <c r="AU21">
        <f>0.61365*EXP(17.502*AT21/(240.97+AT21))</f>
        <v>6.5571711713537324</v>
      </c>
      <c r="AV21">
        <f>IF(AS21&lt;&gt;0,(1000-(AR21+U21)/2)/AS21*AL21,0)</f>
        <v>0.25104305398522064</v>
      </c>
      <c r="AW21">
        <f>U21*AA21/1000</f>
        <v>3.4690504722029436</v>
      </c>
      <c r="AX21">
        <f>(AU21-AW21)</f>
        <v>3.0881206991507888</v>
      </c>
      <c r="AY21">
        <f>1/(1.6/F21+1.37/N21)</f>
        <v>0.15838562285632543</v>
      </c>
      <c r="AZ21">
        <f>G21*AA21*0.001</f>
        <v>33.492779810591905</v>
      </c>
      <c r="BA21">
        <f>G21/S21</f>
        <v>0.96075261422623959</v>
      </c>
      <c r="BB21">
        <f>(1-AL21*AA21/AQ21/F21)*100</f>
        <v>39.45251797008077</v>
      </c>
      <c r="BC21">
        <f>(S21-E21/(N21/1.35))</f>
        <v>398.89578587554325</v>
      </c>
      <c r="BD21">
        <f>E21*BB21/100/BC21</f>
        <v>-3.7957475108079922E-3</v>
      </c>
    </row>
    <row r="22" spans="1:56" x14ac:dyDescent="0.35">
      <c r="A22" s="1" t="s">
        <v>9</v>
      </c>
      <c r="B22" s="1" t="s">
        <v>2700</v>
      </c>
      <c r="K22" s="1">
        <v>2.72</v>
      </c>
    </row>
    <row r="23" spans="1:56" x14ac:dyDescent="0.35">
      <c r="A23" s="1" t="s">
        <v>9</v>
      </c>
      <c r="B23" s="1" t="s">
        <v>2699</v>
      </c>
      <c r="K23" s="1">
        <v>2.72</v>
      </c>
    </row>
    <row r="24" spans="1:56" x14ac:dyDescent="0.35">
      <c r="A24" s="1">
        <v>3</v>
      </c>
      <c r="B24" s="1" t="s">
        <v>2698</v>
      </c>
      <c r="C24" s="1">
        <v>822.00000158697367</v>
      </c>
      <c r="D24" s="1">
        <v>0</v>
      </c>
      <c r="E24">
        <f>(R24-S24*(1000-T24)/(1000-U24))*AK24</f>
        <v>-2.8152288070126787</v>
      </c>
      <c r="F24">
        <f>IF(AV24&lt;&gt;0,1/(1/AV24-1/N24),0)</f>
        <v>1.3394309014313861</v>
      </c>
      <c r="G24">
        <f>((AY24-AL24/2)*S24-E24)/(AY24+AL24/2)</f>
        <v>391.77142412281859</v>
      </c>
      <c r="H24">
        <f>AL24*1000</f>
        <v>15.588051373374229</v>
      </c>
      <c r="I24">
        <f>(AQ24-AW24)</f>
        <v>1.3111581728953836</v>
      </c>
      <c r="J24">
        <f>(P24+AP24*D24)</f>
        <v>31.912084579467773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32.280948638916016</v>
      </c>
      <c r="P24" s="1">
        <v>31.912084579467773</v>
      </c>
      <c r="Q24" s="1">
        <v>32.351024627685547</v>
      </c>
      <c r="R24" s="1">
        <v>399.98883056640625</v>
      </c>
      <c r="S24" s="1">
        <v>396.93655395507813</v>
      </c>
      <c r="T24" s="1">
        <v>25.674667358398438</v>
      </c>
      <c r="U24" s="1">
        <v>39.230205535888672</v>
      </c>
      <c r="V24" s="1">
        <v>46.407688140869141</v>
      </c>
      <c r="W24" s="1">
        <v>70.909706115722656</v>
      </c>
      <c r="X24" s="1">
        <v>300.51303100585938</v>
      </c>
      <c r="Y24" s="1">
        <v>50.050739288330078</v>
      </c>
      <c r="Z24" s="1">
        <v>0.1126333549618721</v>
      </c>
      <c r="AA24" s="1">
        <v>87.693023681640625</v>
      </c>
      <c r="AB24" s="1">
        <v>17.307102203369141</v>
      </c>
      <c r="AC24" s="1">
        <v>0.76867222785949707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1.1048273198744827</v>
      </c>
      <c r="AL24">
        <f>(U24-T24)/(1000-U24)*AK24</f>
        <v>1.5588051373374229E-2</v>
      </c>
      <c r="AM24">
        <f>(P24+273.15)</f>
        <v>305.06208457946775</v>
      </c>
      <c r="AN24">
        <f>(O24+273.15)</f>
        <v>305.43094863891599</v>
      </c>
      <c r="AO24">
        <f>(Y24*AG24+Z24*AH24)*AI24</f>
        <v>8.0081181071374203</v>
      </c>
      <c r="AP24">
        <f>((AO24+0.00000010773*(AN24^4-AM24^4))-AL24*44100)/(L24*51.4+0.00000043092*AM24^3)</f>
        <v>-5.5211966995163877</v>
      </c>
      <c r="AQ24">
        <f>0.61365*EXP(17.502*J24/(240.97+J24))</f>
        <v>4.7513735159896981</v>
      </c>
      <c r="AR24">
        <f>AQ24*1000/AA24</f>
        <v>54.181887184538297</v>
      </c>
      <c r="AS24">
        <f>(AR24-U24)</f>
        <v>14.951681648649625</v>
      </c>
      <c r="AT24">
        <f>IF(D24,P24,(O24+P24)/2)</f>
        <v>32.096516609191895</v>
      </c>
      <c r="AU24">
        <f>0.61365*EXP(17.502*AT24/(240.97+AT24))</f>
        <v>4.8012311187343055</v>
      </c>
      <c r="AV24">
        <f>IF(AS24&lt;&gt;0,(1000-(AR24+U24)/2)/AS24*AL24,0)</f>
        <v>0.99386781182611095</v>
      </c>
      <c r="AW24">
        <f>U24*AA24/1000</f>
        <v>3.4402153430943145</v>
      </c>
      <c r="AX24">
        <f>(AU24-AW24)</f>
        <v>1.361015775639991</v>
      </c>
      <c r="AY24">
        <f>1/(1.6/F24+1.37/N24)</f>
        <v>0.64509151592107583</v>
      </c>
      <c r="AZ24">
        <f>G24*AA24*0.001</f>
        <v>34.355620773392403</v>
      </c>
      <c r="BA24">
        <f>G24/S24</f>
        <v>0.98698751782673033</v>
      </c>
      <c r="BB24">
        <f>(1-AL24*AA24/AQ24/F24)*100</f>
        <v>78.520835375653917</v>
      </c>
      <c r="BC24">
        <f>(S24-E24/(N24/1.35))</f>
        <v>397.92311934333117</v>
      </c>
      <c r="BD24">
        <f>E24*BB24/100/BC24</f>
        <v>-5.5551966436389408E-3</v>
      </c>
    </row>
    <row r="25" spans="1:56" x14ac:dyDescent="0.35">
      <c r="A25" s="1" t="s">
        <v>9</v>
      </c>
      <c r="B25" s="1" t="s">
        <v>2697</v>
      </c>
      <c r="K25" s="1">
        <v>2.72</v>
      </c>
    </row>
    <row r="26" spans="1:56" x14ac:dyDescent="0.35">
      <c r="A26" s="1" t="s">
        <v>9</v>
      </c>
      <c r="B26" s="1" t="s">
        <v>2696</v>
      </c>
      <c r="K26" s="1">
        <v>2.72</v>
      </c>
    </row>
    <row r="27" spans="1:56" x14ac:dyDescent="0.35">
      <c r="A27" s="1">
        <v>4</v>
      </c>
      <c r="B27" s="1" t="s">
        <v>2695</v>
      </c>
      <c r="C27" s="1">
        <v>1025.0000015869737</v>
      </c>
      <c r="D27" s="1">
        <v>0</v>
      </c>
      <c r="E27">
        <f>(R27-S27*(1000-T27)/(1000-U27))*AK27</f>
        <v>-1.7555647138051729</v>
      </c>
      <c r="F27">
        <f>IF(AV27&lt;&gt;0,1/(1/AV27-1/N27),0)</f>
        <v>0.10150022941310066</v>
      </c>
      <c r="G27">
        <f>((AY27-AL27/2)*S27-E27)/(AY27+AL27/2)</f>
        <v>333.87106688496442</v>
      </c>
      <c r="H27">
        <f>AL27*1000</f>
        <v>15.367646670387987</v>
      </c>
      <c r="I27">
        <f>(AQ27-AW27)</f>
        <v>12.14902790411092</v>
      </c>
      <c r="J27">
        <f>(P27+AP27*D27)</f>
        <v>54.636180877685547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32.227882385253906</v>
      </c>
      <c r="P27" s="1">
        <v>54.636180877685547</v>
      </c>
      <c r="Q27" s="1">
        <v>32.299655914306641</v>
      </c>
      <c r="R27" s="1">
        <v>399.88595581054688</v>
      </c>
      <c r="S27" s="1">
        <v>395.96832275390625</v>
      </c>
      <c r="T27" s="1">
        <v>25.858236312866211</v>
      </c>
      <c r="U27" s="1">
        <v>39.218479156494141</v>
      </c>
      <c r="V27" s="1">
        <v>46.881305694580078</v>
      </c>
      <c r="W27" s="1">
        <v>71.103584289550781</v>
      </c>
      <c r="X27" s="1">
        <v>300.59832763671875</v>
      </c>
      <c r="Y27" s="1">
        <v>101.18943023681641</v>
      </c>
      <c r="Z27" s="1">
        <v>0.25146386027336121</v>
      </c>
      <c r="AA27" s="1">
        <v>87.695777893066406</v>
      </c>
      <c r="AB27" s="1">
        <v>17.306671142578125</v>
      </c>
      <c r="AC27" s="1">
        <v>0.7762865424156189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1.1051409104291128</v>
      </c>
      <c r="AL27">
        <f>(U27-T27)/(1000-U27)*AK27</f>
        <v>1.5367646670387987E-2</v>
      </c>
      <c r="AM27">
        <f>(P27+273.15)</f>
        <v>327.78618087768552</v>
      </c>
      <c r="AN27">
        <f>(O27+273.15)</f>
        <v>305.37788238525388</v>
      </c>
      <c r="AO27">
        <f>(Y27*AG27+Z27*AH27)*AI27</f>
        <v>16.190308476009022</v>
      </c>
      <c r="AP27">
        <f>((AO27+0.00000010773*(AN27^4-AM27^4))-AL27*44100)/(L27*51.4+0.00000043092*AM27^3)</f>
        <v>-7.7350940282762188</v>
      </c>
      <c r="AQ27">
        <f>0.61365*EXP(17.502*J27/(240.97+J27))</f>
        <v>15.588322941522684</v>
      </c>
      <c r="AR27">
        <f>AQ27*1000/AA27</f>
        <v>177.75454321792569</v>
      </c>
      <c r="AS27">
        <f>(AR27-U27)</f>
        <v>138.53606406143155</v>
      </c>
      <c r="AT27">
        <f>IF(D27,P27,(O27+P27)/2)</f>
        <v>43.432031631469727</v>
      </c>
      <c r="AU27">
        <f>0.61365*EXP(17.502*AT27/(240.97+AT27))</f>
        <v>8.8858600290244016</v>
      </c>
      <c r="AV27">
        <f>IF(AS27&lt;&gt;0,(1000-(AR27+U27)/2)/AS27*AL27,0)</f>
        <v>9.8894568650980341E-2</v>
      </c>
      <c r="AW27">
        <f>U27*AA27/1000</f>
        <v>3.4392950374117643</v>
      </c>
      <c r="AX27">
        <f>(AU27-AW27)</f>
        <v>5.4465649916126377</v>
      </c>
      <c r="AY27">
        <f>1/(1.6/F27+1.37/N27)</f>
        <v>6.2038042830367825E-2</v>
      </c>
      <c r="AZ27">
        <f>G27*AA27*0.001</f>
        <v>29.279082926464959</v>
      </c>
      <c r="BA27">
        <f>G27/S27</f>
        <v>0.84317620299254292</v>
      </c>
      <c r="BB27">
        <f>(1-AL27*AA27/AQ27/F27)*100</f>
        <v>14.823530828309838</v>
      </c>
      <c r="BC27">
        <f>(S27-E27/(N27/1.35))</f>
        <v>396.5835407351816</v>
      </c>
      <c r="BD27">
        <f>E27*BB27/100/BC27</f>
        <v>-6.5619636175373217E-4</v>
      </c>
    </row>
    <row r="28" spans="1:56" x14ac:dyDescent="0.35">
      <c r="A28" s="1" t="s">
        <v>9</v>
      </c>
      <c r="B28" s="1" t="s">
        <v>2694</v>
      </c>
      <c r="K28" s="1">
        <v>2.72</v>
      </c>
    </row>
    <row r="29" spans="1:56" x14ac:dyDescent="0.35">
      <c r="A29" s="1" t="s">
        <v>9</v>
      </c>
      <c r="B29" s="1" t="s">
        <v>2693</v>
      </c>
      <c r="K29" s="1">
        <v>2.72</v>
      </c>
    </row>
    <row r="30" spans="1:56" x14ac:dyDescent="0.35">
      <c r="A30" s="1">
        <v>5</v>
      </c>
      <c r="B30" s="1" t="s">
        <v>2692</v>
      </c>
      <c r="C30" s="1">
        <v>1228.0000015869737</v>
      </c>
      <c r="D30" s="1">
        <v>0</v>
      </c>
      <c r="E30">
        <f>(R30-S30*(1000-T30)/(1000-U30))*AK30</f>
        <v>-1.1749482871548147</v>
      </c>
      <c r="F30">
        <f>IF(AV30&lt;&gt;0,1/(1/AV30-1/N30),0)</f>
        <v>0.10182811265674042</v>
      </c>
      <c r="G30">
        <f>((AY30-AL30/2)*S30-E30)/(AY30+AL30/2)</f>
        <v>326.03532938814908</v>
      </c>
      <c r="H30">
        <f>AL30*1000</f>
        <v>15.261887042213845</v>
      </c>
      <c r="I30">
        <f>(AQ30-AW30)</f>
        <v>12.035250879445432</v>
      </c>
      <c r="J30">
        <f>(P30+AP30*D30)</f>
        <v>54.495697021484375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32.188514709472656</v>
      </c>
      <c r="P30" s="1">
        <v>54.495697021484375</v>
      </c>
      <c r="Q30" s="1">
        <v>32.260440826416016</v>
      </c>
      <c r="R30" s="1">
        <v>400.04916381835938</v>
      </c>
      <c r="S30" s="1">
        <v>395.64617919921875</v>
      </c>
      <c r="T30" s="1">
        <v>26.039539337158203</v>
      </c>
      <c r="U30" s="1">
        <v>39.313507080078125</v>
      </c>
      <c r="V30" s="1">
        <v>47.315944671630859</v>
      </c>
      <c r="W30" s="1">
        <v>71.435821533203125</v>
      </c>
      <c r="X30" s="1">
        <v>300.44021606445313</v>
      </c>
      <c r="Y30" s="1">
        <v>150.41854858398438</v>
      </c>
      <c r="Z30" s="1">
        <v>0.17680962383747101</v>
      </c>
      <c r="AA30" s="1">
        <v>87.697235107421875</v>
      </c>
      <c r="AB30" s="1">
        <v>17.439048767089844</v>
      </c>
      <c r="AC30" s="1">
        <v>0.77725434303283691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1.1045596178840187</v>
      </c>
      <c r="AL30">
        <f>(U30-T30)/(1000-U30)*AK30</f>
        <v>1.5261887042213845E-2</v>
      </c>
      <c r="AM30">
        <f>(P30+273.15)</f>
        <v>327.64569702148435</v>
      </c>
      <c r="AN30">
        <f>(O30+273.15)</f>
        <v>305.33851470947263</v>
      </c>
      <c r="AO30">
        <f>(Y30*AG30+Z30*AH30)*AI30</f>
        <v>24.066967235498851</v>
      </c>
      <c r="AP30">
        <f>((AO30+0.00000010773*(AN30^4-AM30^4))-AL30*44100)/(L30*51.4+0.00000043092*AM30^3)</f>
        <v>-7.6229397459000996</v>
      </c>
      <c r="AQ30">
        <f>0.61365*EXP(17.502*J30/(240.97+J30))</f>
        <v>15.482936752744337</v>
      </c>
      <c r="AR30">
        <f>AQ30*1000/AA30</f>
        <v>176.5498847686477</v>
      </c>
      <c r="AS30">
        <f>(AR30-U30)</f>
        <v>137.23637768856958</v>
      </c>
      <c r="AT30">
        <f>IF(D30,P30,(O30+P30)/2)</f>
        <v>43.342105865478516</v>
      </c>
      <c r="AU30">
        <f>0.61365*EXP(17.502*AT30/(240.97+AT30))</f>
        <v>8.8442796807787758</v>
      </c>
      <c r="AV30">
        <f>IF(AS30&lt;&gt;0,(1000-(AR30+U30)/2)/AS30*AL30,0)</f>
        <v>9.9205807673220237E-2</v>
      </c>
      <c r="AW30">
        <f>U30*AA30/1000</f>
        <v>3.447685873298906</v>
      </c>
      <c r="AX30">
        <f>(AU30-AW30)</f>
        <v>5.3965938074798698</v>
      </c>
      <c r="AY30">
        <f>1/(1.6/F30+1.37/N30)</f>
        <v>6.2234013187032242E-2</v>
      </c>
      <c r="AZ30">
        <f>G30*AA30*0.001</f>
        <v>28.592396934678245</v>
      </c>
      <c r="BA30">
        <f>G30/S30</f>
        <v>0.82405782370510727</v>
      </c>
      <c r="BB30">
        <f>(1-AL30*AA30/AQ30/F30)*100</f>
        <v>15.106761353307729</v>
      </c>
      <c r="BC30">
        <f>(S30-E30/(N30/1.35))</f>
        <v>396.05792666010245</v>
      </c>
      <c r="BD30">
        <f>E30*BB30/100/BC30</f>
        <v>-4.4815826629719885E-4</v>
      </c>
    </row>
    <row r="31" spans="1:56" x14ac:dyDescent="0.35">
      <c r="A31" s="1" t="s">
        <v>9</v>
      </c>
      <c r="B31" s="1" t="s">
        <v>2691</v>
      </c>
      <c r="K31" s="1">
        <v>2.72</v>
      </c>
    </row>
    <row r="32" spans="1:56" x14ac:dyDescent="0.35">
      <c r="A32" s="1" t="s">
        <v>9</v>
      </c>
      <c r="B32" s="1" t="s">
        <v>2690</v>
      </c>
      <c r="K32" s="1">
        <v>2.72</v>
      </c>
    </row>
    <row r="33" spans="1:56" x14ac:dyDescent="0.35">
      <c r="A33" s="1">
        <v>6</v>
      </c>
      <c r="B33" s="1" t="s">
        <v>2689</v>
      </c>
      <c r="C33" s="1">
        <v>1431.5000015757978</v>
      </c>
      <c r="D33" s="1">
        <v>0</v>
      </c>
      <c r="E33">
        <f>(R33-S33*(1000-T33)/(1000-U33))*AK33</f>
        <v>-0.93235609280735376</v>
      </c>
      <c r="F33">
        <f>IF(AV33&lt;&gt;0,1/(1/AV33-1/N33),0)</f>
        <v>0.10230107464507901</v>
      </c>
      <c r="G33">
        <f>((AY33-AL33/2)*S33-E33)/(AY33+AL33/2)</f>
        <v>321.44019141464094</v>
      </c>
      <c r="H33">
        <f>AL33*1000</f>
        <v>15.493313086660621</v>
      </c>
      <c r="I33">
        <f>(AQ33-AW33)</f>
        <v>12.148765967837875</v>
      </c>
      <c r="J33">
        <f>(P33+AP33*D33)</f>
        <v>54.689006805419922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32.168731689453125</v>
      </c>
      <c r="P33" s="1">
        <v>54.689006805419922</v>
      </c>
      <c r="Q33" s="1">
        <v>32.236129760742188</v>
      </c>
      <c r="R33" s="1">
        <v>400.04498291015625</v>
      </c>
      <c r="S33" s="1">
        <v>395.345947265625</v>
      </c>
      <c r="T33" s="1">
        <v>26.211406707763672</v>
      </c>
      <c r="U33" s="1">
        <v>39.675106048583984</v>
      </c>
      <c r="V33" s="1">
        <v>47.680812835693359</v>
      </c>
      <c r="W33" s="1">
        <v>72.172439575195313</v>
      </c>
      <c r="X33" s="1">
        <v>300.58477783203125</v>
      </c>
      <c r="Y33" s="1">
        <v>300.9913330078125</v>
      </c>
      <c r="Z33" s="1">
        <v>0.32349514961242676</v>
      </c>
      <c r="AA33" s="1">
        <v>87.695907592773438</v>
      </c>
      <c r="AB33" s="1">
        <v>17.379293441772461</v>
      </c>
      <c r="AC33" s="1">
        <v>0.78145337104797363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1.1050910949707027</v>
      </c>
      <c r="AL33">
        <f>(U33-T33)/(1000-U33)*AK33</f>
        <v>1.5493313086660621E-2</v>
      </c>
      <c r="AM33">
        <f>(P33+273.15)</f>
        <v>327.8390068054199</v>
      </c>
      <c r="AN33">
        <f>(O33+273.15)</f>
        <v>305.3187316894531</v>
      </c>
      <c r="AO33">
        <f>(Y33*AG33+Z33*AH33)*AI33</f>
        <v>48.158612204821111</v>
      </c>
      <c r="AP33">
        <f>((AO33+0.00000010773*(AN33^4-AM33^4))-AL33*44100)/(L33*51.4+0.00000043092*AM33^3)</f>
        <v>-7.5357500994047211</v>
      </c>
      <c r="AQ33">
        <f>0.61365*EXP(17.502*J33/(240.97+J33))</f>
        <v>15.628110401607982</v>
      </c>
      <c r="AR33">
        <f>AQ33*1000/AA33</f>
        <v>178.20797834921791</v>
      </c>
      <c r="AS33">
        <f>(AR33-U33)</f>
        <v>138.53287230063393</v>
      </c>
      <c r="AT33">
        <f>IF(D33,P33,(O33+P33)/2)</f>
        <v>43.428869247436523</v>
      </c>
      <c r="AU33">
        <f>0.61365*EXP(17.502*AT33/(240.97+AT33))</f>
        <v>8.8843949253143748</v>
      </c>
      <c r="AV33">
        <f>IF(AS33&lt;&gt;0,(1000-(AR33+U33)/2)/AS33*AL33,0)</f>
        <v>9.9654669941945787E-2</v>
      </c>
      <c r="AW33">
        <f>U33*AA33/1000</f>
        <v>3.4793444337701076</v>
      </c>
      <c r="AX33">
        <f>(AU33-AW33)</f>
        <v>5.4050504915442676</v>
      </c>
      <c r="AY33">
        <f>1/(1.6/F33+1.37/N33)</f>
        <v>6.251664549489995E-2</v>
      </c>
      <c r="AZ33">
        <f>G33*AA33*0.001</f>
        <v>28.188989322901758</v>
      </c>
      <c r="BA33">
        <f>G33/S33</f>
        <v>0.8130605451702575</v>
      </c>
      <c r="BB33">
        <f>(1-AL33*AA33/AQ33/F33)*100</f>
        <v>15.016041224819364</v>
      </c>
      <c r="BC33">
        <f>(S33-E33/(N33/1.35))</f>
        <v>395.67268101046284</v>
      </c>
      <c r="BD33">
        <f>E33*BB33/100/BC33</f>
        <v>-3.538353340456305E-4</v>
      </c>
    </row>
    <row r="34" spans="1:56" x14ac:dyDescent="0.35">
      <c r="A34" s="1" t="s">
        <v>9</v>
      </c>
      <c r="B34" s="1" t="s">
        <v>2688</v>
      </c>
      <c r="K34" s="1">
        <v>2.72</v>
      </c>
    </row>
    <row r="35" spans="1:56" x14ac:dyDescent="0.35">
      <c r="A35" s="1" t="s">
        <v>9</v>
      </c>
      <c r="B35" s="1" t="s">
        <v>2687</v>
      </c>
      <c r="K35" s="1">
        <v>2.72</v>
      </c>
    </row>
    <row r="36" spans="1:56" x14ac:dyDescent="0.35">
      <c r="A36" s="1">
        <v>7</v>
      </c>
      <c r="B36" s="1" t="s">
        <v>2686</v>
      </c>
      <c r="C36" s="1">
        <v>1634.5000015757978</v>
      </c>
      <c r="D36" s="1">
        <v>0</v>
      </c>
      <c r="E36">
        <f>(R36-S36*(1000-T36)/(1000-U36))*AK36</f>
        <v>-0.47788922095979813</v>
      </c>
      <c r="F36">
        <f>IF(AV36&lt;&gt;0,1/(1/AV36-1/N36),0)</f>
        <v>0.10976540094209855</v>
      </c>
      <c r="G36">
        <f>((AY36-AL36/2)*S36-E36)/(AY36+AL36/2)</f>
        <v>317.42026882839508</v>
      </c>
      <c r="H36">
        <f>AL36*1000</f>
        <v>15.885543018393923</v>
      </c>
      <c r="I36">
        <f>(AQ36-AW36)</f>
        <v>11.661906941723776</v>
      </c>
      <c r="J36">
        <f>(P36+AP36*D36)</f>
        <v>54.091022491455078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32.167591094970703</v>
      </c>
      <c r="P36" s="1">
        <v>54.091022491455078</v>
      </c>
      <c r="Q36" s="1">
        <v>32.225593566894531</v>
      </c>
      <c r="R36" s="1">
        <v>399.99169921875</v>
      </c>
      <c r="S36" s="1">
        <v>394.74972534179688</v>
      </c>
      <c r="T36" s="1">
        <v>26.348966598510742</v>
      </c>
      <c r="U36" s="1">
        <v>40.146579742431641</v>
      </c>
      <c r="V36" s="1">
        <v>47.936630249023438</v>
      </c>
      <c r="W36" s="1">
        <v>73.038604736328125</v>
      </c>
      <c r="X36" s="1">
        <v>300.58819580078125</v>
      </c>
      <c r="Y36" s="1">
        <v>500.87396240234375</v>
      </c>
      <c r="Z36" s="1">
        <v>0.22526554763317108</v>
      </c>
      <c r="AA36" s="1">
        <v>87.700469970703125</v>
      </c>
      <c r="AB36" s="1">
        <v>17.430227279663086</v>
      </c>
      <c r="AC36" s="1">
        <v>0.77898067235946655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1.1051036610322837</v>
      </c>
      <c r="AL36">
        <f>(U36-T36)/(1000-U36)*AK36</f>
        <v>1.5885543018393924E-2</v>
      </c>
      <c r="AM36">
        <f>(P36+273.15)</f>
        <v>327.24102249145506</v>
      </c>
      <c r="AN36">
        <f>(O36+273.15)</f>
        <v>305.31759109497068</v>
      </c>
      <c r="AO36">
        <f>(Y36*AG36+Z36*AH36)*AI36</f>
        <v>80.139832193110124</v>
      </c>
      <c r="AP36">
        <f>((AO36+0.00000010773*(AN36^4-AM36^4))-AL36*44100)/(L36*51.4+0.00000043092*AM36^3)</f>
        <v>-7.351108397184154</v>
      </c>
      <c r="AQ36">
        <f>0.61365*EXP(17.502*J36/(240.97+J36))</f>
        <v>15.182780852851341</v>
      </c>
      <c r="AR36">
        <f>AQ36*1000/AA36</f>
        <v>173.12086078812624</v>
      </c>
      <c r="AS36">
        <f>(AR36-U36)</f>
        <v>132.9742810456946</v>
      </c>
      <c r="AT36">
        <f>IF(D36,P36,(O36+P36)/2)</f>
        <v>43.129306793212891</v>
      </c>
      <c r="AU36">
        <f>0.61365*EXP(17.502*AT36/(240.97+AT36))</f>
        <v>8.7465544217020454</v>
      </c>
      <c r="AV36">
        <f>IF(AS36&lt;&gt;0,(1000-(AR36+U36)/2)/AS36*AL36,0)</f>
        <v>0.10672446097325933</v>
      </c>
      <c r="AW36">
        <f>U36*AA36/1000</f>
        <v>3.5208739111275644</v>
      </c>
      <c r="AX36">
        <f>(AU36-AW36)</f>
        <v>5.225680510574481</v>
      </c>
      <c r="AY36">
        <f>1/(1.6/F36+1.37/N36)</f>
        <v>6.6969490695213366E-2</v>
      </c>
      <c r="AZ36">
        <f>G36*AA36*0.001</f>
        <v>27.837906754477174</v>
      </c>
      <c r="BA36">
        <f>G36/S36</f>
        <v>0.80410510369210386</v>
      </c>
      <c r="BB36">
        <f>(1-AL36*AA36/AQ36/F36)*100</f>
        <v>16.403673394021446</v>
      </c>
      <c r="BC36">
        <f>(S36-E36/(N36/1.35))</f>
        <v>394.91719626410475</v>
      </c>
      <c r="BD36">
        <f>E36*BB36/100/BC36</f>
        <v>-1.9850081924276035E-4</v>
      </c>
    </row>
    <row r="37" spans="1:56" x14ac:dyDescent="0.35">
      <c r="A37" s="1" t="s">
        <v>9</v>
      </c>
      <c r="B37" s="1" t="s">
        <v>2685</v>
      </c>
      <c r="K37" s="1">
        <v>2.72</v>
      </c>
    </row>
    <row r="38" spans="1:56" x14ac:dyDescent="0.35">
      <c r="A38" s="1" t="s">
        <v>9</v>
      </c>
      <c r="B38" s="1" t="s">
        <v>2684</v>
      </c>
      <c r="K38" s="1">
        <v>2.72</v>
      </c>
    </row>
    <row r="39" spans="1:56" x14ac:dyDescent="0.35">
      <c r="A39" s="1">
        <v>8</v>
      </c>
      <c r="B39" s="1" t="s">
        <v>2683</v>
      </c>
      <c r="C39" s="1">
        <v>1838.5000015757978</v>
      </c>
      <c r="D39" s="1">
        <v>0</v>
      </c>
      <c r="E39">
        <f>(R39-S39*(1000-T39)/(1000-U39))*AK39</f>
        <v>-0.33576827001584597</v>
      </c>
      <c r="F39">
        <f>IF(AV39&lt;&gt;0,1/(1/AV39-1/N39),0)</f>
        <v>0.11744092168513774</v>
      </c>
      <c r="G39">
        <f>((AY39-AL39/2)*S39-E39)/(AY39+AL39/2)</f>
        <v>316.76217607424081</v>
      </c>
      <c r="H39">
        <f>AL39*1000</f>
        <v>16.537289315391586</v>
      </c>
      <c r="I39">
        <f>(AQ39-AW39)</f>
        <v>11.381516297355002</v>
      </c>
      <c r="J39">
        <f>(P39+AP39*D39)</f>
        <v>53.79046630859375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32.164394378662109</v>
      </c>
      <c r="P39" s="1">
        <v>53.79046630859375</v>
      </c>
      <c r="Q39" s="1">
        <v>32.208263397216797</v>
      </c>
      <c r="R39" s="1">
        <v>399.85226440429688</v>
      </c>
      <c r="S39" s="1">
        <v>394.2559814453125</v>
      </c>
      <c r="T39" s="1">
        <v>26.481254577636719</v>
      </c>
      <c r="U39" s="1">
        <v>40.835376739501953</v>
      </c>
      <c r="V39" s="1">
        <v>48.190109252929688</v>
      </c>
      <c r="W39" s="1">
        <v>74.311485290527344</v>
      </c>
      <c r="X39" s="1">
        <v>300.57284545898438</v>
      </c>
      <c r="Y39" s="1">
        <v>750.5504150390625</v>
      </c>
      <c r="Z39" s="1">
        <v>0.31040284037590027</v>
      </c>
      <c r="AA39" s="1">
        <v>87.70794677734375</v>
      </c>
      <c r="AB39" s="1">
        <v>17.697446823120117</v>
      </c>
      <c r="AC39" s="1">
        <v>0.78255850076675415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1.1050472259521482</v>
      </c>
      <c r="AL39">
        <f>(U39-T39)/(1000-U39)*AK39</f>
        <v>1.6537289315391585E-2</v>
      </c>
      <c r="AM39">
        <f>(P39+273.15)</f>
        <v>326.94046630859373</v>
      </c>
      <c r="AN39">
        <f>(O39+273.15)</f>
        <v>305.31439437866209</v>
      </c>
      <c r="AO39">
        <f>(Y39*AG39+Z39*AH39)*AI39</f>
        <v>120.08806372207255</v>
      </c>
      <c r="AP39">
        <f>((AO39+0.00000010773*(AN39^4-AM39^4))-AL39*44100)/(L39*51.4+0.00000043092*AM39^3)</f>
        <v>-7.2280210470347743</v>
      </c>
      <c r="AQ39">
        <f>0.61365*EXP(17.502*J39/(240.97+J39))</f>
        <v>14.96310334705602</v>
      </c>
      <c r="AR39">
        <f>AQ39*1000/AA39</f>
        <v>170.60145513429359</v>
      </c>
      <c r="AS39">
        <f>(AR39-U39)</f>
        <v>129.76607839479163</v>
      </c>
      <c r="AT39">
        <f>IF(D39,P39,(O39+P39)/2)</f>
        <v>42.97743034362793</v>
      </c>
      <c r="AU39">
        <f>0.61365*EXP(17.502*AT39/(240.97+AT39))</f>
        <v>8.6773797795141387</v>
      </c>
      <c r="AV39">
        <f>IF(AS39&lt;&gt;0,(1000-(AR39+U39)/2)/AS39*AL39,0)</f>
        <v>0.11396655788645441</v>
      </c>
      <c r="AW39">
        <f>U39*AA39/1000</f>
        <v>3.5815870497010183</v>
      </c>
      <c r="AX39">
        <f>(AU39-AW39)</f>
        <v>5.0957927298131205</v>
      </c>
      <c r="AY39">
        <f>1/(1.6/F39+1.37/N39)</f>
        <v>7.1533307638448326E-2</v>
      </c>
      <c r="AZ39">
        <f>G39*AA39*0.001</f>
        <v>27.782560080195104</v>
      </c>
      <c r="BA39">
        <f>G39/S39</f>
        <v>0.80344291775362475</v>
      </c>
      <c r="BB39">
        <f>(1-AL39*AA39/AQ39/F39)*100</f>
        <v>17.46044136551178</v>
      </c>
      <c r="BC39">
        <f>(S39-E39/(N39/1.35))</f>
        <v>394.37364767295486</v>
      </c>
      <c r="BD39">
        <f>E39*BB39/100/BC39</f>
        <v>-1.4865755421550829E-4</v>
      </c>
    </row>
    <row r="40" spans="1:56" x14ac:dyDescent="0.35">
      <c r="A40" s="1" t="s">
        <v>9</v>
      </c>
      <c r="B40" s="1" t="s">
        <v>2682</v>
      </c>
      <c r="K40" s="1">
        <v>2.72</v>
      </c>
    </row>
    <row r="41" spans="1:56" x14ac:dyDescent="0.35">
      <c r="A41" s="1" t="s">
        <v>9</v>
      </c>
      <c r="B41" s="1" t="s">
        <v>2681</v>
      </c>
      <c r="K41" s="1">
        <v>2.72</v>
      </c>
    </row>
    <row r="42" spans="1:56" x14ac:dyDescent="0.35">
      <c r="A42" s="1">
        <v>9</v>
      </c>
      <c r="B42" s="1" t="s">
        <v>2680</v>
      </c>
      <c r="C42" s="1">
        <v>2042.5000015757978</v>
      </c>
      <c r="D42" s="1">
        <v>0</v>
      </c>
      <c r="E42">
        <f>(R42-S42*(1000-T42)/(1000-U42))*AK42</f>
        <v>-0.40502921538582237</v>
      </c>
      <c r="F42">
        <f>IF(AV42&lt;&gt;0,1/(1/AV42-1/N42),0)</f>
        <v>0.13057802981606381</v>
      </c>
      <c r="G42">
        <f>((AY42-AL42/2)*S42-E42)/(AY42+AL42/2)</f>
        <v>321.61081937975212</v>
      </c>
      <c r="H42">
        <f>AL42*1000</f>
        <v>17.235128364922993</v>
      </c>
      <c r="I42">
        <f>(AQ42-AW42)</f>
        <v>10.739126937834582</v>
      </c>
      <c r="J42">
        <f>(P42+AP42*D42)</f>
        <v>52.979457855224609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32.197742462158203</v>
      </c>
      <c r="P42" s="1">
        <v>52.979457855224609</v>
      </c>
      <c r="Q42" s="1">
        <v>32.218135833740234</v>
      </c>
      <c r="R42" s="1">
        <v>400.07644653320313</v>
      </c>
      <c r="S42" s="1">
        <v>394.29208374023438</v>
      </c>
      <c r="T42" s="1">
        <v>26.603601455688477</v>
      </c>
      <c r="U42" s="1">
        <v>41.555362701416016</v>
      </c>
      <c r="V42" s="1">
        <v>48.322422027587891</v>
      </c>
      <c r="W42" s="1">
        <v>75.480598449707031</v>
      </c>
      <c r="X42" s="1">
        <v>300.50942993164063</v>
      </c>
      <c r="Y42" s="1">
        <v>1001.4758911132813</v>
      </c>
      <c r="Z42" s="1">
        <v>0.33527728915214539</v>
      </c>
      <c r="AA42" s="1">
        <v>87.709465026855469</v>
      </c>
      <c r="AB42" s="1">
        <v>17.972677230834961</v>
      </c>
      <c r="AC42" s="1">
        <v>0.7844197154045105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1.1048140806310314</v>
      </c>
      <c r="AL42">
        <f>(U42-T42)/(1000-U42)*AK42</f>
        <v>1.7235128364922993E-2</v>
      </c>
      <c r="AM42">
        <f>(P42+273.15)</f>
        <v>326.12945785522459</v>
      </c>
      <c r="AN42">
        <f>(O42+273.15)</f>
        <v>305.34774246215818</v>
      </c>
      <c r="AO42">
        <f>(Y42*AG42+Z42*AH42)*AI42</f>
        <v>160.23613899656812</v>
      </c>
      <c r="AP42">
        <f>((AO42+0.00000010773*(AN42^4-AM42^4))-AL42*44100)/(L42*51.4+0.00000043092*AM42^3)</f>
        <v>-7.0588190023543662</v>
      </c>
      <c r="AQ42">
        <f>0.61365*EXP(17.502*J42/(240.97+J42))</f>
        <v>14.383925569372725</v>
      </c>
      <c r="AR42">
        <f>AQ42*1000/AA42</f>
        <v>163.99513513129466</v>
      </c>
      <c r="AS42">
        <f>(AR42-U42)</f>
        <v>122.43977242987864</v>
      </c>
      <c r="AT42">
        <f>IF(D42,P42,(O42+P42)/2)</f>
        <v>42.588600158691406</v>
      </c>
      <c r="AU42">
        <f>0.61365*EXP(17.502*AT42/(240.97+AT42))</f>
        <v>8.502434065144822</v>
      </c>
      <c r="AV42">
        <f>IF(AS42&lt;&gt;0,(1000-(AR42+U42)/2)/AS42*AL42,0)</f>
        <v>0.12629706385618134</v>
      </c>
      <c r="AW42">
        <f>U42*AA42/1000</f>
        <v>3.6447986315381424</v>
      </c>
      <c r="AX42">
        <f>(AU42-AW42)</f>
        <v>4.8576354336066796</v>
      </c>
      <c r="AY42">
        <f>1/(1.6/F42+1.37/N42)</f>
        <v>7.9309434850658805E-2</v>
      </c>
      <c r="AZ42">
        <f>G42*AA42*0.001</f>
        <v>28.208312914646701</v>
      </c>
      <c r="BA42">
        <f>G42/S42</f>
        <v>0.81566643775591041</v>
      </c>
      <c r="BB42">
        <f>(1-AL42*AA42/AQ42/F42)*100</f>
        <v>19.515278483680419</v>
      </c>
      <c r="BC42">
        <f>(S42-E42/(N42/1.35))</f>
        <v>394.4340216900506</v>
      </c>
      <c r="BD42">
        <f>E42*BB42/100/BC42</f>
        <v>-2.0039493293233539E-4</v>
      </c>
    </row>
    <row r="43" spans="1:56" x14ac:dyDescent="0.35">
      <c r="A43" s="1" t="s">
        <v>9</v>
      </c>
      <c r="B43" s="1" t="s">
        <v>2679</v>
      </c>
      <c r="K43" s="1">
        <v>2.72</v>
      </c>
    </row>
    <row r="44" spans="1:56" x14ac:dyDescent="0.35">
      <c r="A44" s="1" t="s">
        <v>9</v>
      </c>
      <c r="B44" s="1" t="s">
        <v>2678</v>
      </c>
      <c r="K44" s="1">
        <v>2.72</v>
      </c>
    </row>
    <row r="45" spans="1:56" x14ac:dyDescent="0.35">
      <c r="A45" s="1">
        <v>10</v>
      </c>
      <c r="B45" s="1" t="s">
        <v>2677</v>
      </c>
      <c r="C45" s="1">
        <v>2246.5000015757978</v>
      </c>
      <c r="D45" s="1">
        <v>0</v>
      </c>
      <c r="E45">
        <f>(R45-S45*(1000-T45)/(1000-U45))*AK45</f>
        <v>-0.59033164208119449</v>
      </c>
      <c r="F45">
        <f>IF(AV45&lt;&gt;0,1/(1/AV45-1/N45),0)</f>
        <v>0.14360139281586623</v>
      </c>
      <c r="G45">
        <f>((AY45-AL45/2)*S45-E45)/(AY45+AL45/2)</f>
        <v>327.1365243220535</v>
      </c>
      <c r="H45">
        <f>AL45*1000</f>
        <v>17.82390087839017</v>
      </c>
      <c r="I45">
        <f>(AQ45-AW45)</f>
        <v>10.162368843549888</v>
      </c>
      <c r="J45">
        <f>(P45+AP45*D45)</f>
        <v>52.224525451660156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32.245677947998047</v>
      </c>
      <c r="P45" s="1">
        <v>52.224525451660156</v>
      </c>
      <c r="Q45" s="1">
        <v>32.249500274658203</v>
      </c>
      <c r="R45" s="1">
        <v>400.09384155273438</v>
      </c>
      <c r="S45" s="1">
        <v>394.2685546875</v>
      </c>
      <c r="T45" s="1">
        <v>26.731718063354492</v>
      </c>
      <c r="U45" s="1">
        <v>42.181240081787109</v>
      </c>
      <c r="V45" s="1">
        <v>48.426078796386719</v>
      </c>
      <c r="W45" s="1">
        <v>76.413795471191406</v>
      </c>
      <c r="X45" s="1">
        <v>300.56607055664063</v>
      </c>
      <c r="Y45" s="1">
        <v>1251.07763671875</v>
      </c>
      <c r="Z45" s="1">
        <v>0.17811661958694458</v>
      </c>
      <c r="AA45" s="1">
        <v>87.713623046875</v>
      </c>
      <c r="AB45" s="1">
        <v>18.017936706542969</v>
      </c>
      <c r="AC45" s="1">
        <v>0.79703778028488159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1.1050223182229433</v>
      </c>
      <c r="AL45">
        <f>(U45-T45)/(1000-U45)*AK45</f>
        <v>1.782390087839017E-2</v>
      </c>
      <c r="AM45">
        <f>(P45+273.15)</f>
        <v>325.37452545166013</v>
      </c>
      <c r="AN45">
        <f>(O45+273.15)</f>
        <v>305.39567794799802</v>
      </c>
      <c r="AO45">
        <f>(Y45*AG45+Z45*AH45)*AI45</f>
        <v>200.17241740079771</v>
      </c>
      <c r="AP45">
        <f>((AO45+0.00000010773*(AN45^4-AM45^4))-AL45*44100)/(L45*51.4+0.00000043092*AM45^3)</f>
        <v>-6.8579857921395124</v>
      </c>
      <c r="AQ45">
        <f>0.61365*EXP(17.502*J45/(240.97+J45))</f>
        <v>13.862238235733498</v>
      </c>
      <c r="AR45">
        <f>AQ45*1000/AA45</f>
        <v>158.03974062644048</v>
      </c>
      <c r="AS45">
        <f>(AR45-U45)</f>
        <v>115.85850054465337</v>
      </c>
      <c r="AT45">
        <f>IF(D45,P45,(O45+P45)/2)</f>
        <v>42.235101699829102</v>
      </c>
      <c r="AU45">
        <f>0.61365*EXP(17.502*AT45/(240.97+AT45))</f>
        <v>8.3460428108278091</v>
      </c>
      <c r="AV45">
        <f>IF(AS45&lt;&gt;0,(1000-(AR45+U45)/2)/AS45*AL45,0)</f>
        <v>0.13844078204041285</v>
      </c>
      <c r="AW45">
        <f>U45*AA45/1000</f>
        <v>3.6998693921836092</v>
      </c>
      <c r="AX45">
        <f>(AU45-AW45)</f>
        <v>4.6461734186441994</v>
      </c>
      <c r="AY45">
        <f>1/(1.6/F45+1.37/N45)</f>
        <v>8.6974796335682475E-2</v>
      </c>
      <c r="AZ45">
        <f>G45*AA45*0.001</f>
        <v>28.694329779249458</v>
      </c>
      <c r="BA45">
        <f>G45/S45</f>
        <v>0.82973019388103164</v>
      </c>
      <c r="BB45">
        <f>(1-AL45*AA45/AQ45/F45)*100</f>
        <v>21.462368870184445</v>
      </c>
      <c r="BC45">
        <f>(S45-E45/(N45/1.35))</f>
        <v>394.47542979627167</v>
      </c>
      <c r="BD45">
        <f>E45*BB45/100/BC45</f>
        <v>-3.2118389387728708E-4</v>
      </c>
    </row>
    <row r="46" spans="1:56" x14ac:dyDescent="0.35">
      <c r="A46" s="1" t="s">
        <v>9</v>
      </c>
      <c r="B46" s="1" t="s">
        <v>2676</v>
      </c>
      <c r="K46" s="1">
        <v>2.72</v>
      </c>
    </row>
    <row r="47" spans="1:56" x14ac:dyDescent="0.35">
      <c r="A47" s="1" t="s">
        <v>9</v>
      </c>
      <c r="B47" s="1" t="s">
        <v>2675</v>
      </c>
      <c r="K47" s="1">
        <v>2.72</v>
      </c>
    </row>
    <row r="48" spans="1:56" x14ac:dyDescent="0.35">
      <c r="A48" s="1">
        <v>11</v>
      </c>
      <c r="B48" s="1" t="s">
        <v>2674</v>
      </c>
      <c r="C48" s="1">
        <v>2450.0000015646219</v>
      </c>
      <c r="D48" s="1">
        <v>0</v>
      </c>
      <c r="E48">
        <f>(R48-S48*(1000-T48)/(1000-U48))*AK48</f>
        <v>-1.5393340957220807</v>
      </c>
      <c r="F48">
        <f>IF(AV48&lt;&gt;0,1/(1/AV48-1/N48),0)</f>
        <v>0.15560548390018114</v>
      </c>
      <c r="G48">
        <f>((AY48-AL48/2)*S48-E48)/(AY48+AL48/2)</f>
        <v>339.04722675741294</v>
      </c>
      <c r="H48">
        <f>AL48*1000</f>
        <v>18.468594124384261</v>
      </c>
      <c r="I48">
        <f>(AQ48-AW48)</f>
        <v>9.7642284010835354</v>
      </c>
      <c r="J48">
        <f>(P48+AP48*D48)</f>
        <v>51.721446990966797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32.344161987304688</v>
      </c>
      <c r="P48" s="1">
        <v>51.721446990966797</v>
      </c>
      <c r="Q48" s="1">
        <v>32.327247619628906</v>
      </c>
      <c r="R48" s="1">
        <v>399.96182250976563</v>
      </c>
      <c r="S48" s="1">
        <v>394.75686645507813</v>
      </c>
      <c r="T48" s="1">
        <v>26.862184524536133</v>
      </c>
      <c r="U48" s="1">
        <v>42.860069274902344</v>
      </c>
      <c r="V48" s="1">
        <v>48.393394470214844</v>
      </c>
      <c r="W48" s="1">
        <v>77.214271545410156</v>
      </c>
      <c r="X48" s="1">
        <v>300.54922485351563</v>
      </c>
      <c r="Y48" s="1">
        <v>1601.00927734375</v>
      </c>
      <c r="Z48" s="1">
        <v>0.29205882549285889</v>
      </c>
      <c r="AA48" s="1">
        <v>87.715225219726563</v>
      </c>
      <c r="AB48" s="1">
        <v>18.218296051025391</v>
      </c>
      <c r="AC48" s="1">
        <v>0.80301004648208618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1.1049603854908661</v>
      </c>
      <c r="AL48">
        <f>(U48-T48)/(1000-U48)*AK48</f>
        <v>1.8468594124384261E-2</v>
      </c>
      <c r="AM48">
        <f>(P48+273.15)</f>
        <v>324.87144699096677</v>
      </c>
      <c r="AN48">
        <f>(O48+273.15)</f>
        <v>305.49416198730466</v>
      </c>
      <c r="AO48">
        <f>(Y48*AG48+Z48*AH48)*AI48</f>
        <v>256.16147864934464</v>
      </c>
      <c r="AP48">
        <f>((AO48+0.00000010773*(AN48^4-AM48^4))-AL48*44100)/(L48*51.4+0.00000043092*AM48^3)</f>
        <v>-6.5715110722105035</v>
      </c>
      <c r="AQ48">
        <f>0.61365*EXP(17.502*J48/(240.97+J48))</f>
        <v>13.523709030464676</v>
      </c>
      <c r="AR48">
        <f>AQ48*1000/AA48</f>
        <v>154.17744179061043</v>
      </c>
      <c r="AS48">
        <f>(AR48-U48)</f>
        <v>111.31737251570809</v>
      </c>
      <c r="AT48">
        <f>IF(D48,P48,(O48+P48)/2)</f>
        <v>42.032804489135742</v>
      </c>
      <c r="AU48">
        <f>0.61365*EXP(17.502*AT48/(240.97+AT48))</f>
        <v>8.2576697596182242</v>
      </c>
      <c r="AV48">
        <f>IF(AS48&lt;&gt;0,(1000-(AR48+U48)/2)/AS48*AL48,0)</f>
        <v>0.14956417707811942</v>
      </c>
      <c r="AW48">
        <f>U48*AA48/1000</f>
        <v>3.7594806293811418</v>
      </c>
      <c r="AX48">
        <f>(AU48-AW48)</f>
        <v>4.4981891302370824</v>
      </c>
      <c r="AY48">
        <f>1/(1.6/F48+1.37/N48)</f>
        <v>9.4002239376788935E-2</v>
      </c>
      <c r="AZ48">
        <f>G48*AA48*0.001</f>
        <v>29.739603855150179</v>
      </c>
      <c r="BA48">
        <f>G48/S48</f>
        <v>0.85887607175034475</v>
      </c>
      <c r="BB48">
        <f>(1-AL48*AA48/AQ48/F48)*100</f>
        <v>23.018192605068556</v>
      </c>
      <c r="BC48">
        <f>(S48-E48/(N48/1.35))</f>
        <v>395.29630883930434</v>
      </c>
      <c r="BD48">
        <f>E48*BB48/100/BC48</f>
        <v>-8.9635769185196143E-4</v>
      </c>
    </row>
    <row r="49" spans="1:56" x14ac:dyDescent="0.35">
      <c r="A49" s="1" t="s">
        <v>9</v>
      </c>
      <c r="B49" s="1" t="s">
        <v>2673</v>
      </c>
      <c r="K49" s="1">
        <v>2.72</v>
      </c>
    </row>
    <row r="50" spans="1:56" x14ac:dyDescent="0.35">
      <c r="A50" s="1" t="s">
        <v>9</v>
      </c>
      <c r="B50" s="1" t="s">
        <v>2668</v>
      </c>
      <c r="K50" s="1">
        <v>2.72</v>
      </c>
    </row>
    <row r="51" spans="1:56" x14ac:dyDescent="0.35">
      <c r="A51" s="1">
        <v>12</v>
      </c>
      <c r="B51" s="1" t="s">
        <v>2672</v>
      </c>
      <c r="C51" s="1">
        <v>2653.5000015757978</v>
      </c>
      <c r="D51" s="1">
        <v>0</v>
      </c>
      <c r="E51">
        <f>(R51-S51*(1000-T51)/(1000-U51))*AK51</f>
        <v>-2.7623143199857854</v>
      </c>
      <c r="F51">
        <f>IF(AV51&lt;&gt;0,1/(1/AV51-1/N51),0)</f>
        <v>0.1740500136606915</v>
      </c>
      <c r="G51">
        <f>((AY51-AL51/2)*S51-E51)/(AY51+AL51/2)</f>
        <v>354.5425893348712</v>
      </c>
      <c r="H51">
        <f>AL51*1000</f>
        <v>18.876895971893557</v>
      </c>
      <c r="I51">
        <f>(AQ51-AW51)</f>
        <v>9.0019309391381608</v>
      </c>
      <c r="J51">
        <f>(P51+AP51*D51)</f>
        <v>50.614364624023438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32.489143371582031</v>
      </c>
      <c r="P51" s="1">
        <v>50.614364624023438</v>
      </c>
      <c r="Q51" s="1">
        <v>32.441917419433594</v>
      </c>
      <c r="R51" s="1">
        <v>400.05001831054688</v>
      </c>
      <c r="S51" s="1">
        <v>395.78823852539063</v>
      </c>
      <c r="T51" s="1">
        <v>26.998605728149414</v>
      </c>
      <c r="U51" s="1">
        <v>43.342479705810547</v>
      </c>
      <c r="V51" s="1">
        <v>48.242774963378906</v>
      </c>
      <c r="W51" s="1">
        <v>77.447013854980469</v>
      </c>
      <c r="X51" s="1">
        <v>300.53909301757813</v>
      </c>
      <c r="Y51" s="1">
        <v>2001.79248046875</v>
      </c>
      <c r="Z51" s="1">
        <v>0.383748859167099</v>
      </c>
      <c r="AA51" s="1">
        <v>87.715057373046875</v>
      </c>
      <c r="AB51" s="1">
        <v>18.434850692749023</v>
      </c>
      <c r="AC51" s="1">
        <v>0.82329469919204712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1.104923136094037</v>
      </c>
      <c r="AL51">
        <f>(U51-T51)/(1000-U51)*AK51</f>
        <v>1.8876895971893556E-2</v>
      </c>
      <c r="AM51">
        <f>(P51+273.15)</f>
        <v>323.76436462402341</v>
      </c>
      <c r="AN51">
        <f>(O51+273.15)</f>
        <v>305.63914337158201</v>
      </c>
      <c r="AO51">
        <f>(Y51*AG51+Z51*AH51)*AI51</f>
        <v>320.28678971603222</v>
      </c>
      <c r="AP51">
        <f>((AO51+0.00000010773*(AN51^4-AM51^4))-AL51*44100)/(L51*51.4+0.00000043092*AM51^3)</f>
        <v>-6.0645180803005969</v>
      </c>
      <c r="AQ51">
        <f>0.61365*EXP(17.502*J51/(240.97+J51))</f>
        <v>12.803719033223453</v>
      </c>
      <c r="AR51">
        <f>AQ51*1000/AA51</f>
        <v>145.96945401027335</v>
      </c>
      <c r="AS51">
        <f>(AR51-U51)</f>
        <v>102.62697430446281</v>
      </c>
      <c r="AT51">
        <f>IF(D51,P51,(O51+P51)/2)</f>
        <v>41.551753997802734</v>
      </c>
      <c r="AU51">
        <f>0.61365*EXP(17.502*AT51/(240.97+AT51))</f>
        <v>8.0507710269276753</v>
      </c>
      <c r="AV51">
        <f>IF(AS51&lt;&gt;0,(1000-(AR51+U51)/2)/AS51*AL51,0)</f>
        <v>0.16652624953839376</v>
      </c>
      <c r="AW51">
        <f>U51*AA51/1000</f>
        <v>3.8017880940852922</v>
      </c>
      <c r="AX51">
        <f>(AU51-AW51)</f>
        <v>4.2489829328423827</v>
      </c>
      <c r="AY51">
        <f>1/(1.6/F51+1.37/N51)</f>
        <v>0.10472969284766596</v>
      </c>
      <c r="AZ51">
        <f>G51*AA51*0.001</f>
        <v>31.098723564696826</v>
      </c>
      <c r="BA51">
        <f>G51/S51</f>
        <v>0.89578859305119696</v>
      </c>
      <c r="BB51">
        <f>(1-AL51*AA51/AQ51/F51)*100</f>
        <v>25.69902081441867</v>
      </c>
      <c r="BC51">
        <f>(S51-E51/(N51/1.35))</f>
        <v>396.75626062461942</v>
      </c>
      <c r="BD51">
        <f>E51*BB51/100/BC51</f>
        <v>-1.7892288099883478E-3</v>
      </c>
    </row>
    <row r="52" spans="1:56" x14ac:dyDescent="0.35">
      <c r="A52" s="1" t="s">
        <v>9</v>
      </c>
      <c r="B52" s="1" t="s">
        <v>2671</v>
      </c>
      <c r="K52" s="1">
        <v>1.7244799999999998</v>
      </c>
    </row>
    <row r="53" spans="1:56" x14ac:dyDescent="0.35">
      <c r="A53" s="1" t="s">
        <v>9</v>
      </c>
      <c r="B53" s="1" t="s">
        <v>2670</v>
      </c>
    </row>
    <row r="54" spans="1:56" x14ac:dyDescent="0.35">
      <c r="A54" s="1" t="s">
        <v>9</v>
      </c>
      <c r="B54" s="1" t="s">
        <v>2669</v>
      </c>
    </row>
    <row r="55" spans="1:56" x14ac:dyDescent="0.35">
      <c r="A55" s="1" t="s">
        <v>9</v>
      </c>
      <c r="B55" s="1" t="s">
        <v>2668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BD55"/>
  <sheetViews>
    <sheetView zoomScale="5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2757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2756</v>
      </c>
    </row>
    <row r="12" spans="1:56" x14ac:dyDescent="0.35">
      <c r="A12" s="1" t="s">
        <v>9</v>
      </c>
      <c r="B12" s="1" t="s">
        <v>2755</v>
      </c>
    </row>
    <row r="13" spans="1:56" x14ac:dyDescent="0.35">
      <c r="A13" s="1" t="s">
        <v>9</v>
      </c>
      <c r="B13" s="1" t="s">
        <v>2754</v>
      </c>
    </row>
    <row r="14" spans="1:56" x14ac:dyDescent="0.35">
      <c r="A14" s="1" t="s">
        <v>9</v>
      </c>
      <c r="B14" s="1" t="s">
        <v>2753</v>
      </c>
    </row>
    <row r="15" spans="1:56" x14ac:dyDescent="0.35">
      <c r="A15" s="1" t="s">
        <v>9</v>
      </c>
      <c r="B15" s="1" t="s">
        <v>2752</v>
      </c>
    </row>
    <row r="16" spans="1:56" x14ac:dyDescent="0.35">
      <c r="A16" s="1" t="s">
        <v>9</v>
      </c>
      <c r="B16" s="1" t="s">
        <v>2751</v>
      </c>
    </row>
    <row r="17" spans="1:56" x14ac:dyDescent="0.35">
      <c r="A17" s="1" t="s">
        <v>9</v>
      </c>
      <c r="B17" s="1" t="s">
        <v>2750</v>
      </c>
    </row>
    <row r="18" spans="1:56" x14ac:dyDescent="0.35">
      <c r="A18" s="1">
        <v>1</v>
      </c>
      <c r="B18" s="1" t="s">
        <v>2749</v>
      </c>
      <c r="C18" s="1">
        <v>551.50000030174851</v>
      </c>
      <c r="D18" s="1">
        <v>0</v>
      </c>
      <c r="E18">
        <f>(R18-S18*(1000-T18)/(1000-U18))*AK18</f>
        <v>-6.6254928303936946</v>
      </c>
      <c r="F18">
        <f>IF(AV18&lt;&gt;0,1/(1/AV18-1/N18),0)</f>
        <v>4.849800494302916</v>
      </c>
      <c r="G18">
        <f>((AY18-AL18/2)*S18-E18)/(AY18+AL18/2)</f>
        <v>396.61030254082073</v>
      </c>
      <c r="H18">
        <f>AL18*1000</f>
        <v>21.772892513427774</v>
      </c>
      <c r="I18">
        <f>(AQ18-AW18)</f>
        <v>0.85031953089769985</v>
      </c>
      <c r="J18">
        <f>(P18+AP18*D18)</f>
        <v>29.980596542358398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32.629657745361328</v>
      </c>
      <c r="P18" s="1">
        <v>29.980596542358398</v>
      </c>
      <c r="Q18" s="1">
        <v>32.66680908203125</v>
      </c>
      <c r="R18" s="1">
        <v>399.84451293945313</v>
      </c>
      <c r="S18" s="1">
        <v>397.99850463867188</v>
      </c>
      <c r="T18" s="1">
        <v>19.90355110168457</v>
      </c>
      <c r="U18" s="1">
        <v>38.839935302734375</v>
      </c>
      <c r="V18" s="1">
        <v>35.269153594970703</v>
      </c>
      <c r="W18" s="1">
        <v>68.824478149414063</v>
      </c>
      <c r="X18" s="1">
        <v>300.59634399414063</v>
      </c>
      <c r="Y18" s="1">
        <v>0.17084881663322449</v>
      </c>
      <c r="Z18" s="1">
        <v>0.40470045804977417</v>
      </c>
      <c r="AA18" s="1">
        <v>87.677391052246094</v>
      </c>
      <c r="AB18" s="1">
        <v>17.174114227294922</v>
      </c>
      <c r="AC18" s="1">
        <v>0.6980774998664856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1.1051336176255167</v>
      </c>
      <c r="AL18">
        <f>(U18-T18)/(1000-U18)*AK18</f>
        <v>2.1772892513427775E-2</v>
      </c>
      <c r="AM18">
        <f>(P18+273.15)</f>
        <v>303.13059654235838</v>
      </c>
      <c r="AN18">
        <f>(O18+273.15)</f>
        <v>305.77965774536131</v>
      </c>
      <c r="AO18">
        <f>(Y18*AG18+Z18*AH18)*AI18</f>
        <v>2.7335810050312936E-2</v>
      </c>
      <c r="AP18">
        <f>((AO18+0.00000010773*(AN18^4-AM18^4))-AL18*44100)/(L18*51.4+0.00000043092*AM18^3)</f>
        <v>-7.6055899251027075</v>
      </c>
      <c r="AQ18">
        <f>0.61365*EXP(17.502*J18/(240.97+J18))</f>
        <v>4.2557037268794797</v>
      </c>
      <c r="AR18">
        <f>AQ18*1000/AA18</f>
        <v>48.53821122874821</v>
      </c>
      <c r="AS18">
        <f>(AR18-U18)</f>
        <v>9.6982759260138351</v>
      </c>
      <c r="AT18">
        <f>IF(D18,P18,(O18+P18)/2)</f>
        <v>31.305127143859863</v>
      </c>
      <c r="AU18">
        <f>0.61365*EXP(17.502*AT18/(240.97+AT18))</f>
        <v>4.5904627146917845</v>
      </c>
      <c r="AV18">
        <f>IF(AS18&lt;&gt;0,(1000-(AR18+U18)/2)/AS18*AL18,0)</f>
        <v>2.1469439698401724</v>
      </c>
      <c r="AW18">
        <f>U18*AA18/1000</f>
        <v>3.4053841959817799</v>
      </c>
      <c r="AX18">
        <f>(AU18-AW18)</f>
        <v>1.1850785187100046</v>
      </c>
      <c r="AY18">
        <f>1/(1.6/F18+1.37/N18)</f>
        <v>1.458702048651318</v>
      </c>
      <c r="AZ18">
        <f>G18*AA18*0.001</f>
        <v>34.773756591221172</v>
      </c>
      <c r="BA18">
        <f>G18/S18</f>
        <v>0.99651204192560616</v>
      </c>
      <c r="BB18">
        <f>(1-AL18*AA18/AQ18/F18)*100</f>
        <v>90.75070805307476</v>
      </c>
      <c r="BC18">
        <f>(S18-E18/(N18/1.35))</f>
        <v>400.32033435649191</v>
      </c>
      <c r="BD18">
        <f>E18*BB18/100/BC18</f>
        <v>-1.5019675843479859E-2</v>
      </c>
    </row>
    <row r="19" spans="1:56" x14ac:dyDescent="0.35">
      <c r="A19" s="1" t="s">
        <v>9</v>
      </c>
      <c r="B19" s="1" t="s">
        <v>2748</v>
      </c>
      <c r="K19" s="1">
        <v>2.72</v>
      </c>
    </row>
    <row r="20" spans="1:56" x14ac:dyDescent="0.35">
      <c r="A20" s="1" t="s">
        <v>9</v>
      </c>
      <c r="B20" s="1" t="s">
        <v>2747</v>
      </c>
      <c r="K20" s="1">
        <v>2.72</v>
      </c>
    </row>
    <row r="21" spans="1:56" x14ac:dyDescent="0.35">
      <c r="A21" s="1">
        <v>2</v>
      </c>
      <c r="B21" s="1" t="s">
        <v>2746</v>
      </c>
      <c r="C21" s="1">
        <v>754.00000031292439</v>
      </c>
      <c r="D21" s="1">
        <v>0</v>
      </c>
      <c r="E21">
        <f>(R21-S21*(1000-T21)/(1000-U21))*AK21</f>
        <v>-4.9977640858183676</v>
      </c>
      <c r="F21">
        <f>IF(AV21&lt;&gt;0,1/(1/AV21-1/N21),0)</f>
        <v>2.0549798818219145</v>
      </c>
      <c r="G21">
        <f>((AY21-AL21/2)*S21-E21)/(AY21+AL21/2)</f>
        <v>394.60935808436307</v>
      </c>
      <c r="H21">
        <f>AL21*1000</f>
        <v>19.03034912600398</v>
      </c>
      <c r="I21">
        <f>(AQ21-AW21)</f>
        <v>1.1897405700123289</v>
      </c>
      <c r="J21">
        <f>(P21+AP21*D21)</f>
        <v>30.922006607055664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32.537574768066406</v>
      </c>
      <c r="P21" s="1">
        <v>30.922006607055664</v>
      </c>
      <c r="Q21" s="1">
        <v>32.622035980224609</v>
      </c>
      <c r="R21" s="1">
        <v>399.81173706054688</v>
      </c>
      <c r="S21" s="1">
        <v>397.4893798828125</v>
      </c>
      <c r="T21" s="1">
        <v>21.085323333740234</v>
      </c>
      <c r="U21" s="1">
        <v>37.656303405761719</v>
      </c>
      <c r="V21" s="1">
        <v>37.557758331298828</v>
      </c>
      <c r="W21" s="1">
        <v>67.074440002441406</v>
      </c>
      <c r="X21" s="1">
        <v>300.60601806640625</v>
      </c>
      <c r="Y21" s="1">
        <v>25.871095657348633</v>
      </c>
      <c r="Z21" s="1">
        <v>8.7749265134334564E-2</v>
      </c>
      <c r="AA21" s="1">
        <v>87.677604675292969</v>
      </c>
      <c r="AB21" s="1">
        <v>16.856681823730469</v>
      </c>
      <c r="AC21" s="1">
        <v>0.69543427228927612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1.1051691840676698</v>
      </c>
      <c r="AL21">
        <f>(U21-T21)/(1000-U21)*AK21</f>
        <v>1.903034912600398E-2</v>
      </c>
      <c r="AM21">
        <f>(P21+273.15)</f>
        <v>304.07200660705564</v>
      </c>
      <c r="AN21">
        <f>(O21+273.15)</f>
        <v>305.68757476806638</v>
      </c>
      <c r="AO21">
        <f>(Y21*AG21+Z21*AH21)*AI21</f>
        <v>4.1393752126535333</v>
      </c>
      <c r="AP21">
        <f>((AO21+0.00000010773*(AN21^4-AM21^4))-AL21*44100)/(L21*51.4+0.00000043092*AM21^3)</f>
        <v>-6.6767904805822651</v>
      </c>
      <c r="AQ21">
        <f>0.61365*EXP(17.502*J21/(240.97+J21))</f>
        <v>4.4913550535555933</v>
      </c>
      <c r="AR21">
        <f>AQ21*1000/AA21</f>
        <v>51.225795574468179</v>
      </c>
      <c r="AS21">
        <f>(AR21-U21)</f>
        <v>13.569492168706461</v>
      </c>
      <c r="AT21">
        <f>IF(D21,P21,(O21+P21)/2)</f>
        <v>31.729790687561035</v>
      </c>
      <c r="AU21">
        <f>0.61365*EXP(17.502*AT21/(240.97+AT21))</f>
        <v>4.7025374586208528</v>
      </c>
      <c r="AV21">
        <f>IF(AS21&lt;&gt;0,(1000-(AR21+U21)/2)/AS21*AL21,0)</f>
        <v>1.3401106108169529</v>
      </c>
      <c r="AW21">
        <f>U21*AA21/1000</f>
        <v>3.3016144835432644</v>
      </c>
      <c r="AX21">
        <f>(AU21-AW21)</f>
        <v>1.4009229750775885</v>
      </c>
      <c r="AY21">
        <f>1/(1.6/F21+1.37/N21)</f>
        <v>0.88165779802082356</v>
      </c>
      <c r="AZ21">
        <f>G21*AA21*0.001</f>
        <v>34.59840329929191</v>
      </c>
      <c r="BA21">
        <f>G21/S21</f>
        <v>0.99275446856140281</v>
      </c>
      <c r="BB21">
        <f>(1-AL21*AA21/AQ21/F21)*100</f>
        <v>81.921996369581436</v>
      </c>
      <c r="BC21">
        <f>(S21-E21/(N21/1.35))</f>
        <v>399.24079030225704</v>
      </c>
      <c r="BD21">
        <f>E21*BB21/100/BC21</f>
        <v>-1.0255134776796432E-2</v>
      </c>
    </row>
    <row r="22" spans="1:56" x14ac:dyDescent="0.35">
      <c r="A22" s="1" t="s">
        <v>9</v>
      </c>
      <c r="B22" s="1" t="s">
        <v>2745</v>
      </c>
      <c r="K22" s="1">
        <v>2.72</v>
      </c>
    </row>
    <row r="23" spans="1:56" x14ac:dyDescent="0.35">
      <c r="A23" s="1" t="s">
        <v>9</v>
      </c>
      <c r="B23" s="1" t="s">
        <v>2744</v>
      </c>
      <c r="K23" s="1">
        <v>2.72</v>
      </c>
    </row>
    <row r="24" spans="1:56" x14ac:dyDescent="0.35">
      <c r="A24" s="1">
        <v>3</v>
      </c>
      <c r="B24" s="1" t="s">
        <v>2743</v>
      </c>
      <c r="C24" s="1">
        <v>957.00000031292439</v>
      </c>
      <c r="D24" s="1">
        <v>0</v>
      </c>
      <c r="E24">
        <f>(R24-S24*(1000-T24)/(1000-U24))*AK24</f>
        <v>-4.1665663309763064</v>
      </c>
      <c r="F24">
        <f>IF(AV24&lt;&gt;0,1/(1/AV24-1/N24),0)</f>
        <v>1.7693694279639853</v>
      </c>
      <c r="G24">
        <f>((AY24-AL24/2)*S24-E24)/(AY24+AL24/2)</f>
        <v>394.20600993185644</v>
      </c>
      <c r="H24">
        <f>AL24*1000</f>
        <v>17.165112198114144</v>
      </c>
      <c r="I24">
        <f>(AQ24-AW24)</f>
        <v>1.1868217163029211</v>
      </c>
      <c r="J24">
        <f>(P24+AP24*D24)</f>
        <v>30.716043472290039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32.397079467773438</v>
      </c>
      <c r="P24" s="1">
        <v>30.716043472290039</v>
      </c>
      <c r="Q24" s="1">
        <v>32.498699188232422</v>
      </c>
      <c r="R24" s="1">
        <v>399.92239379882813</v>
      </c>
      <c r="S24" s="1">
        <v>397.51760864257813</v>
      </c>
      <c r="T24" s="1">
        <v>22.13035774230957</v>
      </c>
      <c r="U24" s="1">
        <v>37.090591430664063</v>
      </c>
      <c r="V24" s="1">
        <v>39.733009338378906</v>
      </c>
      <c r="W24" s="1">
        <v>66.592720031738281</v>
      </c>
      <c r="X24" s="1">
        <v>300.51254272460938</v>
      </c>
      <c r="Y24" s="1">
        <v>50.147663116455078</v>
      </c>
      <c r="Z24" s="1">
        <v>0.18204472959041595</v>
      </c>
      <c r="AA24" s="1">
        <v>87.677978515625</v>
      </c>
      <c r="AB24" s="1">
        <v>16.756809234619141</v>
      </c>
      <c r="AC24" s="1">
        <v>0.70116299390792847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1.1048255247228282</v>
      </c>
      <c r="AL24">
        <f>(U24-T24)/(1000-U24)*AK24</f>
        <v>1.7165112198114143E-2</v>
      </c>
      <c r="AM24">
        <f>(P24+273.15)</f>
        <v>303.86604347229002</v>
      </c>
      <c r="AN24">
        <f>(O24+273.15)</f>
        <v>305.54707946777341</v>
      </c>
      <c r="AO24">
        <f>(Y24*AG24+Z24*AH24)*AI24</f>
        <v>8.0236259192907937</v>
      </c>
      <c r="AP24">
        <f>((AO24+0.00000010773*(AN24^4-AM24^4))-AL24*44100)/(L24*51.4+0.00000043092*AM24^3)</f>
        <v>-5.9663504550200059</v>
      </c>
      <c r="AQ24">
        <f>0.61365*EXP(17.502*J24/(240.97+J24))</f>
        <v>4.4388497948925094</v>
      </c>
      <c r="AR24">
        <f>AQ24*1000/AA24</f>
        <v>50.626735128267889</v>
      </c>
      <c r="AS24">
        <f>(AR24-U24)</f>
        <v>13.536143697603826</v>
      </c>
      <c r="AT24">
        <f>IF(D24,P24,(O24+P24)/2)</f>
        <v>31.556561470031738</v>
      </c>
      <c r="AU24">
        <f>0.61365*EXP(17.502*AT24/(240.97+AT24))</f>
        <v>4.6565353760130828</v>
      </c>
      <c r="AV24">
        <f>IF(AS24&lt;&gt;0,(1000-(AR24+U24)/2)/AS24*AL24,0)</f>
        <v>1.2124777697925966</v>
      </c>
      <c r="AW24">
        <f>U24*AA24/1000</f>
        <v>3.2520280785895883</v>
      </c>
      <c r="AX24">
        <f>(AU24-AW24)</f>
        <v>1.4045072974234944</v>
      </c>
      <c r="AY24">
        <f>1/(1.6/F24+1.37/N24)</f>
        <v>0.79370910245778636</v>
      </c>
      <c r="AZ24">
        <f>G24*AA24*0.001</f>
        <v>34.563186069535568</v>
      </c>
      <c r="BA24">
        <f>G24/S24</f>
        <v>0.9916693030982201</v>
      </c>
      <c r="BB24">
        <f>(1-AL24*AA24/AQ24/F24)*100</f>
        <v>80.837674791414088</v>
      </c>
      <c r="BC24">
        <f>(S24-E24/(N24/1.35))</f>
        <v>398.97773512315484</v>
      </c>
      <c r="BD24">
        <f>E24*BB24/100/BC24</f>
        <v>-8.4419631575769812E-3</v>
      </c>
    </row>
    <row r="25" spans="1:56" x14ac:dyDescent="0.35">
      <c r="A25" s="1" t="s">
        <v>9</v>
      </c>
      <c r="B25" s="1" t="s">
        <v>2742</v>
      </c>
      <c r="K25" s="1">
        <v>2.72</v>
      </c>
    </row>
    <row r="26" spans="1:56" x14ac:dyDescent="0.35">
      <c r="A26" s="1" t="s">
        <v>9</v>
      </c>
      <c r="B26" s="1" t="s">
        <v>2741</v>
      </c>
      <c r="K26" s="1">
        <v>2.72</v>
      </c>
    </row>
    <row r="27" spans="1:56" x14ac:dyDescent="0.35">
      <c r="A27" s="1">
        <v>4</v>
      </c>
      <c r="B27" s="1" t="s">
        <v>2740</v>
      </c>
      <c r="C27" s="1">
        <v>1160.0000003129244</v>
      </c>
      <c r="D27" s="1">
        <v>0</v>
      </c>
      <c r="E27">
        <f>(R27-S27*(1000-T27)/(1000-U27))*AK27</f>
        <v>-3.086360157327237</v>
      </c>
      <c r="F27">
        <f>IF(AV27&lt;&gt;0,1/(1/AV27-1/N27),0)</f>
        <v>1.7406631512001811</v>
      </c>
      <c r="G27">
        <f>((AY27-AL27/2)*S27-E27)/(AY27+AL27/2)</f>
        <v>392.74089152599873</v>
      </c>
      <c r="H27">
        <f>AL27*1000</f>
        <v>16.133122548931194</v>
      </c>
      <c r="I27">
        <f>(AQ27-AW27)</f>
        <v>1.1285555091059556</v>
      </c>
      <c r="J27">
        <f>(P27+AP27*D27)</f>
        <v>30.454360961914063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32.277130126953125</v>
      </c>
      <c r="P27" s="1">
        <v>30.454360961914063</v>
      </c>
      <c r="Q27" s="1">
        <v>32.378692626953125</v>
      </c>
      <c r="R27" s="1">
        <v>399.92996215820313</v>
      </c>
      <c r="S27" s="1">
        <v>396.92681884765625</v>
      </c>
      <c r="T27" s="1">
        <v>22.938745498657227</v>
      </c>
      <c r="U27" s="1">
        <v>37.003536224365234</v>
      </c>
      <c r="V27" s="1">
        <v>41.463768005371094</v>
      </c>
      <c r="W27" s="1">
        <v>66.887092590332031</v>
      </c>
      <c r="X27" s="1">
        <v>300.45452880859375</v>
      </c>
      <c r="Y27" s="1">
        <v>101.29917907714844</v>
      </c>
      <c r="Z27" s="1">
        <v>0.13358816504478455</v>
      </c>
      <c r="AA27" s="1">
        <v>87.676933288574219</v>
      </c>
      <c r="AB27" s="1">
        <v>16.641029357910156</v>
      </c>
      <c r="AC27" s="1">
        <v>0.69408613443374634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1.1046122382668884</v>
      </c>
      <c r="AL27">
        <f>(U27-T27)/(1000-U27)*AK27</f>
        <v>1.6133122548931195E-2</v>
      </c>
      <c r="AM27">
        <f>(P27+273.15)</f>
        <v>303.60436096191404</v>
      </c>
      <c r="AN27">
        <f>(O27+273.15)</f>
        <v>305.4271301269531</v>
      </c>
      <c r="AO27">
        <f>(Y27*AG27+Z27*AH27)*AI27</f>
        <v>16.207868290069655</v>
      </c>
      <c r="AP27">
        <f>((AO27+0.00000010773*(AN27^4-AM27^4))-AL27*44100)/(L27*51.4+0.00000043092*AM27^3)</f>
        <v>-5.5141705337701863</v>
      </c>
      <c r="AQ27">
        <f>0.61365*EXP(17.502*J27/(240.97+J27))</f>
        <v>4.3729120860909658</v>
      </c>
      <c r="AR27">
        <f>AQ27*1000/AA27</f>
        <v>49.875285574807279</v>
      </c>
      <c r="AS27">
        <f>(AR27-U27)</f>
        <v>12.871749350442045</v>
      </c>
      <c r="AT27">
        <f>IF(D27,P27,(O27+P27)/2)</f>
        <v>31.365745544433594</v>
      </c>
      <c r="AU27">
        <f>0.61365*EXP(17.502*AT27/(240.97+AT27))</f>
        <v>4.6063170439296952</v>
      </c>
      <c r="AV27">
        <f>IF(AS27&lt;&gt;0,(1000-(AR27+U27)/2)/AS27*AL27,0)</f>
        <v>1.1989286606878196</v>
      </c>
      <c r="AW27">
        <f>U27*AA27/1000</f>
        <v>3.2443565769850102</v>
      </c>
      <c r="AX27">
        <f>(AU27-AW27)</f>
        <v>1.361960466944685</v>
      </c>
      <c r="AY27">
        <f>1/(1.6/F27+1.37/N27)</f>
        <v>0.78442422969937919</v>
      </c>
      <c r="AZ27">
        <f>G27*AA27*0.001</f>
        <v>34.434316946020154</v>
      </c>
      <c r="BA27">
        <f>G27/S27</f>
        <v>0.98945415849246476</v>
      </c>
      <c r="BB27">
        <f>(1-AL27*AA27/AQ27/F27)*100</f>
        <v>81.416894104194824</v>
      </c>
      <c r="BC27">
        <f>(S27-E27/(N27/1.35))</f>
        <v>398.00839917935701</v>
      </c>
      <c r="BD27">
        <f>E27*BB27/100/BC27</f>
        <v>-6.3134812887021769E-3</v>
      </c>
    </row>
    <row r="28" spans="1:56" x14ac:dyDescent="0.35">
      <c r="A28" s="1" t="s">
        <v>9</v>
      </c>
      <c r="B28" s="1" t="s">
        <v>2739</v>
      </c>
      <c r="K28" s="1">
        <v>2.72</v>
      </c>
    </row>
    <row r="29" spans="1:56" x14ac:dyDescent="0.35">
      <c r="A29" s="1" t="s">
        <v>9</v>
      </c>
      <c r="B29" s="1" t="s">
        <v>2738</v>
      </c>
      <c r="K29" s="1">
        <v>2.72</v>
      </c>
    </row>
    <row r="30" spans="1:56" x14ac:dyDescent="0.35">
      <c r="A30" s="1">
        <v>5</v>
      </c>
      <c r="B30" s="1" t="s">
        <v>2737</v>
      </c>
      <c r="C30" s="1">
        <v>1363.0000003129244</v>
      </c>
      <c r="D30" s="1">
        <v>0</v>
      </c>
      <c r="E30">
        <f>(R30-S30*(1000-T30)/(1000-U30))*AK30</f>
        <v>-2.2402656867314628</v>
      </c>
      <c r="F30">
        <f>IF(AV30&lt;&gt;0,1/(1/AV30-1/N30),0)</f>
        <v>2.0845175022077691</v>
      </c>
      <c r="G30">
        <f>((AY30-AL30/2)*S30-E30)/(AY30+AL30/2)</f>
        <v>392.05314277523996</v>
      </c>
      <c r="H30">
        <f>AL30*1000</f>
        <v>15.496161953582462</v>
      </c>
      <c r="I30">
        <f>(AQ30-AW30)</f>
        <v>0.96170385366007283</v>
      </c>
      <c r="J30">
        <f>(P30+AP30*D30)</f>
        <v>29.805797576904297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32.186939239501953</v>
      </c>
      <c r="P30" s="1">
        <v>29.805797576904297</v>
      </c>
      <c r="Q30" s="1">
        <v>32.283355712890625</v>
      </c>
      <c r="R30" s="1">
        <v>399.92984008789063</v>
      </c>
      <c r="S30" s="1">
        <v>396.39846801757813</v>
      </c>
      <c r="T30" s="1">
        <v>23.581884384155273</v>
      </c>
      <c r="U30" s="1">
        <v>37.084724426269531</v>
      </c>
      <c r="V30" s="1">
        <v>42.843776702880859</v>
      </c>
      <c r="W30" s="1">
        <v>67.3758544921875</v>
      </c>
      <c r="X30" s="1">
        <v>300.57717895507813</v>
      </c>
      <c r="Y30" s="1">
        <v>150.53839111328125</v>
      </c>
      <c r="Z30" s="1">
        <v>0.17287907004356384</v>
      </c>
      <c r="AA30" s="1">
        <v>87.676307678222656</v>
      </c>
      <c r="AB30" s="1">
        <v>16.699756622314453</v>
      </c>
      <c r="AC30" s="1">
        <v>0.69817090034484863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1.1050631579230812</v>
      </c>
      <c r="AL30">
        <f>(U30-T30)/(1000-U30)*AK30</f>
        <v>1.5496161953582461E-2</v>
      </c>
      <c r="AM30">
        <f>(P30+273.15)</f>
        <v>302.95579757690427</v>
      </c>
      <c r="AN30">
        <f>(O30+273.15)</f>
        <v>305.33693923950193</v>
      </c>
      <c r="AO30">
        <f>(Y30*AG30+Z30*AH30)*AI30</f>
        <v>24.08614203975776</v>
      </c>
      <c r="AP30">
        <f>((AO30+0.00000010773*(AN30^4-AM30^4))-AL30*44100)/(L30*51.4+0.00000043092*AM30^3)</f>
        <v>-5.1679674291821502</v>
      </c>
      <c r="AQ30">
        <f>0.61365*EXP(17.502*J30/(240.97+J30))</f>
        <v>4.2131555626197796</v>
      </c>
      <c r="AR30">
        <f>AQ30*1000/AA30</f>
        <v>48.053524084092537</v>
      </c>
      <c r="AS30">
        <f>(AR30-U30)</f>
        <v>10.968799657823006</v>
      </c>
      <c r="AT30">
        <f>IF(D30,P30,(O30+P30)/2)</f>
        <v>30.996368408203125</v>
      </c>
      <c r="AU30">
        <f>0.61365*EXP(17.502*AT30/(240.97+AT30))</f>
        <v>4.5104442476978326</v>
      </c>
      <c r="AV30">
        <f>IF(AS30&lt;&gt;0,(1000-(AR30+U30)/2)/AS30*AL30,0)</f>
        <v>1.3526096175273408</v>
      </c>
      <c r="AW30">
        <f>U30*AA30/1000</f>
        <v>3.2514517089597068</v>
      </c>
      <c r="AX30">
        <f>(AU30-AW30)</f>
        <v>1.2589925387381258</v>
      </c>
      <c r="AY30">
        <f>1/(1.6/F30+1.37/N30)</f>
        <v>0.89031799099371112</v>
      </c>
      <c r="AZ30">
        <f>G30*AA30*0.001</f>
        <v>34.373771972176094</v>
      </c>
      <c r="BA30">
        <f>G30/S30</f>
        <v>0.98903798679124699</v>
      </c>
      <c r="BB30">
        <f>(1-AL30*AA30/AQ30/F30)*100</f>
        <v>84.529891564824851</v>
      </c>
      <c r="BC30">
        <f>(S30-E30/(N30/1.35))</f>
        <v>397.18354402330624</v>
      </c>
      <c r="BD30">
        <f>E30*BB30/100/BC30</f>
        <v>-4.7678061799231158E-3</v>
      </c>
    </row>
    <row r="31" spans="1:56" x14ac:dyDescent="0.35">
      <c r="A31" s="1" t="s">
        <v>9</v>
      </c>
      <c r="B31" s="1" t="s">
        <v>2736</v>
      </c>
      <c r="K31" s="1">
        <v>2.72</v>
      </c>
    </row>
    <row r="32" spans="1:56" x14ac:dyDescent="0.35">
      <c r="A32" s="1" t="s">
        <v>9</v>
      </c>
      <c r="B32" s="1" t="s">
        <v>2735</v>
      </c>
      <c r="K32" s="1">
        <v>2.72</v>
      </c>
    </row>
    <row r="33" spans="1:56" x14ac:dyDescent="0.35">
      <c r="A33" s="1">
        <v>6</v>
      </c>
      <c r="B33" s="1" t="s">
        <v>2734</v>
      </c>
      <c r="C33" s="1">
        <v>1566.0000003129244</v>
      </c>
      <c r="D33" s="1">
        <v>0</v>
      </c>
      <c r="E33">
        <f>(R33-S33*(1000-T33)/(1000-U33))*AK33</f>
        <v>-1.5328246700609844</v>
      </c>
      <c r="F33">
        <f>IF(AV33&lt;&gt;0,1/(1/AV33-1/N33),0)</f>
        <v>1.6777294314951376</v>
      </c>
      <c r="G33">
        <f>((AY33-AL33/2)*S33-E33)/(AY33+AL33/2)</f>
        <v>389.86232663485612</v>
      </c>
      <c r="H33">
        <f>AL33*1000</f>
        <v>15.364130341879685</v>
      </c>
      <c r="I33">
        <f>(AQ33-AW33)</f>
        <v>1.1022597438976045</v>
      </c>
      <c r="J33">
        <f>(P33+AP33*D33)</f>
        <v>30.484771728515625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32.125480651855469</v>
      </c>
      <c r="P33" s="1">
        <v>30.484771728515625</v>
      </c>
      <c r="Q33" s="1">
        <v>32.210468292236328</v>
      </c>
      <c r="R33" s="1">
        <v>399.87258911132813</v>
      </c>
      <c r="S33" s="1">
        <v>395.75726318359375</v>
      </c>
      <c r="T33" s="1">
        <v>24.006587982177734</v>
      </c>
      <c r="U33" s="1">
        <v>37.390289306640625</v>
      </c>
      <c r="V33" s="1">
        <v>43.767570495605469</v>
      </c>
      <c r="W33" s="1">
        <v>68.168045043945313</v>
      </c>
      <c r="X33" s="1">
        <v>300.57363891601563</v>
      </c>
      <c r="Y33" s="1">
        <v>301.12265014648438</v>
      </c>
      <c r="Z33" s="1">
        <v>0.15454478561878204</v>
      </c>
      <c r="AA33" s="1">
        <v>87.677070617675781</v>
      </c>
      <c r="AB33" s="1">
        <v>16.721502304077148</v>
      </c>
      <c r="AC33" s="1">
        <v>0.69830518960952759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1.1050501430735866</v>
      </c>
      <c r="AL33">
        <f>(U33-T33)/(1000-U33)*AK33</f>
        <v>1.5364130341879684E-2</v>
      </c>
      <c r="AM33">
        <f>(P33+273.15)</f>
        <v>303.6347717285156</v>
      </c>
      <c r="AN33">
        <f>(O33+273.15)</f>
        <v>305.27548065185545</v>
      </c>
      <c r="AO33">
        <f>(Y33*AG33+Z33*AH33)*AI33</f>
        <v>48.179622946538984</v>
      </c>
      <c r="AP33">
        <f>((AO33+0.00000010773*(AN33^4-AM33^4))-AL33*44100)/(L33*51.4+0.00000043092*AM33^3)</f>
        <v>-4.9925181190073866</v>
      </c>
      <c r="AQ33">
        <f>0.61365*EXP(17.502*J33/(240.97+J33))</f>
        <v>4.380530779851262</v>
      </c>
      <c r="AR33">
        <f>AQ33*1000/AA33</f>
        <v>49.962102394512975</v>
      </c>
      <c r="AS33">
        <f>(AR33-U33)</f>
        <v>12.57181308787235</v>
      </c>
      <c r="AT33">
        <f>IF(D33,P33,(O33+P33)/2)</f>
        <v>31.305126190185547</v>
      </c>
      <c r="AU33">
        <f>0.61365*EXP(17.502*AT33/(240.97+AT33))</f>
        <v>4.5904624656390807</v>
      </c>
      <c r="AV33">
        <f>IF(AS33&lt;&gt;0,(1000-(AR33+U33)/2)/AS33*AL33,0)</f>
        <v>1.1687322642561344</v>
      </c>
      <c r="AW33">
        <f>U33*AA33/1000</f>
        <v>3.2782710359536575</v>
      </c>
      <c r="AX33">
        <f>(AU33-AW33)</f>
        <v>1.3121914296854231</v>
      </c>
      <c r="AY33">
        <f>1/(1.6/F33+1.37/N33)</f>
        <v>0.7637666972777768</v>
      </c>
      <c r="AZ33">
        <f>G33*AA33*0.001</f>
        <v>34.181986743535667</v>
      </c>
      <c r="BA33">
        <f>G33/S33</f>
        <v>0.98510466617512726</v>
      </c>
      <c r="BB33">
        <f>(1-AL33*AA33/AQ33/F33)*100</f>
        <v>81.670722154000487</v>
      </c>
      <c r="BC33">
        <f>(S33-E33/(N33/1.35))</f>
        <v>396.29442441254099</v>
      </c>
      <c r="BD33">
        <f>E33*BB33/100/BC33</f>
        <v>-3.1589366397198927E-3</v>
      </c>
    </row>
    <row r="34" spans="1:56" x14ac:dyDescent="0.35">
      <c r="A34" s="1" t="s">
        <v>9</v>
      </c>
      <c r="B34" s="1" t="s">
        <v>2733</v>
      </c>
      <c r="K34" s="1">
        <v>2.72</v>
      </c>
    </row>
    <row r="35" spans="1:56" x14ac:dyDescent="0.35">
      <c r="A35" s="1" t="s">
        <v>9</v>
      </c>
      <c r="B35" s="1" t="s">
        <v>2732</v>
      </c>
      <c r="K35" s="1">
        <v>2.72</v>
      </c>
    </row>
    <row r="36" spans="1:56" x14ac:dyDescent="0.35">
      <c r="A36" s="1">
        <v>7</v>
      </c>
      <c r="B36" s="1" t="s">
        <v>2731</v>
      </c>
      <c r="C36" s="1">
        <v>1769.0000003129244</v>
      </c>
      <c r="D36" s="1">
        <v>0</v>
      </c>
      <c r="E36">
        <f>(R36-S36*(1000-T36)/(1000-U36))*AK36</f>
        <v>-1.0677728345715491</v>
      </c>
      <c r="F36">
        <f>IF(AV36&lt;&gt;0,1/(1/AV36-1/N36),0)</f>
        <v>2.2603498705010905</v>
      </c>
      <c r="G36">
        <f>((AY36-AL36/2)*S36-E36)/(AY36+AL36/2)</f>
        <v>390.06352425584402</v>
      </c>
      <c r="H36">
        <f>AL36*1000</f>
        <v>15.527647083896799</v>
      </c>
      <c r="I36">
        <f>(AQ36-AW36)</f>
        <v>0.914596733070419</v>
      </c>
      <c r="J36">
        <f>(P36+AP36*D36)</f>
        <v>29.864530563354492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32.093219757080078</v>
      </c>
      <c r="P36" s="1">
        <v>29.864530563354492</v>
      </c>
      <c r="Q36" s="1">
        <v>32.1636962890625</v>
      </c>
      <c r="R36" s="1">
        <v>400.00326538085938</v>
      </c>
      <c r="S36" s="1">
        <v>395.41342163085938</v>
      </c>
      <c r="T36" s="1">
        <v>24.264425277709961</v>
      </c>
      <c r="U36" s="1">
        <v>37.784862518310547</v>
      </c>
      <c r="V36" s="1">
        <v>44.317733764648438</v>
      </c>
      <c r="W36" s="1">
        <v>69.012115478515625</v>
      </c>
      <c r="X36" s="1">
        <v>300.57717895507813</v>
      </c>
      <c r="Y36" s="1">
        <v>500.5523681640625</v>
      </c>
      <c r="Z36" s="1">
        <v>0.18858964741230011</v>
      </c>
      <c r="AA36" s="1">
        <v>87.675682067871094</v>
      </c>
      <c r="AB36" s="1">
        <v>16.755739212036133</v>
      </c>
      <c r="AC36" s="1">
        <v>0.70570474863052368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1.1050631579230812</v>
      </c>
      <c r="AL36">
        <f>(U36-T36)/(1000-U36)*AK36</f>
        <v>1.55276470838968E-2</v>
      </c>
      <c r="AM36">
        <f>(P36+273.15)</f>
        <v>303.01453056335447</v>
      </c>
      <c r="AN36">
        <f>(O36+273.15)</f>
        <v>305.24321975708006</v>
      </c>
      <c r="AO36">
        <f>(Y36*AG36+Z36*AH36)*AI36</f>
        <v>80.088377116135234</v>
      </c>
      <c r="AP36">
        <f>((AO36+0.00000010773*(AN36^4-AM36^4))-AL36*44100)/(L36*51.4+0.00000043092*AM36^3)</f>
        <v>-4.7351865674471698</v>
      </c>
      <c r="AQ36">
        <f>0.61365*EXP(17.502*J36/(240.97+J36))</f>
        <v>4.2274103262040335</v>
      </c>
      <c r="AR36">
        <f>AQ36*1000/AA36</f>
        <v>48.216452116466343</v>
      </c>
      <c r="AS36">
        <f>(AR36-U36)</f>
        <v>10.431589598155796</v>
      </c>
      <c r="AT36">
        <f>IF(D36,P36,(O36+P36)/2)</f>
        <v>30.978875160217285</v>
      </c>
      <c r="AU36">
        <f>0.61365*EXP(17.502*AT36/(240.97+AT36))</f>
        <v>4.505947263403872</v>
      </c>
      <c r="AV36">
        <f>IF(AS36&lt;&gt;0,(1000-(AR36+U36)/2)/AS36*AL36,0)</f>
        <v>1.424514251914579</v>
      </c>
      <c r="AW36">
        <f>U36*AA36/1000</f>
        <v>3.3128135931336145</v>
      </c>
      <c r="AX36">
        <f>(AU36-AW36)</f>
        <v>1.1931336702702575</v>
      </c>
      <c r="AY36">
        <f>1/(1.6/F36+1.37/N36)</f>
        <v>0.9403043118274661</v>
      </c>
      <c r="AZ36">
        <f>G36*AA36*0.001</f>
        <v>34.199085538928706</v>
      </c>
      <c r="BA36">
        <f>G36/S36</f>
        <v>0.98647011688943176</v>
      </c>
      <c r="BB36">
        <f>(1-AL36*AA36/AQ36/F36)*100</f>
        <v>85.752628984131022</v>
      </c>
      <c r="BC36">
        <f>(S36-E36/(N36/1.35))</f>
        <v>395.78761065538237</v>
      </c>
      <c r="BD36">
        <f>E36*BB36/100/BC36</f>
        <v>-2.3134712976671285E-3</v>
      </c>
    </row>
    <row r="37" spans="1:56" x14ac:dyDescent="0.35">
      <c r="A37" s="1" t="s">
        <v>9</v>
      </c>
      <c r="B37" s="1" t="s">
        <v>2730</v>
      </c>
      <c r="K37" s="1">
        <v>2.72</v>
      </c>
    </row>
    <row r="38" spans="1:56" x14ac:dyDescent="0.35">
      <c r="A38" s="1" t="s">
        <v>9</v>
      </c>
      <c r="B38" s="1" t="s">
        <v>2729</v>
      </c>
      <c r="K38" s="1">
        <v>2.72</v>
      </c>
    </row>
    <row r="39" spans="1:56" x14ac:dyDescent="0.35">
      <c r="A39" s="1">
        <v>8</v>
      </c>
      <c r="B39" s="1" t="s">
        <v>2728</v>
      </c>
      <c r="C39" s="1">
        <v>1972.0000003129244</v>
      </c>
      <c r="D39" s="1">
        <v>0</v>
      </c>
      <c r="E39">
        <f>(R39-S39*(1000-T39)/(1000-U39))*AK39</f>
        <v>-1.1154643610152666</v>
      </c>
      <c r="F39">
        <f>IF(AV39&lt;&gt;0,1/(1/AV39-1/N39),0)</f>
        <v>2.685215919600668</v>
      </c>
      <c r="G39">
        <f>((AY39-AL39/2)*S39-E39)/(AY39+AL39/2)</f>
        <v>390.42951926741824</v>
      </c>
      <c r="H39">
        <f>AL39*1000</f>
        <v>15.853181449332981</v>
      </c>
      <c r="I39">
        <f>(AQ39-AW39)</f>
        <v>0.84063977348737895</v>
      </c>
      <c r="J39">
        <f>(P39+AP39*D39)</f>
        <v>29.726144790649414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32.086383819580078</v>
      </c>
      <c r="P39" s="1">
        <v>29.726144790649414</v>
      </c>
      <c r="Q39" s="1">
        <v>32.140350341796875</v>
      </c>
      <c r="R39" s="1">
        <v>399.95474243164063</v>
      </c>
      <c r="S39" s="1">
        <v>395.29412841796875</v>
      </c>
      <c r="T39" s="1">
        <v>24.450632095336914</v>
      </c>
      <c r="U39" s="1">
        <v>38.245418548583984</v>
      </c>
      <c r="V39" s="1">
        <v>44.675868988037109</v>
      </c>
      <c r="W39" s="1">
        <v>69.881515502929688</v>
      </c>
      <c r="X39" s="1">
        <v>300.631591796875</v>
      </c>
      <c r="Y39" s="1">
        <v>750.0413818359375</v>
      </c>
      <c r="Z39" s="1">
        <v>0.1047743484377861</v>
      </c>
      <c r="AA39" s="1">
        <v>87.67718505859375</v>
      </c>
      <c r="AB39" s="1">
        <v>16.806257247924805</v>
      </c>
      <c r="AC39" s="1">
        <v>0.70763671398162842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1.1052632051355697</v>
      </c>
      <c r="AL39">
        <f>(U39-T39)/(1000-U39)*AK39</f>
        <v>1.5853181449332981E-2</v>
      </c>
      <c r="AM39">
        <f>(P39+273.15)</f>
        <v>302.87614479064939</v>
      </c>
      <c r="AN39">
        <f>(O39+273.15)</f>
        <v>305.23638381958006</v>
      </c>
      <c r="AO39">
        <f>(Y39*AG39+Z39*AH39)*AI39</f>
        <v>120.00661841139299</v>
      </c>
      <c r="AP39">
        <f>((AO39+0.00000010773*(AN39^4-AM39^4))-AL39*44100)/(L39*51.4+0.00000043092*AM39^3)</f>
        <v>-4.5133537672604964</v>
      </c>
      <c r="AQ39">
        <f>0.61365*EXP(17.502*J39/(240.97+J39))</f>
        <v>4.1938904132149508</v>
      </c>
      <c r="AR39">
        <f>AQ39*1000/AA39</f>
        <v>47.833315022741864</v>
      </c>
      <c r="AS39">
        <f>(AR39-U39)</f>
        <v>9.5878964741578798</v>
      </c>
      <c r="AT39">
        <f>IF(D39,P39,(O39+P39)/2)</f>
        <v>30.906264305114746</v>
      </c>
      <c r="AU39">
        <f>0.61365*EXP(17.502*AT39/(240.97+AT39))</f>
        <v>4.4873229327754203</v>
      </c>
      <c r="AV39">
        <f>IF(AS39&lt;&gt;0,(1000-(AR39+U39)/2)/AS39*AL39,0)</f>
        <v>1.5822939472808559</v>
      </c>
      <c r="AW39">
        <f>U39*AA39/1000</f>
        <v>3.3532506397275719</v>
      </c>
      <c r="AX39">
        <f>(AU39-AW39)</f>
        <v>1.1340722930478484</v>
      </c>
      <c r="AY39">
        <f>1/(1.6/F39+1.37/N39)</f>
        <v>1.0509879126260688</v>
      </c>
      <c r="AZ39">
        <f>G39*AA39*0.001</f>
        <v>34.23176121314723</v>
      </c>
      <c r="BA39">
        <f>G39/S39</f>
        <v>0.98769369742470126</v>
      </c>
      <c r="BB39">
        <f>(1-AL39*AA39/AQ39/F39)*100</f>
        <v>87.657397656415583</v>
      </c>
      <c r="BC39">
        <f>(S39-E39/(N39/1.35))</f>
        <v>395.6850304035076</v>
      </c>
      <c r="BD39">
        <f>E39*BB39/100/BC39</f>
        <v>-2.4711246459175615E-3</v>
      </c>
    </row>
    <row r="40" spans="1:56" x14ac:dyDescent="0.35">
      <c r="A40" s="1" t="s">
        <v>9</v>
      </c>
      <c r="B40" s="1" t="s">
        <v>2727</v>
      </c>
      <c r="K40" s="1">
        <v>2.72</v>
      </c>
    </row>
    <row r="41" spans="1:56" x14ac:dyDescent="0.35">
      <c r="A41" s="1" t="s">
        <v>9</v>
      </c>
      <c r="B41" s="1" t="s">
        <v>2726</v>
      </c>
      <c r="K41" s="1">
        <v>2.72</v>
      </c>
    </row>
    <row r="42" spans="1:56" x14ac:dyDescent="0.35">
      <c r="A42" s="1">
        <v>9</v>
      </c>
      <c r="B42" s="1" t="s">
        <v>2725</v>
      </c>
      <c r="C42" s="1">
        <v>2175.0000003129244</v>
      </c>
      <c r="D42" s="1">
        <v>0</v>
      </c>
      <c r="E42">
        <f>(R42-S42*(1000-T42)/(1000-U42))*AK42</f>
        <v>-1.3278988981989397</v>
      </c>
      <c r="F42">
        <f>IF(AV42&lt;&gt;0,1/(1/AV42-1/N42),0)</f>
        <v>2.2644694397266152</v>
      </c>
      <c r="G42">
        <f>((AY42-AL42/2)*S42-E42)/(AY42+AL42/2)</f>
        <v>390.27553558174628</v>
      </c>
      <c r="H42">
        <f>AL42*1000</f>
        <v>15.981956780715825</v>
      </c>
      <c r="I42">
        <f>(AQ42-AW42)</f>
        <v>0.93945487239292369</v>
      </c>
      <c r="J42">
        <f>(P42+AP42*D42)</f>
        <v>30.229829788208008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32.109752655029297</v>
      </c>
      <c r="P42" s="1">
        <v>30.229829788208008</v>
      </c>
      <c r="Q42" s="1">
        <v>32.146041870117188</v>
      </c>
      <c r="R42" s="1">
        <v>400.05401611328125</v>
      </c>
      <c r="S42" s="1">
        <v>395.53500366210938</v>
      </c>
      <c r="T42" s="1">
        <v>24.615571975708008</v>
      </c>
      <c r="U42" s="1">
        <v>38.521686553955078</v>
      </c>
      <c r="V42" s="1">
        <v>44.919025421142578</v>
      </c>
      <c r="W42" s="1">
        <v>70.295204162597656</v>
      </c>
      <c r="X42" s="1">
        <v>300.56094360351563</v>
      </c>
      <c r="Y42" s="1">
        <v>1001.119873046875</v>
      </c>
      <c r="Z42" s="1">
        <v>0.23312585055828094</v>
      </c>
      <c r="AA42" s="1">
        <v>87.679512023925781</v>
      </c>
      <c r="AB42" s="1">
        <v>16.8226318359375</v>
      </c>
      <c r="AC42" s="1">
        <v>0.71481311321258545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1.1050034691305719</v>
      </c>
      <c r="AL42">
        <f>(U42-T42)/(1000-U42)*AK42</f>
        <v>1.5981956780715824E-2</v>
      </c>
      <c r="AM42">
        <f>(P42+273.15)</f>
        <v>303.37982978820799</v>
      </c>
      <c r="AN42">
        <f>(O42+273.15)</f>
        <v>305.25975265502927</v>
      </c>
      <c r="AO42">
        <f>(Y42*AG42+Z42*AH42)*AI42</f>
        <v>160.17917610721634</v>
      </c>
      <c r="AP42">
        <f>((AO42+0.00000010773*(AN42^4-AM42^4))-AL42*44100)/(L42*51.4+0.00000043092*AM42^3)</f>
        <v>-4.2756850153061903</v>
      </c>
      <c r="AQ42">
        <f>0.61365*EXP(17.502*J42/(240.97+J42))</f>
        <v>4.3170175517823282</v>
      </c>
      <c r="AR42">
        <f>AQ42*1000/AA42</f>
        <v>49.236331865126147</v>
      </c>
      <c r="AS42">
        <f>(AR42-U42)</f>
        <v>10.714645311171068</v>
      </c>
      <c r="AT42">
        <f>IF(D42,P42,(O42+P42)/2)</f>
        <v>31.169791221618652</v>
      </c>
      <c r="AU42">
        <f>0.61365*EXP(17.502*AT42/(240.97+AT42))</f>
        <v>4.555237912319245</v>
      </c>
      <c r="AV42">
        <f>IF(AS42&lt;&gt;0,(1000-(AR42+U42)/2)/AS42*AL42,0)</f>
        <v>1.4261493412214683</v>
      </c>
      <c r="AW42">
        <f>U42*AA42/1000</f>
        <v>3.3775626793894045</v>
      </c>
      <c r="AX42">
        <f>(AU42-AW42)</f>
        <v>1.1776752329298406</v>
      </c>
      <c r="AY42">
        <f>1/(1.6/F42+1.37/N42)</f>
        <v>0.94144427994557955</v>
      </c>
      <c r="AZ42">
        <f>G42*AA42*0.001</f>
        <v>34.219168514683801</v>
      </c>
      <c r="BA42">
        <f>G42/S42</f>
        <v>0.98670290105384439</v>
      </c>
      <c r="BB42">
        <f>(1-AL42*AA42/AQ42/F42)*100</f>
        <v>85.665656824904829</v>
      </c>
      <c r="BC42">
        <f>(S42-E42/(N42/1.35))</f>
        <v>396.00035095068466</v>
      </c>
      <c r="BD42">
        <f>E42*BB42/100/BC42</f>
        <v>-2.8726068307309647E-3</v>
      </c>
    </row>
    <row r="43" spans="1:56" x14ac:dyDescent="0.35">
      <c r="A43" s="1" t="s">
        <v>9</v>
      </c>
      <c r="B43" s="1" t="s">
        <v>2724</v>
      </c>
      <c r="K43" s="1">
        <v>2.72</v>
      </c>
    </row>
    <row r="44" spans="1:56" x14ac:dyDescent="0.35">
      <c r="A44" s="1" t="s">
        <v>9</v>
      </c>
      <c r="B44" s="1" t="s">
        <v>2723</v>
      </c>
      <c r="K44" s="1">
        <v>2.72</v>
      </c>
    </row>
    <row r="45" spans="1:56" x14ac:dyDescent="0.35">
      <c r="A45" s="1">
        <v>10</v>
      </c>
      <c r="B45" s="1" t="s">
        <v>2722</v>
      </c>
      <c r="C45" s="1">
        <v>2378.0000003129244</v>
      </c>
      <c r="D45" s="1">
        <v>0</v>
      </c>
      <c r="E45">
        <f>(R45-S45*(1000-T45)/(1000-U45))*AK45</f>
        <v>-1.7630587242425104</v>
      </c>
      <c r="F45">
        <f>IF(AV45&lt;&gt;0,1/(1/AV45-1/N45),0)</f>
        <v>2.1194578954845049</v>
      </c>
      <c r="G45">
        <f>((AY45-AL45/2)*S45-E45)/(AY45+AL45/2)</f>
        <v>391.00387352812476</v>
      </c>
      <c r="H45">
        <f>AL45*1000</f>
        <v>15.697651586478772</v>
      </c>
      <c r="I45">
        <f>(AQ45-AW45)</f>
        <v>0.96247530739200249</v>
      </c>
      <c r="J45">
        <f>(P45+AP45*D45)</f>
        <v>30.284996032714844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32.160812377929688</v>
      </c>
      <c r="P45" s="1">
        <v>30.284996032714844</v>
      </c>
      <c r="Q45" s="1">
        <v>32.178123474121094</v>
      </c>
      <c r="R45" s="1">
        <v>399.93408203125</v>
      </c>
      <c r="S45" s="1">
        <v>395.90496826171875</v>
      </c>
      <c r="T45" s="1">
        <v>24.753561019897461</v>
      </c>
      <c r="U45" s="1">
        <v>38.415237426757813</v>
      </c>
      <c r="V45" s="1">
        <v>45.040447235107422</v>
      </c>
      <c r="W45" s="1">
        <v>69.898605346679688</v>
      </c>
      <c r="X45" s="1">
        <v>300.529541015625</v>
      </c>
      <c r="Y45" s="1">
        <v>1250.965087890625</v>
      </c>
      <c r="Z45" s="1">
        <v>0.29075068235397339</v>
      </c>
      <c r="AA45" s="1">
        <v>87.67919921875</v>
      </c>
      <c r="AB45" s="1">
        <v>16.826902389526367</v>
      </c>
      <c r="AC45" s="1">
        <v>0.72985178232192993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1.1048880184397976</v>
      </c>
      <c r="AL45">
        <f>(U45-T45)/(1000-U45)*AK45</f>
        <v>1.5697651586478772E-2</v>
      </c>
      <c r="AM45">
        <f>(P45+273.15)</f>
        <v>303.43499603271482</v>
      </c>
      <c r="AN45">
        <f>(O45+273.15)</f>
        <v>305.31081237792966</v>
      </c>
      <c r="AO45">
        <f>(Y45*AG45+Z45*AH45)*AI45</f>
        <v>200.15440958870022</v>
      </c>
      <c r="AP45">
        <f>((AO45+0.00000010773*(AN45^4-AM45^4))-AL45*44100)/(L45*51.4+0.00000043092*AM45^3)</f>
        <v>-3.8454860332110283</v>
      </c>
      <c r="AQ45">
        <f>0.61365*EXP(17.502*J45/(240.97+J45))</f>
        <v>4.3306925627682817</v>
      </c>
      <c r="AR45">
        <f>AQ45*1000/AA45</f>
        <v>49.392473943149028</v>
      </c>
      <c r="AS45">
        <f>(AR45-U45)</f>
        <v>10.977236516391216</v>
      </c>
      <c r="AT45">
        <f>IF(D45,P45,(O45+P45)/2)</f>
        <v>31.222904205322266</v>
      </c>
      <c r="AU45">
        <f>0.61365*EXP(17.502*AT45/(240.97+AT45))</f>
        <v>4.5690338236356043</v>
      </c>
      <c r="AV45">
        <f>IF(AS45&lt;&gt;0,(1000-(AR45+U45)/2)/AS45*AL45,0)</f>
        <v>1.3672351993347942</v>
      </c>
      <c r="AW45">
        <f>U45*AA45/1000</f>
        <v>3.3682172553762793</v>
      </c>
      <c r="AX45">
        <f>(AU45-AW45)</f>
        <v>1.200816568259325</v>
      </c>
      <c r="AY45">
        <f>1/(1.6/F45+1.37/N45)</f>
        <v>0.9004624333979161</v>
      </c>
      <c r="AZ45">
        <f>G45*AA45*0.001</f>
        <v>34.282906522375377</v>
      </c>
      <c r="BA45">
        <f>G45/S45</f>
        <v>0.98762052733232175</v>
      </c>
      <c r="BB45">
        <f>(1-AL45*AA45/AQ45/F45)*100</f>
        <v>85.004908756527414</v>
      </c>
      <c r="BC45">
        <f>(S45-E45/(N45/1.35))</f>
        <v>396.52281243497475</v>
      </c>
      <c r="BD45">
        <f>E45*BB45/100/BC45</f>
        <v>-3.7795718502629905E-3</v>
      </c>
    </row>
    <row r="46" spans="1:56" x14ac:dyDescent="0.35">
      <c r="A46" s="1" t="s">
        <v>9</v>
      </c>
      <c r="B46" s="1" t="s">
        <v>2721</v>
      </c>
      <c r="K46" s="1">
        <v>2.72</v>
      </c>
    </row>
    <row r="47" spans="1:56" x14ac:dyDescent="0.35">
      <c r="A47" s="1" t="s">
        <v>9</v>
      </c>
      <c r="B47" s="1" t="s">
        <v>2720</v>
      </c>
      <c r="K47" s="1">
        <v>2.72</v>
      </c>
    </row>
    <row r="48" spans="1:56" x14ac:dyDescent="0.35">
      <c r="A48" s="1">
        <v>11</v>
      </c>
      <c r="B48" s="1" t="s">
        <v>2719</v>
      </c>
      <c r="C48" s="1">
        <v>2581.0000003129244</v>
      </c>
      <c r="D48" s="1">
        <v>0</v>
      </c>
      <c r="E48">
        <f>(R48-S48*(1000-T48)/(1000-U48))*AK48</f>
        <v>-2.3876431263957496</v>
      </c>
      <c r="F48">
        <f>IF(AV48&lt;&gt;0,1/(1/AV48-1/N48),0)</f>
        <v>1.5700780287226803</v>
      </c>
      <c r="G48">
        <f>((AY48-AL48/2)*S48-E48)/(AY48+AL48/2)</f>
        <v>391.71286287935482</v>
      </c>
      <c r="H48">
        <f>AL48*1000</f>
        <v>15.05575072401807</v>
      </c>
      <c r="I48">
        <f>(AQ48-AW48)</f>
        <v>1.1308580567971842</v>
      </c>
      <c r="J48">
        <f>(P48+AP48*D48)</f>
        <v>30.811576843261719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32.243228912353516</v>
      </c>
      <c r="P48" s="1">
        <v>30.811576843261719</v>
      </c>
      <c r="Q48" s="1">
        <v>32.236885070800781</v>
      </c>
      <c r="R48" s="1">
        <v>399.83172607421875</v>
      </c>
      <c r="S48" s="1">
        <v>396.58831787109375</v>
      </c>
      <c r="T48" s="1">
        <v>24.894786834716797</v>
      </c>
      <c r="U48" s="1">
        <v>38.004550933837891</v>
      </c>
      <c r="V48" s="1">
        <v>45.087860107421875</v>
      </c>
      <c r="W48" s="1">
        <v>68.831436157226563</v>
      </c>
      <c r="X48" s="1">
        <v>300.50344848632813</v>
      </c>
      <c r="Y48" s="1">
        <v>1600.5782470703125</v>
      </c>
      <c r="Z48" s="1">
        <v>0.36147728562355042</v>
      </c>
      <c r="AA48" s="1">
        <v>87.681045532226563</v>
      </c>
      <c r="AB48" s="1">
        <v>16.882993698120117</v>
      </c>
      <c r="AC48" s="1">
        <v>0.73847836256027222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1.1047920900232651</v>
      </c>
      <c r="AL48">
        <f>(U48-T48)/(1000-U48)*AK48</f>
        <v>1.5055750724018071E-2</v>
      </c>
      <c r="AM48">
        <f>(P48+273.15)</f>
        <v>303.9615768432617</v>
      </c>
      <c r="AN48">
        <f>(O48+273.15)</f>
        <v>305.39322891235349</v>
      </c>
      <c r="AO48">
        <f>(Y48*AG48+Z48*AH48)*AI48</f>
        <v>256.09251380713613</v>
      </c>
      <c r="AP48">
        <f>((AO48+0.00000010773*(AN48^4-AM48^4))-AL48*44100)/(L48*51.4+0.00000043092*AM48^3)</f>
        <v>-3.1973449478981855</v>
      </c>
      <c r="AQ48">
        <f>0.61365*EXP(17.502*J48/(240.97+J48))</f>
        <v>4.4631368176588477</v>
      </c>
      <c r="AR48">
        <f>AQ48*1000/AA48</f>
        <v>50.901957094232557</v>
      </c>
      <c r="AS48">
        <f>(AR48-U48)</f>
        <v>12.897406160394667</v>
      </c>
      <c r="AT48">
        <f>IF(D48,P48,(O48+P48)/2)</f>
        <v>31.527402877807617</v>
      </c>
      <c r="AU48">
        <f>0.61365*EXP(17.502*AT48/(240.97+AT48))</f>
        <v>4.6488307887606508</v>
      </c>
      <c r="AV48">
        <f>IF(AS48&lt;&gt;0,(1000-(AR48+U48)/2)/AS48*AL48,0)</f>
        <v>1.1154548002752105</v>
      </c>
      <c r="AW48">
        <f>U48*AA48/1000</f>
        <v>3.3322787608616635</v>
      </c>
      <c r="AX48">
        <f>(AU48-AW48)</f>
        <v>1.3165520278989873</v>
      </c>
      <c r="AY48">
        <f>1/(1.6/F48+1.37/N48)</f>
        <v>0.72743772961244768</v>
      </c>
      <c r="AZ48">
        <f>G48*AA48*0.001</f>
        <v>34.345793365683534</v>
      </c>
      <c r="BA48">
        <f>G48/S48</f>
        <v>0.98770650881016708</v>
      </c>
      <c r="BB48">
        <f>(1-AL48*AA48/AQ48/F48)*100</f>
        <v>81.161483546295869</v>
      </c>
      <c r="BC48">
        <f>(S48-E48/(N48/1.35))</f>
        <v>397.42504064905575</v>
      </c>
      <c r="BD48">
        <f>E48*BB48/100/BC48</f>
        <v>-4.8760052461947322E-3</v>
      </c>
    </row>
    <row r="49" spans="1:56" x14ac:dyDescent="0.35">
      <c r="A49" s="1" t="s">
        <v>9</v>
      </c>
      <c r="B49" s="1" t="s">
        <v>2718</v>
      </c>
      <c r="K49" s="1">
        <v>2.72</v>
      </c>
    </row>
    <row r="50" spans="1:56" x14ac:dyDescent="0.35">
      <c r="A50" s="1" t="s">
        <v>9</v>
      </c>
      <c r="B50" s="1" t="s">
        <v>2713</v>
      </c>
      <c r="K50" s="1">
        <v>2.72</v>
      </c>
    </row>
    <row r="51" spans="1:56" x14ac:dyDescent="0.35">
      <c r="A51" s="1">
        <v>12</v>
      </c>
      <c r="B51" s="1" t="s">
        <v>2717</v>
      </c>
      <c r="C51" s="1">
        <v>2784.0000003129244</v>
      </c>
      <c r="D51" s="1">
        <v>0</v>
      </c>
      <c r="E51">
        <f>(R51-S51*(1000-T51)/(1000-U51))*AK51</f>
        <v>-2.0651519467970787</v>
      </c>
      <c r="F51">
        <f>IF(AV51&lt;&gt;0,1/(1/AV51-1/N51),0)</f>
        <v>1.1246453947474979</v>
      </c>
      <c r="G51">
        <f>((AY51-AL51/2)*S51-E51)/(AY51+AL51/2)</f>
        <v>390.45032978310189</v>
      </c>
      <c r="H51">
        <f>AL51*1000</f>
        <v>14.069401659154334</v>
      </c>
      <c r="I51">
        <f>(AQ51-AW51)</f>
        <v>1.3533472539989182</v>
      </c>
      <c r="J51">
        <f>(P51+AP51*D51)</f>
        <v>31.436569213867188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32.349109649658203</v>
      </c>
      <c r="P51" s="1">
        <v>31.436569213867188</v>
      </c>
      <c r="Q51" s="1">
        <v>32.316890716552734</v>
      </c>
      <c r="R51" s="1">
        <v>399.80548095703125</v>
      </c>
      <c r="S51" s="1">
        <v>396.6240234375</v>
      </c>
      <c r="T51" s="1">
        <v>25.052251815795898</v>
      </c>
      <c r="U51" s="1">
        <v>37.311073303222656</v>
      </c>
      <c r="V51" s="1">
        <v>45.103626251220703</v>
      </c>
      <c r="W51" s="1">
        <v>67.1741943359375</v>
      </c>
      <c r="X51" s="1">
        <v>300.52581787109375</v>
      </c>
      <c r="Y51" s="1">
        <v>2000.991943359375</v>
      </c>
      <c r="Z51" s="1">
        <v>0.3496813178062439</v>
      </c>
      <c r="AA51" s="1">
        <v>87.683181762695313</v>
      </c>
      <c r="AB51" s="1">
        <v>16.775394439697266</v>
      </c>
      <c r="AC51" s="1">
        <v>0.74479681253433228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1.1048743304084325</v>
      </c>
      <c r="AL51">
        <f>(U51-T51)/(1000-U51)*AK51</f>
        <v>1.4069401659154334E-2</v>
      </c>
      <c r="AM51">
        <f>(P51+273.15)</f>
        <v>304.58656921386716</v>
      </c>
      <c r="AN51">
        <f>(O51+273.15)</f>
        <v>305.49910964965818</v>
      </c>
      <c r="AO51">
        <f>(Y51*AG51+Z51*AH51)*AI51</f>
        <v>320.15870378139516</v>
      </c>
      <c r="AP51">
        <f>((AO51+0.00000010773*(AN51^4-AM51^4))-AL51*44100)/(L51*51.4+0.00000043092*AM51^3)</f>
        <v>-2.3664782820722898</v>
      </c>
      <c r="AQ51">
        <f>0.61365*EXP(17.502*J51/(240.97+J51))</f>
        <v>4.624900876206639</v>
      </c>
      <c r="AR51">
        <f>AQ51*1000/AA51</f>
        <v>52.745586818728974</v>
      </c>
      <c r="AS51">
        <f>(AR51-U51)</f>
        <v>15.434513515506318</v>
      </c>
      <c r="AT51">
        <f>IF(D51,P51,(O51+P51)/2)</f>
        <v>31.892839431762695</v>
      </c>
      <c r="AU51">
        <f>0.61365*EXP(17.502*AT51/(240.97+AT51))</f>
        <v>4.7461970307847849</v>
      </c>
      <c r="AV51">
        <f>IF(AS51&lt;&gt;0,(1000-(AR51+U51)/2)/AS51*AL51,0)</f>
        <v>0.87050881027037919</v>
      </c>
      <c r="AW51">
        <f>U51*AA51/1000</f>
        <v>3.2715536222077208</v>
      </c>
      <c r="AX51">
        <f>(AU51-AW51)</f>
        <v>1.4746434085770641</v>
      </c>
      <c r="AY51">
        <f>1/(1.6/F51+1.37/N51)</f>
        <v>0.56233445536604665</v>
      </c>
      <c r="AZ51">
        <f>G51*AA51*0.001</f>
        <v>34.235927235676051</v>
      </c>
      <c r="BA51">
        <f>G51/S51</f>
        <v>0.98443439305342295</v>
      </c>
      <c r="BB51">
        <f>(1-AL51*AA51/AQ51/F51)*100</f>
        <v>76.282227959396835</v>
      </c>
      <c r="BC51">
        <f>(S51-E51/(N51/1.35))</f>
        <v>397.34773279537467</v>
      </c>
      <c r="BD51">
        <f>E51*BB51/100/BC51</f>
        <v>-3.9646480544408601E-3</v>
      </c>
    </row>
    <row r="52" spans="1:56" x14ac:dyDescent="0.35">
      <c r="A52" s="1" t="s">
        <v>9</v>
      </c>
      <c r="B52" s="1" t="s">
        <v>2716</v>
      </c>
      <c r="K52" s="1">
        <v>1.5368000000000002</v>
      </c>
    </row>
    <row r="53" spans="1:56" x14ac:dyDescent="0.35">
      <c r="A53" s="1" t="s">
        <v>9</v>
      </c>
      <c r="B53" s="1" t="s">
        <v>2715</v>
      </c>
    </row>
    <row r="54" spans="1:56" x14ac:dyDescent="0.35">
      <c r="A54" s="1" t="s">
        <v>9</v>
      </c>
      <c r="B54" s="1" t="s">
        <v>2714</v>
      </c>
    </row>
    <row r="55" spans="1:56" x14ac:dyDescent="0.35">
      <c r="A55" s="1" t="s">
        <v>9</v>
      </c>
      <c r="B55" s="1" t="s">
        <v>2713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BH55"/>
  <sheetViews>
    <sheetView topLeftCell="A2" zoomScale="41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5305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5304</v>
      </c>
    </row>
    <row r="12" spans="1:60" x14ac:dyDescent="0.35">
      <c r="A12" s="1" t="s">
        <v>9</v>
      </c>
      <c r="B12" s="1" t="s">
        <v>5303</v>
      </c>
    </row>
    <row r="13" spans="1:60" x14ac:dyDescent="0.35">
      <c r="A13" s="1" t="s">
        <v>9</v>
      </c>
      <c r="B13" s="1" t="s">
        <v>5302</v>
      </c>
    </row>
    <row r="14" spans="1:60" x14ac:dyDescent="0.35">
      <c r="A14" s="1" t="s">
        <v>9</v>
      </c>
      <c r="B14" s="1" t="s">
        <v>5301</v>
      </c>
    </row>
    <row r="15" spans="1:60" x14ac:dyDescent="0.35">
      <c r="A15" s="1" t="s">
        <v>9</v>
      </c>
      <c r="B15" s="1" t="s">
        <v>5300</v>
      </c>
    </row>
    <row r="16" spans="1:60" x14ac:dyDescent="0.35">
      <c r="A16" s="1" t="s">
        <v>9</v>
      </c>
      <c r="B16" s="1" t="s">
        <v>5299</v>
      </c>
    </row>
    <row r="17" spans="1:60" x14ac:dyDescent="0.35">
      <c r="A17" s="1" t="s">
        <v>9</v>
      </c>
      <c r="B17" s="1" t="s">
        <v>5298</v>
      </c>
    </row>
    <row r="18" spans="1:60" x14ac:dyDescent="0.35">
      <c r="A18" s="1">
        <v>1</v>
      </c>
      <c r="B18" s="1" t="s">
        <v>5297</v>
      </c>
      <c r="C18" s="1">
        <v>415.50000101700425</v>
      </c>
      <c r="D18" s="1">
        <v>0</v>
      </c>
      <c r="E18">
        <f>(R18-S18*(1000-T18)/(1000-U18))*AO18</f>
        <v>-1.7726475834483335</v>
      </c>
      <c r="F18">
        <f>IF(AZ18&lt;&gt;0,1/(1/AZ18-1/N18),0)</f>
        <v>19.876372473059245</v>
      </c>
      <c r="G18">
        <f>((BC18-AP18/2)*S18-E18)/(BC18+AP18/2)</f>
        <v>391.06797009969898</v>
      </c>
      <c r="H18">
        <f>AP18*1000</f>
        <v>21.414720377650088</v>
      </c>
      <c r="I18">
        <f>(AU18-BA18)</f>
        <v>0.51598417181701395</v>
      </c>
      <c r="J18">
        <f>(P18+AT18*D18)</f>
        <v>29.195791244506836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31.195869445800781</v>
      </c>
      <c r="P18" s="1">
        <v>29.195791244506836</v>
      </c>
      <c r="Q18" s="1">
        <v>31.277519226074219</v>
      </c>
      <c r="R18" s="1">
        <v>399.75521850585938</v>
      </c>
      <c r="S18" s="1">
        <v>393.723876953125</v>
      </c>
      <c r="T18" s="1">
        <v>21.434385299682617</v>
      </c>
      <c r="U18" s="1">
        <v>40.054164886474609</v>
      </c>
      <c r="V18" s="1">
        <v>41.660926818847656</v>
      </c>
      <c r="W18" s="1">
        <v>77.851242065429688</v>
      </c>
      <c r="X18" s="1">
        <v>300.29873657226563</v>
      </c>
      <c r="Y18" s="1">
        <v>0.16582748293876648</v>
      </c>
      <c r="Z18" s="1">
        <v>3.7728387862443924E-2</v>
      </c>
      <c r="AA18" s="1">
        <v>88.669410705566406</v>
      </c>
      <c r="AB18" s="1">
        <v>7.0464611053466797</v>
      </c>
      <c r="AC18" s="1">
        <v>8.1296667456626892E-2</v>
      </c>
      <c r="AD18" s="1">
        <v>7.412998378276825E-2</v>
      </c>
      <c r="AE18" s="1">
        <v>8.5949152708053589E-3</v>
      </c>
      <c r="AF18" s="1">
        <v>4.2605705559253693E-2</v>
      </c>
      <c r="AG18" s="1">
        <v>2.2589068859815598E-2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1.1040394726921527</v>
      </c>
      <c r="AP18">
        <f>(U18-T18)/(1000-U18)*AO18</f>
        <v>2.1414720377650086E-2</v>
      </c>
      <c r="AQ18">
        <f>(P18+273.15)</f>
        <v>302.34579124450681</v>
      </c>
      <c r="AR18">
        <f>(O18+273.15)</f>
        <v>304.34586944580076</v>
      </c>
      <c r="AS18">
        <f>(Y18*AK18+Z18*AL18)*AM18</f>
        <v>2.6532396677157344E-2</v>
      </c>
      <c r="AT18">
        <f>((AS18+0.00000010773*(AR18^4-AQ18^4))-AP18*44100)/(L18*0.92*2*29.3+0.00000043092*AQ18^3)</f>
        <v>-7.229927418472494</v>
      </c>
      <c r="AU18">
        <f>0.61365*EXP(17.502*J18/(240.97+J18))</f>
        <v>4.0675633686043078</v>
      </c>
      <c r="AV18">
        <f>AU18*1000/AA18</f>
        <v>45.873355154134998</v>
      </c>
      <c r="AW18">
        <f>(AV18-U18)</f>
        <v>5.8191902676603888</v>
      </c>
      <c r="AX18">
        <f>IF(D18,P18,(O18+P18)/2)</f>
        <v>30.195830345153809</v>
      </c>
      <c r="AY18">
        <f>0.61365*EXP(17.502*AX18/(240.97+AX18))</f>
        <v>4.3086082765693696</v>
      </c>
      <c r="AZ18">
        <f>IF(AW18&lt;&gt;0,(1000-(AV18+U18)/2)/AW18*AP18,0)</f>
        <v>3.5219098410203209</v>
      </c>
      <c r="BA18">
        <f>U18*AA18/1000</f>
        <v>3.5515791967872938</v>
      </c>
      <c r="BB18">
        <f>(AY18-BA18)</f>
        <v>0.75702907978207579</v>
      </c>
      <c r="BC18">
        <f>1/(1.6/F18+1.37/N18)</f>
        <v>2.4964736197907063</v>
      </c>
      <c r="BD18">
        <f>G18*AA18*0.001</f>
        <v>34.675766454562371</v>
      </c>
      <c r="BE18">
        <f>G18/S18</f>
        <v>0.99325439220506762</v>
      </c>
      <c r="BF18">
        <f>(1-AP18*AA18/AU18/F18)*100</f>
        <v>97.651369069854482</v>
      </c>
      <c r="BG18">
        <f>(S18-E18/(N18/1.35))</f>
        <v>394.28296098648661</v>
      </c>
      <c r="BH18">
        <f>E18*BF18/100/BG18</f>
        <v>-4.3902851639594856E-3</v>
      </c>
    </row>
    <row r="19" spans="1:60" x14ac:dyDescent="0.35">
      <c r="A19" s="1" t="s">
        <v>9</v>
      </c>
      <c r="B19" s="1" t="s">
        <v>5296</v>
      </c>
      <c r="K19" s="1">
        <v>2.72</v>
      </c>
    </row>
    <row r="20" spans="1:60" x14ac:dyDescent="0.35">
      <c r="A20" s="1" t="s">
        <v>9</v>
      </c>
      <c r="B20" s="1" t="s">
        <v>5295</v>
      </c>
      <c r="K20" s="1">
        <v>2.72</v>
      </c>
    </row>
    <row r="21" spans="1:60" x14ac:dyDescent="0.35">
      <c r="A21" s="1">
        <v>2</v>
      </c>
      <c r="B21" s="1" t="s">
        <v>5294</v>
      </c>
      <c r="C21" s="1">
        <v>622.50000103935599</v>
      </c>
      <c r="D21" s="1">
        <v>0</v>
      </c>
      <c r="E21">
        <f>(R21-S21*(1000-T21)/(1000-U21))*AO21</f>
        <v>-0.85390058114514367</v>
      </c>
      <c r="F21">
        <f>IF(AZ21&lt;&gt;0,1/(1/AZ21-1/N21),0)</f>
        <v>12.855597543816211</v>
      </c>
      <c r="G21">
        <f>((BC21-AP21/2)*S21-E21)/(BC21+AP21/2)</f>
        <v>390.36678056315145</v>
      </c>
      <c r="H21">
        <f>AP21*1000</f>
        <v>20.262017804877473</v>
      </c>
      <c r="I21">
        <f>(AU21-BA21)</f>
        <v>0.53570698651123205</v>
      </c>
      <c r="J21">
        <f>(P21+AT21*D21)</f>
        <v>29.063016891479492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31.156539916992188</v>
      </c>
      <c r="P21" s="1">
        <v>29.063016891479492</v>
      </c>
      <c r="Q21" s="1">
        <v>31.284486770629883</v>
      </c>
      <c r="R21" s="1">
        <v>399.96517944335938</v>
      </c>
      <c r="S21" s="1">
        <v>393.51742553710938</v>
      </c>
      <c r="T21" s="1">
        <v>21.855707168579102</v>
      </c>
      <c r="U21" s="1">
        <v>39.481311798095703</v>
      </c>
      <c r="V21" s="1">
        <v>42.574699401855469</v>
      </c>
      <c r="W21" s="1">
        <v>76.909202575683594</v>
      </c>
      <c r="X21" s="1">
        <v>300.34014892578125</v>
      </c>
      <c r="Y21" s="1">
        <v>25.212970733642578</v>
      </c>
      <c r="Z21" s="1">
        <v>0.12233343720436096</v>
      </c>
      <c r="AA21" s="1">
        <v>88.668647766113281</v>
      </c>
      <c r="AB21" s="1">
        <v>7.0279431343078613</v>
      </c>
      <c r="AC21" s="1">
        <v>9.1415531933307648E-2</v>
      </c>
      <c r="AD21" s="1">
        <v>2.3845667019486427E-2</v>
      </c>
      <c r="AE21" s="1">
        <v>7.5885346159338951E-3</v>
      </c>
      <c r="AF21" s="1">
        <v>4.3215662240982056E-2</v>
      </c>
      <c r="AG21" s="1">
        <v>1.0536052286624908E-2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1.1041917239918426</v>
      </c>
      <c r="AP21">
        <f>(U21-T21)/(1000-U21)*AO21</f>
        <v>2.0262017804877474E-2</v>
      </c>
      <c r="AQ21">
        <f>(P21+273.15)</f>
        <v>302.21301689147947</v>
      </c>
      <c r="AR21">
        <f>(O21+273.15)</f>
        <v>304.30653991699216</v>
      </c>
      <c r="AS21">
        <f>(Y21*AK21+Z21*AL21)*AM21</f>
        <v>4.0340752272142026</v>
      </c>
      <c r="AT21">
        <f>((AS21+0.00000010773*(AR21^4-AQ21^4))-AP21*44100)/(L21*0.92*2*29.3+0.00000043092*AQ21^3)</f>
        <v>-6.7912645111332663</v>
      </c>
      <c r="AU21">
        <f>0.61365*EXP(17.502*J21/(240.97+J21))</f>
        <v>4.0364615156806725</v>
      </c>
      <c r="AV21">
        <f>AU21*1000/AA21</f>
        <v>45.522984926170231</v>
      </c>
      <c r="AW21">
        <f>(AV21-U21)</f>
        <v>6.0416731280745282</v>
      </c>
      <c r="AX21">
        <f>IF(D21,P21,(O21+P21)/2)</f>
        <v>30.10977840423584</v>
      </c>
      <c r="AY21">
        <f>0.61365*EXP(17.502*AX21/(240.97+AX21))</f>
        <v>4.2873883146981377</v>
      </c>
      <c r="AZ21">
        <f>IF(AW21&lt;&gt;0,(1000-(AV21+U21)/2)/AW21*AP21,0)</f>
        <v>3.2111698376839208</v>
      </c>
      <c r="BA21">
        <f>U21*AA21/1000</f>
        <v>3.5007545291694404</v>
      </c>
      <c r="BB21">
        <f>(AY21-BA21)</f>
        <v>0.78663378552869734</v>
      </c>
      <c r="BC21">
        <f>1/(1.6/F21+1.37/N21)</f>
        <v>2.2495829736201967</v>
      </c>
      <c r="BD21">
        <f>G21*AA21*0.001</f>
        <v>34.613294565345711</v>
      </c>
      <c r="BE21">
        <f>G21/S21</f>
        <v>0.99199363288764753</v>
      </c>
      <c r="BF21">
        <f>(1-AP21*AA21/AU21/F21)*100</f>
        <v>96.537739876440256</v>
      </c>
      <c r="BG21">
        <f>(S21-E21/(N21/1.35))</f>
        <v>393.78674143805557</v>
      </c>
      <c r="BH21">
        <f>E21*BF21/100/BG21</f>
        <v>-2.0933572288872561E-3</v>
      </c>
    </row>
    <row r="22" spans="1:60" x14ac:dyDescent="0.35">
      <c r="A22" s="1" t="s">
        <v>9</v>
      </c>
      <c r="B22" s="1" t="s">
        <v>5293</v>
      </c>
      <c r="K22" s="1">
        <v>2.72</v>
      </c>
    </row>
    <row r="23" spans="1:60" x14ac:dyDescent="0.35">
      <c r="A23" s="1" t="s">
        <v>9</v>
      </c>
      <c r="B23" s="1" t="s">
        <v>5292</v>
      </c>
      <c r="K23" s="1">
        <v>2.72</v>
      </c>
    </row>
    <row r="24" spans="1:60" x14ac:dyDescent="0.35">
      <c r="A24" s="1">
        <v>3</v>
      </c>
      <c r="B24" s="1" t="s">
        <v>4573</v>
      </c>
      <c r="C24" s="1">
        <v>829.50000103935599</v>
      </c>
      <c r="D24" s="1">
        <v>0</v>
      </c>
      <c r="E24">
        <f>(R24-S24*(1000-T24)/(1000-U24))*AO24</f>
        <v>-0.33470784155186717</v>
      </c>
      <c r="F24">
        <f>IF(AZ24&lt;&gt;0,1/(1/AZ24-1/N24),0)</f>
        <v>11.455223696331078</v>
      </c>
      <c r="G24">
        <f>((BC24-AP24/2)*S24-E24)/(BC24+AP24/2)</f>
        <v>389.98469045610693</v>
      </c>
      <c r="H24">
        <f>AP24*1000</f>
        <v>19.39900217143402</v>
      </c>
      <c r="I24">
        <f>(AU24-BA24)</f>
        <v>0.52874601257172804</v>
      </c>
      <c r="J24">
        <f>(P24+AT24*D24)</f>
        <v>28.895866394042969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31.075613021850586</v>
      </c>
      <c r="P24" s="1">
        <v>28.895866394042969</v>
      </c>
      <c r="Q24" s="1">
        <v>31.227602005004883</v>
      </c>
      <c r="R24" s="1">
        <v>399.93124389648438</v>
      </c>
      <c r="S24" s="1">
        <v>393.32379150390625</v>
      </c>
      <c r="T24" s="1">
        <v>22.241018295288086</v>
      </c>
      <c r="U24" s="1">
        <v>39.123374938964844</v>
      </c>
      <c r="V24" s="1">
        <v>43.523475646972656</v>
      </c>
      <c r="W24" s="1">
        <v>76.560577392578125</v>
      </c>
      <c r="X24" s="1">
        <v>300.31903076171875</v>
      </c>
      <c r="Y24" s="1">
        <v>50.036045074462891</v>
      </c>
      <c r="Z24" s="1">
        <v>0.26295822858810425</v>
      </c>
      <c r="AA24" s="1">
        <v>88.664543151855469</v>
      </c>
      <c r="AB24" s="1">
        <v>7.013129711151123</v>
      </c>
      <c r="AC24" s="1">
        <v>9.5921069383621216E-2</v>
      </c>
      <c r="AD24" s="1">
        <v>4.9570415169000626E-2</v>
      </c>
      <c r="AE24" s="1">
        <v>5.9718545526266098E-3</v>
      </c>
      <c r="AF24" s="1">
        <v>2.1603843197226524E-2</v>
      </c>
      <c r="AG24" s="1">
        <v>1.6729617491364479E-2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1.1041140836827894</v>
      </c>
      <c r="AP24">
        <f>(U24-T24)/(1000-U24)*AO24</f>
        <v>1.9399002171434022E-2</v>
      </c>
      <c r="AQ24">
        <f>(P24+273.15)</f>
        <v>302.04586639404295</v>
      </c>
      <c r="AR24">
        <f>(O24+273.15)</f>
        <v>304.22561302185056</v>
      </c>
      <c r="AS24">
        <f>(Y24*AK24+Z24*AL24)*AM24</f>
        <v>8.0057670329712209</v>
      </c>
      <c r="AT24">
        <f>((AS24+0.00000010773*(AR24^4-AQ24^4))-AP24*44100)/(L24*0.92*2*29.3+0.00000043092*AQ24^3)</f>
        <v>-6.4541406329190369</v>
      </c>
      <c r="AU24">
        <f>0.61365*EXP(17.502*J24/(240.97+J24))</f>
        <v>3.9976021780937971</v>
      </c>
      <c r="AV24">
        <f>AU24*1000/AA24</f>
        <v>45.086818653620277</v>
      </c>
      <c r="AW24">
        <f>(AV24-U24)</f>
        <v>5.9634437146554333</v>
      </c>
      <c r="AX24">
        <f>IF(D24,P24,(O24+P24)/2)</f>
        <v>29.985739707946777</v>
      </c>
      <c r="AY24">
        <f>0.61365*EXP(17.502*AX24/(240.97+AX24))</f>
        <v>4.2569612855101688</v>
      </c>
      <c r="AZ24">
        <f>IF(AW24&lt;&gt;0,(1000-(AV24+U24)/2)/AW24*AP24,0)</f>
        <v>3.1160192325765887</v>
      </c>
      <c r="BA24">
        <f>U24*AA24/1000</f>
        <v>3.4688561655220691</v>
      </c>
      <c r="BB24">
        <f>(AY24-BA24)</f>
        <v>0.78810511998809973</v>
      </c>
      <c r="BC24">
        <f>1/(1.6/F24+1.37/N24)</f>
        <v>2.1751344226186937</v>
      </c>
      <c r="BD24">
        <f>G24*AA24*0.001</f>
        <v>34.577814415508492</v>
      </c>
      <c r="BE24">
        <f>G24/S24</f>
        <v>0.99151055410344746</v>
      </c>
      <c r="BF24">
        <f>(1-AP24*AA24/AU24/F24)*100</f>
        <v>96.243994454362593</v>
      </c>
      <c r="BG24">
        <f>(S24-E24/(N24/1.35))</f>
        <v>393.42935665503944</v>
      </c>
      <c r="BH24">
        <f>E24*BF24/100/BG24</f>
        <v>-8.1879044105990834E-4</v>
      </c>
    </row>
    <row r="25" spans="1:60" x14ac:dyDescent="0.35">
      <c r="A25" s="1" t="s">
        <v>9</v>
      </c>
      <c r="B25" s="1" t="s">
        <v>5291</v>
      </c>
      <c r="K25" s="1">
        <v>2.72</v>
      </c>
    </row>
    <row r="26" spans="1:60" x14ac:dyDescent="0.35">
      <c r="A26" s="1" t="s">
        <v>9</v>
      </c>
      <c r="B26" s="1" t="s">
        <v>4191</v>
      </c>
      <c r="K26" s="1">
        <v>2.72</v>
      </c>
    </row>
    <row r="27" spans="1:60" x14ac:dyDescent="0.35">
      <c r="A27" s="1">
        <v>4</v>
      </c>
      <c r="B27" s="1" t="s">
        <v>5290</v>
      </c>
      <c r="C27" s="1">
        <v>1036.500001039356</v>
      </c>
      <c r="D27" s="1">
        <v>0</v>
      </c>
      <c r="E27">
        <f>(R27-S27*(1000-T27)/(1000-U27))*AO27</f>
        <v>0.49038256432183569</v>
      </c>
      <c r="F27">
        <f>IF(AZ27&lt;&gt;0,1/(1/AZ27-1/N27),0)</f>
        <v>10.873314325563003</v>
      </c>
      <c r="G27">
        <f>((BC27-AP27/2)*S27-E27)/(BC27+AP27/2)</f>
        <v>389.01509289084879</v>
      </c>
      <c r="H27">
        <f>AP27*1000</f>
        <v>18.968394280999433</v>
      </c>
      <c r="I27">
        <f>(AU27-BA27)</f>
        <v>0.52453107078325578</v>
      </c>
      <c r="J27">
        <f>(P27+AT27*D27)</f>
        <v>28.871711730957031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31.012292861938477</v>
      </c>
      <c r="P27" s="1">
        <v>28.871711730957031</v>
      </c>
      <c r="Q27" s="1">
        <v>31.171682357788086</v>
      </c>
      <c r="R27" s="1">
        <v>399.89859008789063</v>
      </c>
      <c r="S27" s="1">
        <v>392.70816040039063</v>
      </c>
      <c r="T27" s="1">
        <v>22.602670669555664</v>
      </c>
      <c r="U27" s="1">
        <v>39.109745025634766</v>
      </c>
      <c r="V27" s="1">
        <v>44.389011383056641</v>
      </c>
      <c r="W27" s="1">
        <v>76.806976318359375</v>
      </c>
      <c r="X27" s="1">
        <v>300.33306884765625</v>
      </c>
      <c r="Y27" s="1">
        <v>100.94361877441406</v>
      </c>
      <c r="Z27" s="1">
        <v>6.2882371246814728E-2</v>
      </c>
      <c r="AA27" s="1">
        <v>88.660324096679688</v>
      </c>
      <c r="AB27" s="1">
        <v>7.1039700508117676</v>
      </c>
      <c r="AC27" s="1">
        <v>9.8557785153388977E-2</v>
      </c>
      <c r="AD27" s="1">
        <v>4.8623088747262955E-2</v>
      </c>
      <c r="AE27" s="1">
        <v>7.3427017778158188E-3</v>
      </c>
      <c r="AF27" s="1">
        <v>4.9073606729507446E-2</v>
      </c>
      <c r="AG27" s="1">
        <v>1.6524005681276321E-2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1.1041656942928535</v>
      </c>
      <c r="AP27">
        <f>(U27-T27)/(1000-U27)*AO27</f>
        <v>1.8968394280999435E-2</v>
      </c>
      <c r="AQ27">
        <f>(P27+273.15)</f>
        <v>302.02171173095701</v>
      </c>
      <c r="AR27">
        <f>(O27+273.15)</f>
        <v>304.16229286193845</v>
      </c>
      <c r="AS27">
        <f>(Y27*AK27+Z27*AL27)*AM27</f>
        <v>16.150978642903738</v>
      </c>
      <c r="AT27">
        <f>((AS27+0.00000010773*(AR27^4-AQ27^4))-AP27*44100)/(L27*0.92*2*29.3+0.00000043092*AQ27^3)</f>
        <v>-6.24482978748392</v>
      </c>
      <c r="AU27">
        <f>0.61365*EXP(17.502*J27/(240.97+J27))</f>
        <v>3.9920137400945404</v>
      </c>
      <c r="AV27">
        <f>AU27*1000/AA27</f>
        <v>45.025932182939549</v>
      </c>
      <c r="AW27">
        <f>(AV27-U27)</f>
        <v>5.9161871573047833</v>
      </c>
      <c r="AX27">
        <f>IF(D27,P27,(O27+P27)/2)</f>
        <v>29.942002296447754</v>
      </c>
      <c r="AY27">
        <f>0.61365*EXP(17.502*AX27/(240.97+AX27))</f>
        <v>4.2462773495633197</v>
      </c>
      <c r="AZ27">
        <f>IF(AW27&lt;&gt;0,(1000-(AV27+U27)/2)/AW27*AP27,0)</f>
        <v>3.071308335702096</v>
      </c>
      <c r="BA27">
        <f>U27*AA27/1000</f>
        <v>3.4674826693112846</v>
      </c>
      <c r="BB27">
        <f>(AY27-BA27)</f>
        <v>0.77879468025203513</v>
      </c>
      <c r="BC27">
        <f>1/(1.6/F27+1.37/N27)</f>
        <v>2.1403345558741989</v>
      </c>
      <c r="BD27">
        <f>G27*AA27*0.001</f>
        <v>34.490204214202613</v>
      </c>
      <c r="BE27">
        <f>G27/S27</f>
        <v>0.99059589822178251</v>
      </c>
      <c r="BF27">
        <f>(1-AP27*AA27/AU27/F27)*100</f>
        <v>96.125587004727493</v>
      </c>
      <c r="BG27">
        <f>(S27-E27/(N27/1.35))</f>
        <v>392.55349623334962</v>
      </c>
      <c r="BH27">
        <f>E27*BF27/100/BG27</f>
        <v>1.2008124320538234E-3</v>
      </c>
    </row>
    <row r="28" spans="1:60" x14ac:dyDescent="0.35">
      <c r="A28" s="1" t="s">
        <v>9</v>
      </c>
      <c r="B28" s="1" t="s">
        <v>5289</v>
      </c>
      <c r="K28" s="1">
        <v>2.72</v>
      </c>
    </row>
    <row r="29" spans="1:60" x14ac:dyDescent="0.35">
      <c r="A29" s="1" t="s">
        <v>9</v>
      </c>
      <c r="B29" s="1" t="s">
        <v>5288</v>
      </c>
      <c r="K29" s="1">
        <v>2.72</v>
      </c>
    </row>
    <row r="30" spans="1:60" x14ac:dyDescent="0.35">
      <c r="A30" s="1">
        <v>5</v>
      </c>
      <c r="B30" s="1" t="s">
        <v>4190</v>
      </c>
      <c r="C30" s="1">
        <v>1243.500001039356</v>
      </c>
      <c r="D30" s="1">
        <v>0</v>
      </c>
      <c r="E30">
        <f>(R30-S30*(1000-T30)/(1000-U30))*AO30</f>
        <v>1.4641436426607142</v>
      </c>
      <c r="F30">
        <f>IF(AZ30&lt;&gt;0,1/(1/AZ30-1/N30),0)</f>
        <v>10.95817662464675</v>
      </c>
      <c r="G30">
        <f>((BC30-AP30/2)*S30-E30)/(BC30+AP30/2)</f>
        <v>387.99017743951498</v>
      </c>
      <c r="H30">
        <f>AP30*1000</f>
        <v>18.688343174173678</v>
      </c>
      <c r="I30">
        <f>(AU30-BA30)</f>
        <v>0.51558589492113294</v>
      </c>
      <c r="J30">
        <f>(P30+AT30*D30)</f>
        <v>28.877414703369141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30.976295471191406</v>
      </c>
      <c r="P30" s="1">
        <v>28.877414703369141</v>
      </c>
      <c r="Q30" s="1">
        <v>31.134668350219727</v>
      </c>
      <c r="R30" s="1">
        <v>400.03146362304688</v>
      </c>
      <c r="S30" s="1">
        <v>392.06982421875</v>
      </c>
      <c r="T30" s="1">
        <v>22.967302322387695</v>
      </c>
      <c r="U30" s="1">
        <v>39.22808837890625</v>
      </c>
      <c r="V30" s="1">
        <v>45.194812774658203</v>
      </c>
      <c r="W30" s="1">
        <v>77.192611694335938</v>
      </c>
      <c r="X30" s="1">
        <v>300.34365844726563</v>
      </c>
      <c r="Y30" s="1">
        <v>150.16842651367188</v>
      </c>
      <c r="Z30" s="1">
        <v>3.7729226052761078E-2</v>
      </c>
      <c r="AA30" s="1">
        <v>88.654502868652344</v>
      </c>
      <c r="AB30" s="1">
        <v>6.9464583396911621</v>
      </c>
      <c r="AC30" s="1">
        <v>0.10354550182819366</v>
      </c>
      <c r="AD30" s="1">
        <v>9.6839293837547302E-2</v>
      </c>
      <c r="AE30" s="1">
        <v>2.7531455270946026E-3</v>
      </c>
      <c r="AF30" s="1">
        <v>4.2427770793437958E-2</v>
      </c>
      <c r="AG30" s="1">
        <v>2.1265391260385513E-2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1.1042046266443588</v>
      </c>
      <c r="AP30">
        <f>(U30-T30)/(1000-U30)*AO30</f>
        <v>1.8688343174173679E-2</v>
      </c>
      <c r="AQ30">
        <f>(P30+273.15)</f>
        <v>302.02741470336912</v>
      </c>
      <c r="AR30">
        <f>(O30+273.15)</f>
        <v>304.12629547119138</v>
      </c>
      <c r="AS30">
        <f>(Y30*AK30+Z30*AL30)*AM30</f>
        <v>24.026947705143357</v>
      </c>
      <c r="AT30">
        <f>((AS30+0.00000010773*(AR30^4-AQ30^4))-AP30*44100)/(L30*0.92*2*29.3+0.00000043092*AQ30^3)</f>
        <v>-6.0898139121065524</v>
      </c>
      <c r="AU30">
        <f>0.61365*EXP(17.502*J30/(240.97+J30))</f>
        <v>3.9933325686406249</v>
      </c>
      <c r="AV30">
        <f>AU30*1000/AA30</f>
        <v>45.043764720637121</v>
      </c>
      <c r="AW30">
        <f>(AV30-U30)</f>
        <v>5.815676341730871</v>
      </c>
      <c r="AX30">
        <f>IF(D30,P30,(O30+P30)/2)</f>
        <v>29.926855087280273</v>
      </c>
      <c r="AY30">
        <f>0.61365*EXP(17.502*AX30/(240.97+AX30))</f>
        <v>4.2425827240727285</v>
      </c>
      <c r="AZ30">
        <f>IF(AW30&lt;&gt;0,(1000-(AV30+U30)/2)/AW30*AP30,0)</f>
        <v>3.0780413948418039</v>
      </c>
      <c r="BA30">
        <f>U30*AA30/1000</f>
        <v>3.477746673719492</v>
      </c>
      <c r="BB30">
        <f>(AY30-BA30)</f>
        <v>0.76483605035323654</v>
      </c>
      <c r="BC30">
        <f>1/(1.6/F30+1.37/N30)</f>
        <v>2.1455676483884334</v>
      </c>
      <c r="BD30">
        <f>G30*AA30*0.001</f>
        <v>34.397076298820416</v>
      </c>
      <c r="BE30">
        <f>G30/S30</f>
        <v>0.98959459125076954</v>
      </c>
      <c r="BF30">
        <f>(1-AP30*AA30/AU30/F30)*100</f>
        <v>96.213849938124795</v>
      </c>
      <c r="BG30">
        <f>(S30-E30/(N30/1.35))</f>
        <v>391.60804075947539</v>
      </c>
      <c r="BH30">
        <f>E30*BF30/100/BG30</f>
        <v>3.5972421927194268E-3</v>
      </c>
    </row>
    <row r="31" spans="1:60" x14ac:dyDescent="0.35">
      <c r="A31" s="1" t="s">
        <v>9</v>
      </c>
      <c r="B31" s="1" t="s">
        <v>5287</v>
      </c>
      <c r="K31" s="1">
        <v>2.72</v>
      </c>
    </row>
    <row r="32" spans="1:60" x14ac:dyDescent="0.35">
      <c r="A32" s="1" t="s">
        <v>9</v>
      </c>
      <c r="B32" s="1" t="s">
        <v>5286</v>
      </c>
      <c r="K32" s="1">
        <v>2.72</v>
      </c>
    </row>
    <row r="33" spans="1:60" x14ac:dyDescent="0.35">
      <c r="A33" s="1">
        <v>6</v>
      </c>
      <c r="B33" s="1" t="s">
        <v>5285</v>
      </c>
      <c r="C33" s="1">
        <v>1451.0000010281801</v>
      </c>
      <c r="D33" s="1">
        <v>0</v>
      </c>
      <c r="E33">
        <f>(R33-S33*(1000-T33)/(1000-U33))*AO33</f>
        <v>2.315294589290172</v>
      </c>
      <c r="F33">
        <f>IF(AZ33&lt;&gt;0,1/(1/AZ33-1/N33),0)</f>
        <v>11.545762425672239</v>
      </c>
      <c r="G33">
        <f>((BC33-AP33/2)*S33-E33)/(BC33+AP33/2)</f>
        <v>386.92014690129469</v>
      </c>
      <c r="H33">
        <f>AP33*1000</f>
        <v>18.66657008727941</v>
      </c>
      <c r="I33">
        <f>(AU33-BA33)</f>
        <v>0.50743637547327758</v>
      </c>
      <c r="J33">
        <f>(P33+AT33*D33)</f>
        <v>28.976276397705078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30.960737228393555</v>
      </c>
      <c r="P33" s="1">
        <v>28.976276397705078</v>
      </c>
      <c r="Q33" s="1">
        <v>31.110725402832031</v>
      </c>
      <c r="R33" s="1">
        <v>400.025390625</v>
      </c>
      <c r="S33" s="1">
        <v>391.31341552734375</v>
      </c>
      <c r="T33" s="1">
        <v>23.344560623168945</v>
      </c>
      <c r="U33" s="1">
        <v>39.580493927001953</v>
      </c>
      <c r="V33" s="1">
        <v>45.975719451904297</v>
      </c>
      <c r="W33" s="1">
        <v>77.951423645019531</v>
      </c>
      <c r="X33" s="1">
        <v>300.34274291992188</v>
      </c>
      <c r="Y33" s="1">
        <v>300.48764038085938</v>
      </c>
      <c r="Z33" s="1">
        <v>0.20351108908653259</v>
      </c>
      <c r="AA33" s="1">
        <v>88.650199890136719</v>
      </c>
      <c r="AB33" s="1">
        <v>6.9145112037658691</v>
      </c>
      <c r="AC33" s="1">
        <v>8.5636071860790253E-2</v>
      </c>
      <c r="AD33" s="1">
        <v>6.7538917064666748E-2</v>
      </c>
      <c r="AE33" s="1">
        <v>7.487898226827383E-3</v>
      </c>
      <c r="AF33" s="1">
        <v>4.1694104671478271E-2</v>
      </c>
      <c r="AG33" s="1">
        <v>1.6265567392110825E-2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1.1042012607350067</v>
      </c>
      <c r="AP33">
        <f>(U33-T33)/(1000-U33)*AO33</f>
        <v>1.866657008727941E-2</v>
      </c>
      <c r="AQ33">
        <f>(P33+273.15)</f>
        <v>302.12627639770506</v>
      </c>
      <c r="AR33">
        <f>(O33+273.15)</f>
        <v>304.11073722839353</v>
      </c>
      <c r="AS33">
        <f>(Y33*AK33+Z33*AL33)*AM33</f>
        <v>48.078021386309956</v>
      </c>
      <c r="AT33">
        <f>((AS33+0.00000010773*(AR33^4-AQ33^4))-AP33*44100)/(L33*0.92*2*29.3+0.00000043092*AQ33^3)</f>
        <v>-5.903435816144972</v>
      </c>
      <c r="AU33">
        <f>0.61365*EXP(17.502*J33/(240.97+J33))</f>
        <v>4.016255073852343</v>
      </c>
      <c r="AV33">
        <f>AU33*1000/AA33</f>
        <v>45.304523608854204</v>
      </c>
      <c r="AW33">
        <f>(AV33-U33)</f>
        <v>5.7240296818522509</v>
      </c>
      <c r="AX33">
        <f>IF(D33,P33,(O33+P33)/2)</f>
        <v>29.968506813049316</v>
      </c>
      <c r="AY33">
        <f>0.61365*EXP(17.502*AX33/(240.97+AX33))</f>
        <v>4.2527489345463811</v>
      </c>
      <c r="AZ33">
        <f>IF(AW33&lt;&gt;0,(1000-(AV33+U33)/2)/AW33*AP33,0)</f>
        <v>3.1226801774547965</v>
      </c>
      <c r="BA33">
        <f>U33*AA33/1000</f>
        <v>3.5088186983790655</v>
      </c>
      <c r="BB33">
        <f>(AY33-BA33)</f>
        <v>0.74393023616731568</v>
      </c>
      <c r="BC33">
        <f>1/(1.6/F33+1.37/N33)</f>
        <v>2.1803288333356661</v>
      </c>
      <c r="BD33">
        <f>G33*AA33*0.001</f>
        <v>34.300548364320839</v>
      </c>
      <c r="BE33">
        <f>G33/S33</f>
        <v>0.98877301811866436</v>
      </c>
      <c r="BF33">
        <f>(1-AP33*AA33/AU33/F33)*100</f>
        <v>96.431379710249104</v>
      </c>
      <c r="BG33">
        <f>(S33-E33/(N33/1.35))</f>
        <v>390.58318338786648</v>
      </c>
      <c r="BH33">
        <f>E33*BF33/100/BG33</f>
        <v>5.7162484504411368E-3</v>
      </c>
    </row>
    <row r="34" spans="1:60" x14ac:dyDescent="0.35">
      <c r="A34" s="1" t="s">
        <v>9</v>
      </c>
      <c r="B34" s="1" t="s">
        <v>5284</v>
      </c>
      <c r="K34" s="1">
        <v>2.72</v>
      </c>
    </row>
    <row r="35" spans="1:60" x14ac:dyDescent="0.35">
      <c r="A35" s="1" t="s">
        <v>9</v>
      </c>
      <c r="B35" s="1" t="s">
        <v>5283</v>
      </c>
      <c r="K35" s="1">
        <v>2.72</v>
      </c>
    </row>
    <row r="36" spans="1:60" x14ac:dyDescent="0.35">
      <c r="A36" s="1">
        <v>7</v>
      </c>
      <c r="B36" s="1" t="s">
        <v>5282</v>
      </c>
      <c r="C36" s="1">
        <v>1659.0000010281801</v>
      </c>
      <c r="D36" s="1">
        <v>0</v>
      </c>
      <c r="E36">
        <f>(R36-S36*(1000-T36)/(1000-U36))*AO36</f>
        <v>2.8512071509552772</v>
      </c>
      <c r="F36">
        <f>IF(AZ36&lt;&gt;0,1/(1/AZ36-1/N36),0)</f>
        <v>12.931802847151211</v>
      </c>
      <c r="G36">
        <f>((BC36-AP36/2)*S36-E36)/(BC36+AP36/2)</f>
        <v>386.2935125186591</v>
      </c>
      <c r="H36">
        <f>AP36*1000</f>
        <v>18.886522445270764</v>
      </c>
      <c r="I36">
        <f>(AU36-BA36)</f>
        <v>0.49823735575043759</v>
      </c>
      <c r="J36">
        <f>(P36+AT36*D36)</f>
        <v>29.147964477539063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30.971691131591797</v>
      </c>
      <c r="P36" s="1">
        <v>29.147964477539063</v>
      </c>
      <c r="Q36" s="1">
        <v>31.111600875854492</v>
      </c>
      <c r="R36" s="1">
        <v>400.08331298828125</v>
      </c>
      <c r="S36" s="1">
        <v>390.81561279296875</v>
      </c>
      <c r="T36" s="1">
        <v>23.719539642333984</v>
      </c>
      <c r="U36" s="1">
        <v>40.138919830322266</v>
      </c>
      <c r="V36" s="1">
        <v>46.682102203369141</v>
      </c>
      <c r="W36" s="1">
        <v>78.996856689453125</v>
      </c>
      <c r="X36" s="1">
        <v>300.3118896484375</v>
      </c>
      <c r="Y36" s="1">
        <v>500.00421142578125</v>
      </c>
      <c r="Z36" s="1">
        <v>0.20465493202209473</v>
      </c>
      <c r="AA36" s="1">
        <v>88.644607543945313</v>
      </c>
      <c r="AB36" s="1">
        <v>6.958348274230957</v>
      </c>
      <c r="AC36" s="1">
        <v>7.5564123690128326E-2</v>
      </c>
      <c r="AD36" s="1">
        <v>3.9582811295986176E-2</v>
      </c>
      <c r="AE36" s="1">
        <v>4.0000751614570618E-3</v>
      </c>
      <c r="AF36" s="1">
        <v>3.3421874046325684E-2</v>
      </c>
      <c r="AG36" s="1">
        <v>2.0448168739676476E-2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1.1040878295898435</v>
      </c>
      <c r="AP36">
        <f>(U36-T36)/(1000-U36)*AO36</f>
        <v>1.8886522445270764E-2</v>
      </c>
      <c r="AQ36">
        <f>(P36+273.15)</f>
        <v>302.29796447753904</v>
      </c>
      <c r="AR36">
        <f>(O36+273.15)</f>
        <v>304.12169113159177</v>
      </c>
      <c r="AS36">
        <f>(Y36*AK36+Z36*AL36)*AM36</f>
        <v>80.000672039970596</v>
      </c>
      <c r="AT36">
        <f>((AS36+0.00000010773*(AR36^4-AQ36^4))-AP36*44100)/(L36*0.92*2*29.3+0.00000043092*AQ36^3)</f>
        <v>-5.7429058449047146</v>
      </c>
      <c r="AU36">
        <f>0.61365*EXP(17.502*J36/(240.97+J36))</f>
        <v>4.0563361513472387</v>
      </c>
      <c r="AV36">
        <f>AU36*1000/AA36</f>
        <v>45.759536465163116</v>
      </c>
      <c r="AW36">
        <f>(AV36-U36)</f>
        <v>5.6206166348408502</v>
      </c>
      <c r="AX36">
        <f>IF(D36,P36,(O36+P36)/2)</f>
        <v>30.05982780456543</v>
      </c>
      <c r="AY36">
        <f>0.61365*EXP(17.502*AX36/(240.97+AX36))</f>
        <v>4.2751125801358203</v>
      </c>
      <c r="AZ36">
        <f>IF(AW36&lt;&gt;0,(1000-(AV36+U36)/2)/AW36*AP36,0)</f>
        <v>3.2159035312614193</v>
      </c>
      <c r="BA36">
        <f>U36*AA36/1000</f>
        <v>3.5580987955968011</v>
      </c>
      <c r="BB36">
        <f>(AY36-BA36)</f>
        <v>0.71701378453901921</v>
      </c>
      <c r="BC36">
        <f>1/(1.6/F36+1.37/N36)</f>
        <v>2.253300679256165</v>
      </c>
      <c r="BD36">
        <f>G36*AA36*0.001</f>
        <v>34.24283681398866</v>
      </c>
      <c r="BE36">
        <f>G36/S36</f>
        <v>0.98842906955023524</v>
      </c>
      <c r="BF36">
        <f>(1-AP36*AA36/AU36/F36)*100</f>
        <v>96.808379045900253</v>
      </c>
      <c r="BG36">
        <f>(S36-E36/(N36/1.35))</f>
        <v>389.91635655682245</v>
      </c>
      <c r="BH36">
        <f>E36*BF36/100/BG36</f>
        <v>7.0789731686425258E-3</v>
      </c>
    </row>
    <row r="37" spans="1:60" x14ac:dyDescent="0.35">
      <c r="A37" s="1" t="s">
        <v>9</v>
      </c>
      <c r="B37" s="1" t="s">
        <v>5281</v>
      </c>
      <c r="K37" s="1">
        <v>2.72</v>
      </c>
    </row>
    <row r="38" spans="1:60" x14ac:dyDescent="0.35">
      <c r="A38" s="1" t="s">
        <v>9</v>
      </c>
      <c r="B38" s="1" t="s">
        <v>5280</v>
      </c>
      <c r="K38" s="1">
        <v>2.72</v>
      </c>
    </row>
    <row r="39" spans="1:60" x14ac:dyDescent="0.35">
      <c r="A39" s="1">
        <v>8</v>
      </c>
      <c r="B39" s="1" t="s">
        <v>5279</v>
      </c>
      <c r="C39" s="1">
        <v>1867.5000010170043</v>
      </c>
      <c r="D39" s="1">
        <v>0</v>
      </c>
      <c r="E39">
        <f>(R39-S39*(1000-T39)/(1000-U39))*AO39</f>
        <v>3.6165922737340699</v>
      </c>
      <c r="F39">
        <f>IF(AZ39&lt;&gt;0,1/(1/AZ39-1/N39),0)</f>
        <v>15.596123935850891</v>
      </c>
      <c r="G39">
        <f>((BC39-AP39/2)*S39-E39)/(BC39+AP39/2)</f>
        <v>385.25527667028717</v>
      </c>
      <c r="H39">
        <f>AP39*1000</f>
        <v>19.30072548776932</v>
      </c>
      <c r="I39">
        <f>(AU39-BA39)</f>
        <v>0.48718412275599965</v>
      </c>
      <c r="J39">
        <f>(P39+AT39*D39)</f>
        <v>29.370861053466797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31.004539489746094</v>
      </c>
      <c r="P39" s="1">
        <v>29.370861053466797</v>
      </c>
      <c r="Q39" s="1">
        <v>31.128046035766602</v>
      </c>
      <c r="R39" s="1">
        <v>400.036376953125</v>
      </c>
      <c r="S39" s="1">
        <v>389.94573974609375</v>
      </c>
      <c r="T39" s="1">
        <v>24.093662261962891</v>
      </c>
      <c r="U39" s="1">
        <v>40.857746124267578</v>
      </c>
      <c r="V39" s="1">
        <v>47.328224182128906</v>
      </c>
      <c r="W39" s="1">
        <v>80.258636474609375</v>
      </c>
      <c r="X39" s="1">
        <v>300.36251831054688</v>
      </c>
      <c r="Y39" s="1">
        <v>750.36669921875</v>
      </c>
      <c r="Z39" s="1">
        <v>0.10289651155471802</v>
      </c>
      <c r="AA39" s="1">
        <v>88.641891479492188</v>
      </c>
      <c r="AB39" s="1">
        <v>6.9385986328125</v>
      </c>
      <c r="AC39" s="1">
        <v>6.1104703694581985E-2</v>
      </c>
      <c r="AD39" s="1">
        <v>0.12805341184139252</v>
      </c>
      <c r="AE39" s="1">
        <v>4.978895653039217E-3</v>
      </c>
      <c r="AF39" s="1">
        <v>3.2251507043838501E-2</v>
      </c>
      <c r="AG39" s="1">
        <v>2.1787166595458984E-2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1.1042739643770103</v>
      </c>
      <c r="AP39">
        <f>(U39-T39)/(1000-U39)*AO39</f>
        <v>1.9300725487769319E-2</v>
      </c>
      <c r="AQ39">
        <f>(P39+273.15)</f>
        <v>302.52086105346677</v>
      </c>
      <c r="AR39">
        <f>(O39+273.15)</f>
        <v>304.15453948974607</v>
      </c>
      <c r="AS39">
        <f>(Y39*AK39+Z39*AL39)*AM39</f>
        <v>120.05866919147957</v>
      </c>
      <c r="AT39">
        <f>((AS39+0.00000010773*(AR39^4-AQ39^4))-AP39*44100)/(L39*0.92*2*29.3+0.00000043092*AQ39^3)</f>
        <v>-5.58828651819484</v>
      </c>
      <c r="AU39">
        <f>0.61365*EXP(17.502*J39/(240.97+J39))</f>
        <v>4.1088920207999688</v>
      </c>
      <c r="AV39">
        <f>AU39*1000/AA39</f>
        <v>46.353839614879888</v>
      </c>
      <c r="AW39">
        <f>(AV39-U39)</f>
        <v>5.49609349061231</v>
      </c>
      <c r="AX39">
        <f>IF(D39,P39,(O39+P39)/2)</f>
        <v>30.187700271606445</v>
      </c>
      <c r="AY39">
        <f>0.61365*EXP(17.502*AX39/(240.97+AX39))</f>
        <v>4.3065995353993483</v>
      </c>
      <c r="AZ39">
        <f>IF(AW39&lt;&gt;0,(1000-(AV39+U39)/2)/AW39*AP39,0)</f>
        <v>3.3585858904049779</v>
      </c>
      <c r="BA39">
        <f>U39*AA39/1000</f>
        <v>3.6217078980439692</v>
      </c>
      <c r="BB39">
        <f>(AY39-BA39)</f>
        <v>0.68489163735537906</v>
      </c>
      <c r="BC39">
        <f>1/(1.6/F39+1.37/N39)</f>
        <v>2.3659845738519398</v>
      </c>
      <c r="BD39">
        <f>G39*AA39*0.001</f>
        <v>34.149756426509335</v>
      </c>
      <c r="BE39">
        <f>G39/S39</f>
        <v>0.9879714980887836</v>
      </c>
      <c r="BF39">
        <f>(1-AP39*AA39/AU39/F39)*100</f>
        <v>97.330246021369405</v>
      </c>
      <c r="BG39">
        <f>(S39-E39/(N39/1.35))</f>
        <v>388.80508493444171</v>
      </c>
      <c r="BH39">
        <f>E39*BF39/100/BG39</f>
        <v>9.0534776781757836E-3</v>
      </c>
    </row>
    <row r="40" spans="1:60" x14ac:dyDescent="0.35">
      <c r="A40" s="1" t="s">
        <v>9</v>
      </c>
      <c r="B40" s="1" t="s">
        <v>5278</v>
      </c>
      <c r="K40" s="1">
        <v>2.72</v>
      </c>
    </row>
    <row r="41" spans="1:60" x14ac:dyDescent="0.35">
      <c r="A41" s="1" t="s">
        <v>9</v>
      </c>
      <c r="B41" s="1" t="s">
        <v>5277</v>
      </c>
      <c r="K41" s="1">
        <v>2.72</v>
      </c>
    </row>
    <row r="42" spans="1:60" x14ac:dyDescent="0.35">
      <c r="A42" s="1">
        <v>9</v>
      </c>
      <c r="B42" s="1" t="s">
        <v>5276</v>
      </c>
      <c r="C42" s="1">
        <v>2076.0000010058284</v>
      </c>
      <c r="D42" s="1">
        <v>0</v>
      </c>
      <c r="E42">
        <f>(R42-S42*(1000-T42)/(1000-U42))*AO42</f>
        <v>4.0178618650885323</v>
      </c>
      <c r="F42">
        <f>IF(AZ42&lt;&gt;0,1/(1/AZ42-1/N42),0)</f>
        <v>18.939459991169077</v>
      </c>
      <c r="G42">
        <f>((BC42-AP42/2)*S42-E42)/(BC42+AP42/2)</f>
        <v>384.67577136339469</v>
      </c>
      <c r="H42">
        <f>AP42*1000</f>
        <v>19.750235992610673</v>
      </c>
      <c r="I42">
        <f>(AU42-BA42)</f>
        <v>0.47921346206397519</v>
      </c>
      <c r="J42">
        <f>(P42+AT42*D42)</f>
        <v>29.61155891418457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31.056106567382813</v>
      </c>
      <c r="P42" s="1">
        <v>29.61155891418457</v>
      </c>
      <c r="Q42" s="1">
        <v>31.16204833984375</v>
      </c>
      <c r="R42" s="1">
        <v>399.99786376953125</v>
      </c>
      <c r="S42" s="1">
        <v>389.3935546875</v>
      </c>
      <c r="T42" s="1">
        <v>24.45332145690918</v>
      </c>
      <c r="U42" s="1">
        <v>41.596939086914063</v>
      </c>
      <c r="V42" s="1">
        <v>47.891975402832031</v>
      </c>
      <c r="W42" s="1">
        <v>81.467857360839844</v>
      </c>
      <c r="X42" s="1">
        <v>300.32183837890625</v>
      </c>
      <c r="Y42" s="1">
        <v>1000.5755004882813</v>
      </c>
      <c r="Z42" s="1">
        <v>0.25381717085838318</v>
      </c>
      <c r="AA42" s="1">
        <v>88.638671875</v>
      </c>
      <c r="AB42" s="1">
        <v>6.9939179420471191</v>
      </c>
      <c r="AC42" s="1">
        <v>5.151207372546196E-2</v>
      </c>
      <c r="AD42" s="1">
        <v>5.4708167910575867E-2</v>
      </c>
      <c r="AE42" s="1">
        <v>6.9238906726241112E-3</v>
      </c>
      <c r="AF42" s="1">
        <v>6.1219792813062668E-2</v>
      </c>
      <c r="AG42" s="1">
        <v>2.4375824257731438E-2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1.1041244058048021</v>
      </c>
      <c r="AP42">
        <f>(U42-T42)/(1000-U42)*AO42</f>
        <v>1.9750235992610672E-2</v>
      </c>
      <c r="AQ42">
        <f>(P42+273.15)</f>
        <v>302.76155891418455</v>
      </c>
      <c r="AR42">
        <f>(O42+273.15)</f>
        <v>304.20610656738279</v>
      </c>
      <c r="AS42">
        <f>(Y42*AK42+Z42*AL42)*AM42</f>
        <v>160.09207649978816</v>
      </c>
      <c r="AT42">
        <f>((AS42+0.00000010773*(AR42^4-AQ42^4))-AP42*44100)/(L42*0.92*2*29.3+0.00000043092*AQ42^3)</f>
        <v>-5.4459939012963146</v>
      </c>
      <c r="AU42">
        <f>0.61365*EXP(17.502*J42/(240.97+J42))</f>
        <v>4.1663108967933127</v>
      </c>
      <c r="AV42">
        <f>AU42*1000/AA42</f>
        <v>47.00330915008211</v>
      </c>
      <c r="AW42">
        <f>(AV42-U42)</f>
        <v>5.4063700631680476</v>
      </c>
      <c r="AX42">
        <f>IF(D42,P42,(O42+P42)/2)</f>
        <v>30.333832740783691</v>
      </c>
      <c r="AY42">
        <f>0.61365*EXP(17.502*AX42/(240.97+AX42))</f>
        <v>4.3428300447904924</v>
      </c>
      <c r="AZ42">
        <f>IF(AW42&lt;&gt;0,(1000-(AV42+U42)/2)/AW42*AP42,0)</f>
        <v>3.4913070815037339</v>
      </c>
      <c r="BA42">
        <f>U42*AA42/1000</f>
        <v>3.6870974347293375</v>
      </c>
      <c r="BB42">
        <f>(AY42-BA42)</f>
        <v>0.65573261006115491</v>
      </c>
      <c r="BC42">
        <f>1/(1.6/F42+1.37/N42)</f>
        <v>2.4718998300697055</v>
      </c>
      <c r="BD42">
        <f>G42*AA42*0.001</f>
        <v>34.097149476142462</v>
      </c>
      <c r="BE42">
        <f>G42/S42</f>
        <v>0.9878842798826204</v>
      </c>
      <c r="BF42">
        <f>(1-AP42*AA42/AU42/F42)*100</f>
        <v>97.781414027150305</v>
      </c>
      <c r="BG42">
        <f>(S42-E42/(N42/1.35))</f>
        <v>388.12634148731399</v>
      </c>
      <c r="BH42">
        <f>E42*BF42/100/BG42</f>
        <v>1.0122276499673269E-2</v>
      </c>
    </row>
    <row r="43" spans="1:60" x14ac:dyDescent="0.35">
      <c r="A43" s="1" t="s">
        <v>9</v>
      </c>
      <c r="B43" s="1" t="s">
        <v>5275</v>
      </c>
      <c r="K43" s="1">
        <v>2.72</v>
      </c>
    </row>
    <row r="44" spans="1:60" x14ac:dyDescent="0.35">
      <c r="A44" s="1" t="s">
        <v>9</v>
      </c>
      <c r="B44" s="1" t="s">
        <v>5274</v>
      </c>
      <c r="K44" s="1">
        <v>2.72</v>
      </c>
    </row>
    <row r="45" spans="1:60" x14ac:dyDescent="0.35">
      <c r="A45" s="1">
        <v>10</v>
      </c>
      <c r="B45" s="1" t="s">
        <v>5273</v>
      </c>
      <c r="C45" s="1">
        <v>2284.5000009946525</v>
      </c>
      <c r="D45" s="1">
        <v>0</v>
      </c>
      <c r="E45">
        <f>(R45-S45*(1000-T45)/(1000-U45))*AO45</f>
        <v>4.6889108617152333</v>
      </c>
      <c r="F45">
        <f>IF(AZ45&lt;&gt;0,1/(1/AZ45-1/N45),0)</f>
        <v>22.954816356620046</v>
      </c>
      <c r="G45">
        <f>((BC45-AP45/2)*S45-E45)/(BC45+AP45/2)</f>
        <v>383.83533182634505</v>
      </c>
      <c r="H45">
        <f>AP45*1000</f>
        <v>20.251893176080479</v>
      </c>
      <c r="I45">
        <f>(AU45-BA45)</f>
        <v>0.4751454970358493</v>
      </c>
      <c r="J45">
        <f>(P45+AT45*D45)</f>
        <v>29.877567291259766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31.121965408325195</v>
      </c>
      <c r="P45" s="1">
        <v>29.877567291259766</v>
      </c>
      <c r="Q45" s="1">
        <v>31.209165573120117</v>
      </c>
      <c r="R45" s="1">
        <v>400.08880615234375</v>
      </c>
      <c r="S45" s="1">
        <v>388.71200561523438</v>
      </c>
      <c r="T45" s="1">
        <v>24.804479598999023</v>
      </c>
      <c r="U45" s="1">
        <v>42.369842529296875</v>
      </c>
      <c r="V45" s="1">
        <v>48.395549774169922</v>
      </c>
      <c r="W45" s="1">
        <v>82.666999816894531</v>
      </c>
      <c r="X45" s="1">
        <v>300.31375122070313</v>
      </c>
      <c r="Y45" s="1">
        <v>1249.252197265625</v>
      </c>
      <c r="Z45" s="1">
        <v>0.19550953805446625</v>
      </c>
      <c r="AA45" s="1">
        <v>88.634613037109375</v>
      </c>
      <c r="AB45" s="1">
        <v>7.0770678520202637</v>
      </c>
      <c r="AC45" s="1">
        <v>3.7225078791379929E-2</v>
      </c>
      <c r="AD45" s="1">
        <v>5.9114739298820496E-2</v>
      </c>
      <c r="AE45" s="1">
        <v>6.2104156240820885E-3</v>
      </c>
      <c r="AF45" s="1">
        <v>2.219262532889843E-2</v>
      </c>
      <c r="AG45" s="1">
        <v>2.8926780447363853E-2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1.1040946736055259</v>
      </c>
      <c r="AP45">
        <f>(U45-T45)/(1000-U45)*AO45</f>
        <v>2.025189317608048E-2</v>
      </c>
      <c r="AQ45">
        <f>(P45+273.15)</f>
        <v>303.02756729125974</v>
      </c>
      <c r="AR45">
        <f>(O45+273.15)</f>
        <v>304.27196540832517</v>
      </c>
      <c r="AS45">
        <f>(Y45*AK45+Z45*AL45)*AM45</f>
        <v>199.88034709482599</v>
      </c>
      <c r="AT45">
        <f>((AS45+0.00000010773*(AR45^4-AQ45^4))-AP45*44100)/(L45*0.92*2*29.3+0.00000043092*AQ45^3)</f>
        <v>-5.3246891853526126</v>
      </c>
      <c r="AU45">
        <f>0.61365*EXP(17.502*J45/(240.97+J45))</f>
        <v>4.2305800940633373</v>
      </c>
      <c r="AV45">
        <f>AU45*1000/AA45</f>
        <v>47.730564269424697</v>
      </c>
      <c r="AW45">
        <f>(AV45-U45)</f>
        <v>5.360721740127822</v>
      </c>
      <c r="AX45">
        <f>IF(D45,P45,(O45+P45)/2)</f>
        <v>30.49976634979248</v>
      </c>
      <c r="AY45">
        <f>0.61365*EXP(17.502*AX45/(240.97+AX45))</f>
        <v>4.3842915804309746</v>
      </c>
      <c r="AZ45">
        <f>IF(AW45&lt;&gt;0,(1000-(AV45+U45)/2)/AW45*AP45,0)</f>
        <v>3.6076375918767227</v>
      </c>
      <c r="BA45">
        <f>U45*AA45/1000</f>
        <v>3.7554345970274881</v>
      </c>
      <c r="BB45">
        <f>(AY45-BA45)</f>
        <v>0.6288569834034865</v>
      </c>
      <c r="BC45">
        <f>1/(1.6/F45+1.37/N45)</f>
        <v>2.5656183864270705</v>
      </c>
      <c r="BD45">
        <f>G45*AA45*0.001</f>
        <v>34.021096106398566</v>
      </c>
      <c r="BE45">
        <f>G45/S45</f>
        <v>0.98745427535439567</v>
      </c>
      <c r="BF45">
        <f>(1-AP45*AA45/AU45/F45)*100</f>
        <v>98.151603078043166</v>
      </c>
      <c r="BG45">
        <f>(S45-E45/(N45/1.35))</f>
        <v>387.23314697400281</v>
      </c>
      <c r="BH45">
        <f>E45*BF45/100/BG45</f>
        <v>1.1884936022749532E-2</v>
      </c>
    </row>
    <row r="46" spans="1:60" x14ac:dyDescent="0.35">
      <c r="A46" s="1" t="s">
        <v>9</v>
      </c>
      <c r="B46" s="1" t="s">
        <v>5272</v>
      </c>
      <c r="K46" s="1">
        <v>2.72</v>
      </c>
    </row>
    <row r="47" spans="1:60" x14ac:dyDescent="0.35">
      <c r="A47" s="1" t="s">
        <v>9</v>
      </c>
      <c r="B47" s="1" t="s">
        <v>5271</v>
      </c>
      <c r="K47" s="1">
        <v>2.72</v>
      </c>
    </row>
    <row r="48" spans="1:60" x14ac:dyDescent="0.35">
      <c r="A48" s="1">
        <v>11</v>
      </c>
      <c r="B48" s="1" t="s">
        <v>5270</v>
      </c>
      <c r="C48" s="1">
        <v>2494.0000009834766</v>
      </c>
      <c r="D48" s="1">
        <v>0</v>
      </c>
      <c r="E48">
        <f>(R48-S48*(1000-T48)/(1000-U48))*AO48</f>
        <v>5.6163883205706506</v>
      </c>
      <c r="F48">
        <f>IF(AZ48&lt;&gt;0,1/(1/AZ48-1/N48),0)</f>
        <v>36.061040482529137</v>
      </c>
      <c r="G48">
        <f>((BC48-AP48/2)*S48-E48)/(BC48+AP48/2)</f>
        <v>382.36201829686007</v>
      </c>
      <c r="H48">
        <f>AP48*1000</f>
        <v>21.060018746048403</v>
      </c>
      <c r="I48">
        <f>(AU48-BA48)</f>
        <v>0.46537050954463766</v>
      </c>
      <c r="J48">
        <f>(P48+AT48*D48)</f>
        <v>30.214992523193359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31.224855422973633</v>
      </c>
      <c r="P48" s="1">
        <v>30.214992523193359</v>
      </c>
      <c r="Q48" s="1">
        <v>31.283699035644531</v>
      </c>
      <c r="R48" s="1">
        <v>399.83920288085938</v>
      </c>
      <c r="S48" s="1">
        <v>387.3626708984375</v>
      </c>
      <c r="T48" s="1">
        <v>25.168848037719727</v>
      </c>
      <c r="U48" s="1">
        <v>43.416519165039063</v>
      </c>
      <c r="V48" s="1">
        <v>48.816658020019531</v>
      </c>
      <c r="W48" s="1">
        <v>84.209228515625</v>
      </c>
      <c r="X48" s="1">
        <v>300.29153442382813</v>
      </c>
      <c r="Y48" s="1">
        <v>1599.0902099609375</v>
      </c>
      <c r="Z48" s="1">
        <v>6.6312313079833984E-2</v>
      </c>
      <c r="AA48" s="1">
        <v>88.629295349121094</v>
      </c>
      <c r="AB48" s="1">
        <v>6.9219822883605957</v>
      </c>
      <c r="AC48" s="1">
        <v>6.8839304149150848E-3</v>
      </c>
      <c r="AD48" s="1">
        <v>3.9473980665206909E-2</v>
      </c>
      <c r="AE48" s="1">
        <v>8.3653870970010757E-3</v>
      </c>
      <c r="AF48" s="1">
        <v>0.11948765814304352</v>
      </c>
      <c r="AG48" s="1">
        <v>3.1156834214925766E-2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1.1040129942052501</v>
      </c>
      <c r="AP48">
        <f>(U48-T48)/(1000-U48)*AO48</f>
        <v>2.1060018746048403E-2</v>
      </c>
      <c r="AQ48">
        <f>(P48+273.15)</f>
        <v>303.36499252319334</v>
      </c>
      <c r="AR48">
        <f>(O48+273.15)</f>
        <v>304.37485542297361</v>
      </c>
      <c r="AS48">
        <f>(Y48*AK48+Z48*AL48)*AM48</f>
        <v>255.85442787495776</v>
      </c>
      <c r="AT48">
        <f>((AS48+0.00000010773*(AR48^4-AQ48^4))-AP48*44100)/(L48*0.92*2*29.3+0.00000043092*AQ48^3)</f>
        <v>-5.1854072654523158</v>
      </c>
      <c r="AU48">
        <f>0.61365*EXP(17.502*J48/(240.97+J48))</f>
        <v>4.3133460096536611</v>
      </c>
      <c r="AV48">
        <f>AU48*1000/AA48</f>
        <v>48.667271838988334</v>
      </c>
      <c r="AW48">
        <f>(AV48-U48)</f>
        <v>5.2507526739492718</v>
      </c>
      <c r="AX48">
        <f>IF(D48,P48,(O48+P48)/2)</f>
        <v>30.719923973083496</v>
      </c>
      <c r="AY48">
        <f>0.61365*EXP(17.502*AX48/(240.97+AX48))</f>
        <v>4.4398340692421883</v>
      </c>
      <c r="AZ48">
        <f>IF(AW48&lt;&gt;0,(1000-(AV48+U48)/2)/AW48*AP48,0)</f>
        <v>3.8261896553131169</v>
      </c>
      <c r="BA48">
        <f>U48*AA48/1000</f>
        <v>3.8479755001090235</v>
      </c>
      <c r="BB48">
        <f>(AY48-BA48)</f>
        <v>0.59185856913316481</v>
      </c>
      <c r="BC48">
        <f>1/(1.6/F48+1.37/N48)</f>
        <v>2.7439611598128115</v>
      </c>
      <c r="BD48">
        <f>G48*AA48*0.001</f>
        <v>33.888476249918462</v>
      </c>
      <c r="BE48">
        <f>G48/S48</f>
        <v>0.98709051496888156</v>
      </c>
      <c r="BF48">
        <f>(1-AP48*AA48/AU48/F48)*100</f>
        <v>98.799993776239461</v>
      </c>
      <c r="BG48">
        <f>(S48-E48/(N48/1.35))</f>
        <v>385.59129058319098</v>
      </c>
      <c r="BH48">
        <f>E48*BF48/100/BG48</f>
        <v>1.4390862674259632E-2</v>
      </c>
    </row>
    <row r="49" spans="1:60" x14ac:dyDescent="0.35">
      <c r="A49" s="1" t="s">
        <v>9</v>
      </c>
      <c r="B49" s="1" t="s">
        <v>5269</v>
      </c>
      <c r="K49" s="1">
        <v>2.72</v>
      </c>
    </row>
    <row r="50" spans="1:60" x14ac:dyDescent="0.35">
      <c r="A50" s="1" t="s">
        <v>9</v>
      </c>
      <c r="B50" s="1" t="s">
        <v>5264</v>
      </c>
      <c r="K50" s="1">
        <v>2.72</v>
      </c>
    </row>
    <row r="51" spans="1:60" x14ac:dyDescent="0.35">
      <c r="A51" s="1">
        <v>12</v>
      </c>
      <c r="B51" s="1" t="s">
        <v>5268</v>
      </c>
      <c r="C51" s="1">
        <v>2705.500000949949</v>
      </c>
      <c r="D51" s="1">
        <v>0</v>
      </c>
      <c r="E51">
        <f>(R51-S51*(1000-T51)/(1000-U51))*AO51</f>
        <v>6.5990158354816657</v>
      </c>
      <c r="F51">
        <f>IF(AZ51&lt;&gt;0,1/(1/AZ51-1/N51),0)</f>
        <v>147.20467998320638</v>
      </c>
      <c r="G51">
        <f>((BC51-AP51/2)*S51-E51)/(BC51+AP51/2)</f>
        <v>381.48216483755959</v>
      </c>
      <c r="H51">
        <f>AP51*1000</f>
        <v>22.059655341060143</v>
      </c>
      <c r="I51">
        <f>(AU51-BA51)</f>
        <v>0.44785465001326852</v>
      </c>
      <c r="J51">
        <f>(P51+AT51*D51)</f>
        <v>30.583110809326172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31.365242004394531</v>
      </c>
      <c r="P51" s="1">
        <v>30.583110809326172</v>
      </c>
      <c r="Q51" s="1">
        <v>31.395910263061523</v>
      </c>
      <c r="R51" s="1">
        <v>400.16748046875</v>
      </c>
      <c r="S51" s="1">
        <v>386.46917724609375</v>
      </c>
      <c r="T51" s="1">
        <v>25.565523147583008</v>
      </c>
      <c r="U51" s="1">
        <v>44.653007507324219</v>
      </c>
      <c r="V51" s="1">
        <v>49.189414978027344</v>
      </c>
      <c r="W51" s="1">
        <v>85.914741516113281</v>
      </c>
      <c r="X51" s="1">
        <v>300.31710815429688</v>
      </c>
      <c r="Y51" s="1">
        <v>2001.3212890625</v>
      </c>
      <c r="Z51" s="1">
        <v>8.8035240769386292E-2</v>
      </c>
      <c r="AA51" s="1">
        <v>88.62542724609375</v>
      </c>
      <c r="AB51" s="1">
        <v>6.7979497909545898</v>
      </c>
      <c r="AC51" s="1">
        <v>-3.2670475542545319E-2</v>
      </c>
      <c r="AD51" s="1">
        <v>8.3025582134723663E-2</v>
      </c>
      <c r="AE51" s="1">
        <v>7.4736759997904301E-3</v>
      </c>
      <c r="AF51" s="1">
        <v>0.14860855042934418</v>
      </c>
      <c r="AG51" s="1">
        <v>3.9716761559247971E-2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1.10410701527315</v>
      </c>
      <c r="AP51">
        <f>(U51-T51)/(1000-U51)*AO51</f>
        <v>2.2059655341060143E-2</v>
      </c>
      <c r="AQ51">
        <f>(P51+273.15)</f>
        <v>303.73311080932615</v>
      </c>
      <c r="AR51">
        <f>(O51+273.15)</f>
        <v>304.51524200439451</v>
      </c>
      <c r="AS51">
        <f>(Y51*AK51+Z51*AL51)*AM51</f>
        <v>320.21139909271733</v>
      </c>
      <c r="AT51">
        <f>((AS51+0.00000010773*(AR51^4-AQ51^4))-AP51*44100)/(L51*0.92*2*29.3+0.00000043092*AQ51^3)</f>
        <v>-5.0459813389907229</v>
      </c>
      <c r="AU51">
        <f>0.61365*EXP(17.502*J51/(240.97+J51))</f>
        <v>4.405246518172909</v>
      </c>
      <c r="AV51">
        <f>AU51*1000/AA51</f>
        <v>49.706350141934855</v>
      </c>
      <c r="AW51">
        <f>(AV51-U51)</f>
        <v>5.0533426346106367</v>
      </c>
      <c r="AX51">
        <f>IF(D51,P51,(O51+P51)/2)</f>
        <v>30.974176406860352</v>
      </c>
      <c r="AY51">
        <f>0.61365*EXP(17.502*AX51/(240.97+AX51))</f>
        <v>4.5047400217937188</v>
      </c>
      <c r="AZ51">
        <f>IF(AW51&lt;&gt;0,(1000-(AV51+U51)/2)/AW51*AP51,0)</f>
        <v>4.1594028758563333</v>
      </c>
      <c r="BA51">
        <f>U51*AA51/1000</f>
        <v>3.9573918681596405</v>
      </c>
      <c r="BB51">
        <f>(AY51-BA51)</f>
        <v>0.54734815363407829</v>
      </c>
      <c r="BC51">
        <f>1/(1.6/F51+1.37/N51)</f>
        <v>3.021726349071991</v>
      </c>
      <c r="BD51">
        <f>G51*AA51*0.001</f>
        <v>33.809019845493481</v>
      </c>
      <c r="BE51">
        <f>G51/S51</f>
        <v>0.9870959633985027</v>
      </c>
      <c r="BF51">
        <f>(1-AP51*AA51/AU51/F51)*100</f>
        <v>99.698515332316902</v>
      </c>
      <c r="BG51">
        <f>(S51-E51/(N51/1.35))</f>
        <v>384.38788120960731</v>
      </c>
      <c r="BH51">
        <f>E51*BF51/100/BG51</f>
        <v>1.7115838287659498E-2</v>
      </c>
    </row>
    <row r="52" spans="1:60" x14ac:dyDescent="0.35">
      <c r="A52" s="1" t="s">
        <v>9</v>
      </c>
      <c r="B52" s="1" t="s">
        <v>5267</v>
      </c>
      <c r="K52" s="1">
        <v>1.5911999999999999</v>
      </c>
    </row>
    <row r="53" spans="1:60" x14ac:dyDescent="0.35">
      <c r="A53" s="1" t="s">
        <v>9</v>
      </c>
      <c r="B53" s="1" t="s">
        <v>5266</v>
      </c>
      <c r="K53" s="1">
        <v>1.5911999999999999</v>
      </c>
    </row>
    <row r="54" spans="1:60" x14ac:dyDescent="0.35">
      <c r="A54" s="1" t="s">
        <v>9</v>
      </c>
      <c r="B54" s="1" t="s">
        <v>5265</v>
      </c>
      <c r="K54" s="1">
        <v>1.5911999999999999</v>
      </c>
    </row>
    <row r="55" spans="1:60" x14ac:dyDescent="0.35">
      <c r="A55" s="1" t="s">
        <v>9</v>
      </c>
      <c r="B55" s="1" t="s">
        <v>5264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BD55"/>
  <sheetViews>
    <sheetView zoomScale="5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2166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2165</v>
      </c>
    </row>
    <row r="12" spans="1:56" x14ac:dyDescent="0.35">
      <c r="A12" s="1" t="s">
        <v>9</v>
      </c>
      <c r="B12" s="1" t="s">
        <v>2164</v>
      </c>
    </row>
    <row r="13" spans="1:56" x14ac:dyDescent="0.35">
      <c r="A13" s="1" t="s">
        <v>9</v>
      </c>
      <c r="B13" s="1" t="s">
        <v>2163</v>
      </c>
    </row>
    <row r="14" spans="1:56" x14ac:dyDescent="0.35">
      <c r="A14" s="1" t="s">
        <v>9</v>
      </c>
      <c r="B14" s="1" t="s">
        <v>2162</v>
      </c>
    </row>
    <row r="15" spans="1:56" x14ac:dyDescent="0.35">
      <c r="A15" s="1" t="s">
        <v>9</v>
      </c>
      <c r="B15" s="1" t="s">
        <v>2161</v>
      </c>
    </row>
    <row r="16" spans="1:56" x14ac:dyDescent="0.35">
      <c r="A16" s="1" t="s">
        <v>9</v>
      </c>
      <c r="B16" s="1" t="s">
        <v>2160</v>
      </c>
    </row>
    <row r="17" spans="1:56" x14ac:dyDescent="0.35">
      <c r="A17" s="1" t="s">
        <v>9</v>
      </c>
      <c r="B17" s="1" t="s">
        <v>2159</v>
      </c>
    </row>
    <row r="18" spans="1:56" x14ac:dyDescent="0.35">
      <c r="A18" s="1">
        <v>1</v>
      </c>
      <c r="B18" s="1" t="s">
        <v>2158</v>
      </c>
      <c r="C18" s="1">
        <v>508.00000239163637</v>
      </c>
      <c r="D18" s="1">
        <v>0</v>
      </c>
      <c r="E18">
        <f>(R18-S18*(1000-T18)/(1000-U18))*AK18</f>
        <v>-6.0137110152342821</v>
      </c>
      <c r="F18">
        <f>IF(AV18&lt;&gt;0,1/(1/AV18-1/N18),0)</f>
        <v>2.0237419550032087</v>
      </c>
      <c r="G18">
        <f>((AY18-AL18/2)*S18-E18)/(AY18+AL18/2)</f>
        <v>390.9735357543488</v>
      </c>
      <c r="H18">
        <f>AL18*1000</f>
        <v>26.62340905469356</v>
      </c>
      <c r="I18">
        <f>(AQ18-AW18)</f>
        <v>1.6303835852731132</v>
      </c>
      <c r="J18">
        <f>(P18+AP18*D18)</f>
        <v>31.998197555541992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33.124698638916016</v>
      </c>
      <c r="P18" s="1">
        <v>31.998197555541992</v>
      </c>
      <c r="Q18" s="1">
        <v>33.207290649414063</v>
      </c>
      <c r="R18" s="1">
        <v>400.03146362304688</v>
      </c>
      <c r="S18" s="1">
        <v>395.92861938476563</v>
      </c>
      <c r="T18" s="1">
        <v>12.420063018798828</v>
      </c>
      <c r="U18" s="1">
        <v>35.686592102050781</v>
      </c>
      <c r="V18" s="1">
        <v>21.508815765380859</v>
      </c>
      <c r="W18" s="1">
        <v>61.801326751708984</v>
      </c>
      <c r="X18" s="1">
        <v>300.13674926757813</v>
      </c>
      <c r="Y18" s="1">
        <v>-0.18504253029823303</v>
      </c>
      <c r="Z18" s="1">
        <v>0.24224156141281128</v>
      </c>
      <c r="AA18" s="1">
        <v>88.106269836425781</v>
      </c>
      <c r="AB18" s="1">
        <v>65.376686096191406</v>
      </c>
      <c r="AC18" s="1">
        <v>3.6537947654724121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1.1034439311308017</v>
      </c>
      <c r="AL18">
        <f>(U18-T18)/(1000-U18)*AK18</f>
        <v>2.6623409054693559E-2</v>
      </c>
      <c r="AM18">
        <f>(P18+273.15)</f>
        <v>305.14819755554197</v>
      </c>
      <c r="AN18">
        <f>(O18+273.15)</f>
        <v>306.27469863891599</v>
      </c>
      <c r="AO18">
        <f>(Y18*AG18+Z18*AH18)*AI18</f>
        <v>-2.9606804185953628E-2</v>
      </c>
      <c r="AP18">
        <f>((AO18+0.00000010773*(AN18^4-AM18^4))-AL18*44100)/(L18*51.4+0.00000043092*AM18^3)</f>
        <v>-9.4908858631840758</v>
      </c>
      <c r="AQ18">
        <f>0.61365*EXP(17.502*J18/(240.97+J18))</f>
        <v>4.7745960985588605</v>
      </c>
      <c r="AR18">
        <f>AQ18*1000/AA18</f>
        <v>54.191331756788315</v>
      </c>
      <c r="AS18">
        <f>(AR18-U18)</f>
        <v>18.504739654737534</v>
      </c>
      <c r="AT18">
        <f>IF(D18,P18,(O18+P18)/2)</f>
        <v>32.561448097229004</v>
      </c>
      <c r="AU18">
        <f>0.61365*EXP(17.502*AT18/(240.97+AT18))</f>
        <v>4.9289424861253144</v>
      </c>
      <c r="AV18">
        <f>IF(AS18&lt;&gt;0,(1000-(AR18+U18)/2)/AS18*AL18,0)</f>
        <v>1.3740793528129198</v>
      </c>
      <c r="AW18">
        <f>U18*AA18/1000</f>
        <v>3.1442125132857472</v>
      </c>
      <c r="AX18">
        <f>(AU18-AW18)</f>
        <v>1.7847299728395671</v>
      </c>
      <c r="AY18">
        <f>1/(1.6/F18+1.37/N18)</f>
        <v>0.90034766285766166</v>
      </c>
      <c r="AZ18">
        <f>G18*AA18*0.001</f>
        <v>34.447219840074119</v>
      </c>
      <c r="BA18">
        <f>G18/S18</f>
        <v>0.98748490665282918</v>
      </c>
      <c r="BB18">
        <f>(1-AL18*AA18/AQ18/F18)*100</f>
        <v>75.723911859373018</v>
      </c>
      <c r="BC18">
        <f>(S18-E18/(N18/1.35))</f>
        <v>397.82531325740098</v>
      </c>
      <c r="BD18">
        <f>E18*BB18/100/BC18</f>
        <v>-1.1446775951401068E-2</v>
      </c>
    </row>
    <row r="19" spans="1:56" x14ac:dyDescent="0.35">
      <c r="A19" s="1" t="s">
        <v>9</v>
      </c>
      <c r="B19" s="1" t="s">
        <v>2157</v>
      </c>
      <c r="K19" s="1">
        <v>2.72</v>
      </c>
    </row>
    <row r="20" spans="1:56" x14ac:dyDescent="0.35">
      <c r="A20" s="1" t="s">
        <v>9</v>
      </c>
      <c r="B20" s="1" t="s">
        <v>2156</v>
      </c>
      <c r="K20" s="1">
        <v>2.72</v>
      </c>
    </row>
    <row r="21" spans="1:56" x14ac:dyDescent="0.35">
      <c r="A21" s="1">
        <v>2</v>
      </c>
      <c r="B21" s="1" t="s">
        <v>2155</v>
      </c>
      <c r="C21" s="1">
        <v>711.50000240281224</v>
      </c>
      <c r="D21" s="1">
        <v>0</v>
      </c>
      <c r="E21">
        <f>(R21-S21*(1000-T21)/(1000-U21))*AK21</f>
        <v>-4.6466823004714941</v>
      </c>
      <c r="F21">
        <f>IF(AV21&lt;&gt;0,1/(1/AV21-1/N21),0)</f>
        <v>1.9191513743171433</v>
      </c>
      <c r="G21">
        <f>((AY21-AL21/2)*S21-E21)/(AY21+AL21/2)</f>
        <v>389.12946771201422</v>
      </c>
      <c r="H21">
        <f>AL21*1000</f>
        <v>25.344019541464881</v>
      </c>
      <c r="I21">
        <f>(AQ21-AW21)</f>
        <v>1.6101395597155856</v>
      </c>
      <c r="J21">
        <f>(P21+AP21*D21)</f>
        <v>31.83049201965332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33.074138641357422</v>
      </c>
      <c r="P21" s="1">
        <v>31.83049201965332</v>
      </c>
      <c r="Q21" s="1">
        <v>33.186412811279297</v>
      </c>
      <c r="R21" s="1">
        <v>400.10256958007813</v>
      </c>
      <c r="S21" s="1">
        <v>395.23614501953125</v>
      </c>
      <c r="T21" s="1">
        <v>13.250546455383301</v>
      </c>
      <c r="U21" s="1">
        <v>35.40399169921875</v>
      </c>
      <c r="V21" s="1">
        <v>23.012323379516602</v>
      </c>
      <c r="W21" s="1">
        <v>61.486377716064453</v>
      </c>
      <c r="X21" s="1">
        <v>300.15707397460938</v>
      </c>
      <c r="Y21" s="1">
        <v>25.819692611694336</v>
      </c>
      <c r="Z21" s="1">
        <v>4.8208665102720261E-3</v>
      </c>
      <c r="AA21" s="1">
        <v>88.106483459472656</v>
      </c>
      <c r="AB21" s="1">
        <v>65.409904479980469</v>
      </c>
      <c r="AC21" s="1">
        <v>3.6651105880737305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1.1035186543184166</v>
      </c>
      <c r="AL21">
        <f>(U21-T21)/(1000-U21)*AK21</f>
        <v>2.5344019541464882E-2</v>
      </c>
      <c r="AM21">
        <f>(P21+273.15)</f>
        <v>304.9804920196533</v>
      </c>
      <c r="AN21">
        <f>(O21+273.15)</f>
        <v>306.2241386413574</v>
      </c>
      <c r="AO21">
        <f>(Y21*AG21+Z21*AH21)*AI21</f>
        <v>4.1311507255326774</v>
      </c>
      <c r="AP21">
        <f>((AO21+0.00000010773*(AN21^4-AM21^4))-AL21*44100)/(L21*51.4+0.00000043092*AM21^3)</f>
        <v>-8.9851441249505619</v>
      </c>
      <c r="AQ21">
        <f>0.61365*EXP(17.502*J21/(240.97+J21))</f>
        <v>4.7294607687621095</v>
      </c>
      <c r="AR21">
        <f>AQ21*1000/AA21</f>
        <v>53.678918770348758</v>
      </c>
      <c r="AS21">
        <f>(AR21-U21)</f>
        <v>18.274927071130008</v>
      </c>
      <c r="AT21">
        <f>IF(D21,P21,(O21+P21)/2)</f>
        <v>32.452315330505371</v>
      </c>
      <c r="AU21">
        <f>0.61365*EXP(17.502*AT21/(240.97+AT21))</f>
        <v>4.8987024231424039</v>
      </c>
      <c r="AV21">
        <f>IF(AS21&lt;&gt;0,(1000-(AR21+U21)/2)/AS21*AL21,0)</f>
        <v>1.3250482442604858</v>
      </c>
      <c r="AW21">
        <f>U21*AA21/1000</f>
        <v>3.1193212090465239</v>
      </c>
      <c r="AX21">
        <f>(AU21-AW21)</f>
        <v>1.77938121409588</v>
      </c>
      <c r="AY21">
        <f>1/(1.6/F21+1.37/N21)</f>
        <v>0.86672442989152765</v>
      </c>
      <c r="AZ21">
        <f>G21*AA21*0.001</f>
        <v>34.284829010561985</v>
      </c>
      <c r="BA21">
        <f>G21/S21</f>
        <v>0.9845492944294979</v>
      </c>
      <c r="BB21">
        <f>(1-AL21*AA21/AQ21/F21)*100</f>
        <v>75.398448094172139</v>
      </c>
      <c r="BC21">
        <f>(S21-E21/(N21/1.35))</f>
        <v>396.7016849872918</v>
      </c>
      <c r="BD21">
        <f>E21*BB21/100/BC21</f>
        <v>-8.8316396804170808E-3</v>
      </c>
    </row>
    <row r="22" spans="1:56" x14ac:dyDescent="0.35">
      <c r="A22" s="1" t="s">
        <v>9</v>
      </c>
      <c r="B22" s="1" t="s">
        <v>2154</v>
      </c>
      <c r="K22" s="1">
        <v>2.72</v>
      </c>
    </row>
    <row r="23" spans="1:56" x14ac:dyDescent="0.35">
      <c r="A23" s="1" t="s">
        <v>9</v>
      </c>
      <c r="B23" s="1" t="s">
        <v>2153</v>
      </c>
      <c r="K23" s="1">
        <v>2.72</v>
      </c>
    </row>
    <row r="24" spans="1:56" x14ac:dyDescent="0.35">
      <c r="A24" s="1">
        <v>3</v>
      </c>
      <c r="B24" s="1" t="s">
        <v>2152</v>
      </c>
      <c r="C24" s="1">
        <v>915.50000240281224</v>
      </c>
      <c r="D24" s="1">
        <v>0</v>
      </c>
      <c r="E24">
        <f>(R24-S24*(1000-T24)/(1000-U24))*AK24</f>
        <v>-3.9131076260107447</v>
      </c>
      <c r="F24">
        <f>IF(AV24&lt;&gt;0,1/(1/AV24-1/N24),0)</f>
        <v>1.8255283040405643</v>
      </c>
      <c r="G24">
        <f>((AY24-AL24/2)*S24-E24)/(AY24+AL24/2)</f>
        <v>388.16932335883359</v>
      </c>
      <c r="H24">
        <f>AL24*1000</f>
        <v>24.302218559916991</v>
      </c>
      <c r="I24">
        <f>(AQ24-AW24)</f>
        <v>1.5988519156302998</v>
      </c>
      <c r="J24">
        <f>(P24+AP24*D24)</f>
        <v>31.727771759033203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33.013076782226563</v>
      </c>
      <c r="P24" s="1">
        <v>31.727771759033203</v>
      </c>
      <c r="Q24" s="1">
        <v>33.142196655273438</v>
      </c>
      <c r="R24" s="1">
        <v>400.02182006835938</v>
      </c>
      <c r="S24" s="1">
        <v>394.87191772460938</v>
      </c>
      <c r="T24" s="1">
        <v>13.978095054626465</v>
      </c>
      <c r="U24" s="1">
        <v>35.224315643310547</v>
      </c>
      <c r="V24" s="1">
        <v>24.356569290161133</v>
      </c>
      <c r="W24" s="1">
        <v>61.377712249755859</v>
      </c>
      <c r="X24" s="1">
        <v>300.16461181640625</v>
      </c>
      <c r="Y24" s="1">
        <v>51.313812255859375</v>
      </c>
      <c r="Z24" s="1">
        <v>5.0618737936019897E-2</v>
      </c>
      <c r="AA24" s="1">
        <v>88.096733093261719</v>
      </c>
      <c r="AB24" s="1">
        <v>65.471595764160156</v>
      </c>
      <c r="AC24" s="1">
        <v>3.6775796413421631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1.1035463669720815</v>
      </c>
      <c r="AL24">
        <f>(U24-T24)/(1000-U24)*AK24</f>
        <v>2.4302218559916992E-2</v>
      </c>
      <c r="AM24">
        <f>(P24+273.15)</f>
        <v>304.87777175903318</v>
      </c>
      <c r="AN24">
        <f>(O24+273.15)</f>
        <v>306.16307678222654</v>
      </c>
      <c r="AO24">
        <f>(Y24*AG24+Z24*AH24)*AI24</f>
        <v>8.2102097774250069</v>
      </c>
      <c r="AP24">
        <f>((AO24+0.00000010773*(AN24^4-AM24^4))-AL24*44100)/(L24*51.4+0.00000043092*AM24^3)</f>
        <v>-8.5726698604091105</v>
      </c>
      <c r="AQ24">
        <f>0.61365*EXP(17.502*J24/(240.97+J24))</f>
        <v>4.7019990492518327</v>
      </c>
      <c r="AR24">
        <f>AQ24*1000/AA24</f>
        <v>53.373137506406309</v>
      </c>
      <c r="AS24">
        <f>(AR24-U24)</f>
        <v>18.148821863095762</v>
      </c>
      <c r="AT24">
        <f>IF(D24,P24,(O24+P24)/2)</f>
        <v>32.370424270629883</v>
      </c>
      <c r="AU24">
        <f>0.61365*EXP(17.502*AT24/(240.97+AT24))</f>
        <v>4.8761170481777514</v>
      </c>
      <c r="AV24">
        <f>IF(AS24&lt;&gt;0,(1000-(AR24+U24)/2)/AS24*AL24,0)</f>
        <v>1.2797338251468753</v>
      </c>
      <c r="AW24">
        <f>U24*AA24/1000</f>
        <v>3.1031471336215328</v>
      </c>
      <c r="AX24">
        <f>(AU24-AW24)</f>
        <v>1.7729699145562186</v>
      </c>
      <c r="AY24">
        <f>1/(1.6/F24+1.37/N24)</f>
        <v>0.83575280845152766</v>
      </c>
      <c r="AZ24">
        <f>G24*AA24*0.001</f>
        <v>34.196449274935162</v>
      </c>
      <c r="BA24">
        <f>G24/S24</f>
        <v>0.98302590266636714</v>
      </c>
      <c r="BB24">
        <f>(1-AL24*AA24/AQ24/F24)*100</f>
        <v>75.057807991370382</v>
      </c>
      <c r="BC24">
        <f>(S24-E24/(N24/1.35))</f>
        <v>396.10609197049774</v>
      </c>
      <c r="BD24">
        <f>E24*BB24/100/BC24</f>
        <v>-7.4149145089280107E-3</v>
      </c>
    </row>
    <row r="25" spans="1:56" x14ac:dyDescent="0.35">
      <c r="A25" s="1" t="s">
        <v>9</v>
      </c>
      <c r="B25" s="1" t="s">
        <v>2151</v>
      </c>
      <c r="K25" s="1">
        <v>2.72</v>
      </c>
    </row>
    <row r="26" spans="1:56" x14ac:dyDescent="0.35">
      <c r="A26" s="1" t="s">
        <v>9</v>
      </c>
      <c r="B26" s="1" t="s">
        <v>2150</v>
      </c>
      <c r="K26" s="1">
        <v>2.72</v>
      </c>
    </row>
    <row r="27" spans="1:56" x14ac:dyDescent="0.35">
      <c r="A27" s="1">
        <v>4</v>
      </c>
      <c r="B27" s="1" t="s">
        <v>2149</v>
      </c>
      <c r="C27" s="1">
        <v>1119.5000024028122</v>
      </c>
      <c r="D27" s="1">
        <v>0</v>
      </c>
      <c r="E27">
        <f>(R27-S27*(1000-T27)/(1000-U27))*AK27</f>
        <v>-2.8738681789072995</v>
      </c>
      <c r="F27">
        <f>IF(AV27&lt;&gt;0,1/(1/AV27-1/N27),0)</f>
        <v>1.7681035411247445</v>
      </c>
      <c r="G27">
        <f>((AY27-AL27/2)*S27-E27)/(AY27+AL27/2)</f>
        <v>386.41401941593688</v>
      </c>
      <c r="H27">
        <f>AL27*1000</f>
        <v>23.574688983124396</v>
      </c>
      <c r="I27">
        <f>(AQ27-AW27)</f>
        <v>1.5862983195902314</v>
      </c>
      <c r="J27">
        <f>(P27+AP27*D27)</f>
        <v>31.698860168457031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32.969982147216797</v>
      </c>
      <c r="P27" s="1">
        <v>31.698860168457031</v>
      </c>
      <c r="Q27" s="1">
        <v>33.102245330810547</v>
      </c>
      <c r="R27" s="1">
        <v>399.980224609375</v>
      </c>
      <c r="S27" s="1">
        <v>394.16464233398438</v>
      </c>
      <c r="T27" s="1">
        <v>14.673153877258301</v>
      </c>
      <c r="U27" s="1">
        <v>35.279972076416016</v>
      </c>
      <c r="V27" s="1">
        <v>25.629245758056641</v>
      </c>
      <c r="W27" s="1">
        <v>61.622676849365234</v>
      </c>
      <c r="X27" s="1">
        <v>300.19622802734375</v>
      </c>
      <c r="Y27" s="1">
        <v>100.99727630615234</v>
      </c>
      <c r="Z27" s="1">
        <v>0.1494414359331131</v>
      </c>
      <c r="AA27" s="1">
        <v>88.095207214355469</v>
      </c>
      <c r="AB27" s="1">
        <v>65.569931030273438</v>
      </c>
      <c r="AC27" s="1">
        <v>3.6829268932342529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1.1036626030417047</v>
      </c>
      <c r="AL27">
        <f>(U27-T27)/(1000-U27)*AK27</f>
        <v>2.3574688983124398E-2</v>
      </c>
      <c r="AM27">
        <f>(P27+273.15)</f>
        <v>304.84886016845701</v>
      </c>
      <c r="AN27">
        <f>(O27+273.15)</f>
        <v>306.11998214721677</v>
      </c>
      <c r="AO27">
        <f>(Y27*AG27+Z27*AH27)*AI27</f>
        <v>16.159563847789968</v>
      </c>
      <c r="AP27">
        <f>((AO27+0.00000010773*(AN27^4-AM27^4))-AL27*44100)/(L27*51.4+0.00000043092*AM27^3)</f>
        <v>-8.2468143973138677</v>
      </c>
      <c r="AQ27">
        <f>0.61365*EXP(17.502*J27/(240.97+J27))</f>
        <v>4.6942947701787752</v>
      </c>
      <c r="AR27">
        <f>AQ27*1000/AA27</f>
        <v>53.28660796218459</v>
      </c>
      <c r="AS27">
        <f>(AR27-U27)</f>
        <v>18.006635885768574</v>
      </c>
      <c r="AT27">
        <f>IF(D27,P27,(O27+P27)/2)</f>
        <v>32.334421157836914</v>
      </c>
      <c r="AU27">
        <f>0.61365*EXP(17.502*AT27/(240.97+AT27))</f>
        <v>4.8662161858402007</v>
      </c>
      <c r="AV27">
        <f>IF(AS27&lt;&gt;0,(1000-(AR27+U27)/2)/AS27*AL27,0)</f>
        <v>1.2512456150444462</v>
      </c>
      <c r="AW27">
        <f>U27*AA27/1000</f>
        <v>3.1079964505885438</v>
      </c>
      <c r="AX27">
        <f>(AU27-AW27)</f>
        <v>1.7582197352516569</v>
      </c>
      <c r="AY27">
        <f>1/(1.6/F27+1.37/N27)</f>
        <v>0.81633198735147061</v>
      </c>
      <c r="AZ27">
        <f>G27*AA27*0.001</f>
        <v>34.041223110978933</v>
      </c>
      <c r="BA27">
        <f>G27/S27</f>
        <v>0.980336585057063</v>
      </c>
      <c r="BB27">
        <f>(1-AL27*AA27/AQ27/F27)*100</f>
        <v>74.978104703650502</v>
      </c>
      <c r="BC27">
        <f>(S27-E27/(N27/1.35))</f>
        <v>395.07104574310841</v>
      </c>
      <c r="BD27">
        <f>E27*BB27/100/BC27</f>
        <v>-5.4541377188829249E-3</v>
      </c>
    </row>
    <row r="28" spans="1:56" x14ac:dyDescent="0.35">
      <c r="A28" s="1" t="s">
        <v>9</v>
      </c>
      <c r="B28" s="1" t="s">
        <v>2148</v>
      </c>
      <c r="K28" s="1">
        <v>2.72</v>
      </c>
    </row>
    <row r="29" spans="1:56" x14ac:dyDescent="0.35">
      <c r="A29" s="1" t="s">
        <v>9</v>
      </c>
      <c r="B29" s="1" t="s">
        <v>2147</v>
      </c>
      <c r="K29" s="1">
        <v>2.72</v>
      </c>
    </row>
    <row r="30" spans="1:56" x14ac:dyDescent="0.35">
      <c r="A30" s="1">
        <v>5</v>
      </c>
      <c r="B30" s="1" t="s">
        <v>2146</v>
      </c>
      <c r="C30" s="1">
        <v>1322.5000024028122</v>
      </c>
      <c r="D30" s="1">
        <v>0</v>
      </c>
      <c r="E30">
        <f>(R30-S30*(1000-T30)/(1000-U30))*AK30</f>
        <v>-1.9432130421213181</v>
      </c>
      <c r="F30">
        <f>IF(AV30&lt;&gt;0,1/(1/AV30-1/N30),0)</f>
        <v>1.7148363406559375</v>
      </c>
      <c r="G30">
        <f>((AY30-AL30/2)*S30-E30)/(AY30+AL30/2)</f>
        <v>384.86859390289152</v>
      </c>
      <c r="H30">
        <f>AL30*1000</f>
        <v>22.97823365727962</v>
      </c>
      <c r="I30">
        <f>(AQ30-AW30)</f>
        <v>1.5799820603625858</v>
      </c>
      <c r="J30">
        <f>(P30+AP30*D30)</f>
        <v>31.721063613891602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32.944137573242188</v>
      </c>
      <c r="P30" s="1">
        <v>31.721063613891602</v>
      </c>
      <c r="Q30" s="1">
        <v>33.07427978515625</v>
      </c>
      <c r="R30" s="1">
        <v>400.07785034179688</v>
      </c>
      <c r="S30" s="1">
        <v>393.64178466796875</v>
      </c>
      <c r="T30" s="1">
        <v>15.332676887512207</v>
      </c>
      <c r="U30" s="1">
        <v>35.418815612792969</v>
      </c>
      <c r="V30" s="1">
        <v>26.820154190063477</v>
      </c>
      <c r="W30" s="1">
        <v>61.955135345458984</v>
      </c>
      <c r="X30" s="1">
        <v>300.14276123046875</v>
      </c>
      <c r="Y30" s="1">
        <v>149.1304931640625</v>
      </c>
      <c r="Z30" s="1">
        <v>9.2801928520202637E-2</v>
      </c>
      <c r="AA30" s="1">
        <v>88.095222473144531</v>
      </c>
      <c r="AB30" s="1">
        <v>65.446762084960938</v>
      </c>
      <c r="AC30" s="1">
        <v>3.6794326305389404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1.1034660339355467</v>
      </c>
      <c r="AL30">
        <f>(U30-T30)/(1000-U30)*AK30</f>
        <v>2.297823365727962E-2</v>
      </c>
      <c r="AM30">
        <f>(P30+273.15)</f>
        <v>304.87106361389158</v>
      </c>
      <c r="AN30">
        <f>(O30+273.15)</f>
        <v>306.09413757324216</v>
      </c>
      <c r="AO30">
        <f>(Y30*AG30+Z30*AH30)*AI30</f>
        <v>23.860878372917796</v>
      </c>
      <c r="AP30">
        <f>((AO30+0.00000010773*(AN30^4-AM30^4))-AL30*44100)/(L30*51.4+0.00000043092*AM30^3)</f>
        <v>-7.9732289003884889</v>
      </c>
      <c r="AQ30">
        <f>0.61365*EXP(17.502*J30/(240.97+J30))</f>
        <v>4.7002105015068674</v>
      </c>
      <c r="AR30">
        <f>AQ30*1000/AA30</f>
        <v>53.353750289236253</v>
      </c>
      <c r="AS30">
        <f>(AR30-U30)</f>
        <v>17.934934676443284</v>
      </c>
      <c r="AT30">
        <f>IF(D30,P30,(O30+P30)/2)</f>
        <v>32.332600593566895</v>
      </c>
      <c r="AU30">
        <f>0.61365*EXP(17.502*AT30/(240.97+AT30))</f>
        <v>4.865715995467335</v>
      </c>
      <c r="AV30">
        <f>IF(AS30&lt;&gt;0,(1000-(AR30+U30)/2)/AS30*AL30,0)</f>
        <v>1.2243320465111212</v>
      </c>
      <c r="AW30">
        <f>U30*AA30/1000</f>
        <v>3.1202284411442816</v>
      </c>
      <c r="AX30">
        <f>(AU30-AW30)</f>
        <v>1.7454875543230535</v>
      </c>
      <c r="AY30">
        <f>1/(1.6/F30+1.37/N30)</f>
        <v>0.79802022286543706</v>
      </c>
      <c r="AZ30">
        <f>G30*AA30*0.001</f>
        <v>33.905084402801542</v>
      </c>
      <c r="BA30">
        <f>G30/S30</f>
        <v>0.97771275533547009</v>
      </c>
      <c r="BB30">
        <f>(1-AL30*AA30/AQ30/F30)*100</f>
        <v>74.885241233536533</v>
      </c>
      <c r="BC30">
        <f>(S30-E30/(N30/1.35))</f>
        <v>394.25466417961803</v>
      </c>
      <c r="BD30">
        <f>E30*BB30/100/BC30</f>
        <v>-3.6909640049588078E-3</v>
      </c>
    </row>
    <row r="31" spans="1:56" x14ac:dyDescent="0.35">
      <c r="A31" s="1" t="s">
        <v>9</v>
      </c>
      <c r="B31" s="1" t="s">
        <v>2145</v>
      </c>
      <c r="K31" s="1">
        <v>2.72</v>
      </c>
    </row>
    <row r="32" spans="1:56" x14ac:dyDescent="0.35">
      <c r="A32" s="1" t="s">
        <v>9</v>
      </c>
      <c r="B32" s="1" t="s">
        <v>2144</v>
      </c>
      <c r="K32" s="1">
        <v>2.72</v>
      </c>
    </row>
    <row r="33" spans="1:56" x14ac:dyDescent="0.35">
      <c r="A33" s="1">
        <v>6</v>
      </c>
      <c r="B33" s="1" t="s">
        <v>2143</v>
      </c>
      <c r="C33" s="1">
        <v>1526.5000024028122</v>
      </c>
      <c r="D33" s="1">
        <v>0</v>
      </c>
      <c r="E33">
        <f>(R33-S33*(1000-T33)/(1000-U33))*AK33</f>
        <v>-0.71293652213574588</v>
      </c>
      <c r="F33">
        <f>IF(AV33&lt;&gt;0,1/(1/AV33-1/N33),0)</f>
        <v>1.6998482718763874</v>
      </c>
      <c r="G33">
        <f>((AY33-AL33/2)*S33-E33)/(AY33+AL33/2)</f>
        <v>382.1769402921779</v>
      </c>
      <c r="H33">
        <f>AL33*1000</f>
        <v>22.690479046745509</v>
      </c>
      <c r="I33">
        <f>(AQ33-AW33)</f>
        <v>1.5695813384975601</v>
      </c>
      <c r="J33">
        <f>(P33+AP33*D33)</f>
        <v>31.804586410522461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32.937953948974609</v>
      </c>
      <c r="P33" s="1">
        <v>31.804586410522461</v>
      </c>
      <c r="Q33" s="1">
        <v>33.061794281005859</v>
      </c>
      <c r="R33" s="1">
        <v>399.7835693359375</v>
      </c>
      <c r="S33" s="1">
        <v>392.36138916015625</v>
      </c>
      <c r="T33" s="1">
        <v>15.96100902557373</v>
      </c>
      <c r="U33" s="1">
        <v>35.788475036621094</v>
      </c>
      <c r="V33" s="1">
        <v>27.930248260498047</v>
      </c>
      <c r="W33" s="1">
        <v>62.626434326171875</v>
      </c>
      <c r="X33" s="1">
        <v>300.13571166992188</v>
      </c>
      <c r="Y33" s="1">
        <v>299.99795532226563</v>
      </c>
      <c r="Z33" s="1">
        <v>3.9770562201738358E-2</v>
      </c>
      <c r="AA33" s="1">
        <v>88.099327087402344</v>
      </c>
      <c r="AB33" s="1">
        <v>65.45404052734375</v>
      </c>
      <c r="AC33" s="1">
        <v>3.68990159034729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1.1034401164335361</v>
      </c>
      <c r="AL33">
        <f>(U33-T33)/(1000-U33)*AK33</f>
        <v>2.269047904674551E-2</v>
      </c>
      <c r="AM33">
        <f>(P33+273.15)</f>
        <v>304.95458641052244</v>
      </c>
      <c r="AN33">
        <f>(O33+273.15)</f>
        <v>306.08795394897459</v>
      </c>
      <c r="AO33">
        <f>(Y33*AG33+Z33*AH33)*AI33</f>
        <v>47.999671778686206</v>
      </c>
      <c r="AP33">
        <f>((AO33+0.00000010773*(AN33^4-AM33^4))-AL33*44100)/(L33*51.4+0.00000043092*AM33^3)</f>
        <v>-7.6802294829148634</v>
      </c>
      <c r="AQ33">
        <f>0.61365*EXP(17.502*J33/(240.97+J33))</f>
        <v>4.7225219067081756</v>
      </c>
      <c r="AR33">
        <f>AQ33*1000/AA33</f>
        <v>53.604517342374415</v>
      </c>
      <c r="AS33">
        <f>(AR33-U33)</f>
        <v>17.816042305753321</v>
      </c>
      <c r="AT33">
        <f>IF(D33,P33,(O33+P33)/2)</f>
        <v>32.371270179748535</v>
      </c>
      <c r="AU33">
        <f>0.61365*EXP(17.502*AT33/(240.97+AT33))</f>
        <v>4.876349883991332</v>
      </c>
      <c r="AV33">
        <f>IF(AS33&lt;&gt;0,(1000-(AR33+U33)/2)/AS33*AL33,0)</f>
        <v>1.2166728033360619</v>
      </c>
      <c r="AW33">
        <f>U33*AA33/1000</f>
        <v>3.1529405682106155</v>
      </c>
      <c r="AX33">
        <f>(AU33-AW33)</f>
        <v>1.7234093157807164</v>
      </c>
      <c r="AY33">
        <f>1/(1.6/F33+1.37/N33)</f>
        <v>0.79281524706960138</v>
      </c>
      <c r="AZ33">
        <f>G33*AA33*0.001</f>
        <v>33.669531268063217</v>
      </c>
      <c r="BA33">
        <f>G33/S33</f>
        <v>0.97404319296101483</v>
      </c>
      <c r="BB33">
        <f>(1-AL33*AA33/AQ33/F33)*100</f>
        <v>75.098121094006785</v>
      </c>
      <c r="BC33">
        <f>(S33-E33/(N33/1.35))</f>
        <v>392.58624571373645</v>
      </c>
      <c r="BD33">
        <f>E33*BB33/100/BC33</f>
        <v>-1.363781687622607E-3</v>
      </c>
    </row>
    <row r="34" spans="1:56" x14ac:dyDescent="0.35">
      <c r="A34" s="1" t="s">
        <v>9</v>
      </c>
      <c r="B34" s="1" t="s">
        <v>2142</v>
      </c>
      <c r="K34" s="1">
        <v>2.72</v>
      </c>
    </row>
    <row r="35" spans="1:56" x14ac:dyDescent="0.35">
      <c r="A35" s="1" t="s">
        <v>9</v>
      </c>
      <c r="B35" s="1" t="s">
        <v>2141</v>
      </c>
      <c r="K35" s="1">
        <v>2.72</v>
      </c>
    </row>
    <row r="36" spans="1:56" x14ac:dyDescent="0.35">
      <c r="A36" s="1">
        <v>7</v>
      </c>
      <c r="B36" s="1" t="s">
        <v>2140</v>
      </c>
      <c r="C36" s="1">
        <v>1730.5000024028122</v>
      </c>
      <c r="D36" s="1">
        <v>0</v>
      </c>
      <c r="E36">
        <f>(R36-S36*(1000-T36)/(1000-U36))*AK36</f>
        <v>0.32155354159337579</v>
      </c>
      <c r="F36">
        <f>IF(AV36&lt;&gt;0,1/(1/AV36-1/N36),0)</f>
        <v>1.704180180518909</v>
      </c>
      <c r="G36">
        <f>((AY36-AL36/2)*S36-E36)/(AY36+AL36/2)</f>
        <v>380.29964933592146</v>
      </c>
      <c r="H36">
        <f>AL36*1000</f>
        <v>22.550014822169214</v>
      </c>
      <c r="I36">
        <f>(AQ36-AW36)</f>
        <v>1.5562648981380782</v>
      </c>
      <c r="J36">
        <f>(P36+AP36*D36)</f>
        <v>31.912464141845703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32.956100463867188</v>
      </c>
      <c r="P36" s="1">
        <v>31.912464141845703</v>
      </c>
      <c r="Q36" s="1">
        <v>33.068775177001953</v>
      </c>
      <c r="R36" s="1">
        <v>399.95550537109375</v>
      </c>
      <c r="S36" s="1">
        <v>391.66207885742188</v>
      </c>
      <c r="T36" s="1">
        <v>16.58051872253418</v>
      </c>
      <c r="U36" s="1">
        <v>36.270572662353516</v>
      </c>
      <c r="V36" s="1">
        <v>28.982917785644531</v>
      </c>
      <c r="W36" s="1">
        <v>63.401332855224609</v>
      </c>
      <c r="X36" s="1">
        <v>300.20916748046875</v>
      </c>
      <c r="Y36" s="1">
        <v>500.146728515625</v>
      </c>
      <c r="Z36" s="1">
        <v>8.5569575428962708E-2</v>
      </c>
      <c r="AA36" s="1">
        <v>88.09375</v>
      </c>
      <c r="AB36" s="1">
        <v>65.326225280761719</v>
      </c>
      <c r="AC36" s="1">
        <v>3.6828432083129883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1.1037101745605467</v>
      </c>
      <c r="AL36">
        <f>(U36-T36)/(1000-U36)*AK36</f>
        <v>2.2550014822169215E-2</v>
      </c>
      <c r="AM36">
        <f>(P36+273.15)</f>
        <v>305.06246414184568</v>
      </c>
      <c r="AN36">
        <f>(O36+273.15)</f>
        <v>306.10610046386716</v>
      </c>
      <c r="AO36">
        <f>(Y36*AG36+Z36*AH36)*AI36</f>
        <v>80.023474773835915</v>
      </c>
      <c r="AP36">
        <f>((AO36+0.00000010773*(AN36^4-AM36^4))-AL36*44100)/(L36*51.4+0.00000043092*AM36^3)</f>
        <v>-7.3757179020782662</v>
      </c>
      <c r="AQ36">
        <f>0.61365*EXP(17.502*J36/(240.97+J36))</f>
        <v>4.751475658612283</v>
      </c>
      <c r="AR36">
        <f>AQ36*1000/AA36</f>
        <v>53.936580729192286</v>
      </c>
      <c r="AS36">
        <f>(AR36-U36)</f>
        <v>17.666008066838771</v>
      </c>
      <c r="AT36">
        <f>IF(D36,P36,(O36+P36)/2)</f>
        <v>32.434282302856445</v>
      </c>
      <c r="AU36">
        <f>0.61365*EXP(17.502*AT36/(240.97+AT36))</f>
        <v>4.8937211518604915</v>
      </c>
      <c r="AV36">
        <f>IF(AS36&lt;&gt;0,(1000-(AR36+U36)/2)/AS36*AL36,0)</f>
        <v>1.2188904486897973</v>
      </c>
      <c r="AW36">
        <f>U36*AA36/1000</f>
        <v>3.1952107604742048</v>
      </c>
      <c r="AX36">
        <f>(AU36-AW36)</f>
        <v>1.6985103913862867</v>
      </c>
      <c r="AY36">
        <f>1/(1.6/F36+1.37/N36)</f>
        <v>0.79432200049899171</v>
      </c>
      <c r="AZ36">
        <f>G36*AA36*0.001</f>
        <v>33.502022233686333</v>
      </c>
      <c r="BA36">
        <f>G36/S36</f>
        <v>0.97098920182763793</v>
      </c>
      <c r="BB36">
        <f>(1-AL36*AA36/AQ36/F36)*100</f>
        <v>75.467155263372305</v>
      </c>
      <c r="BC36">
        <f>(S36-E36/(N36/1.35))</f>
        <v>391.56066250560195</v>
      </c>
      <c r="BD36">
        <f>E36*BB36/100/BC36</f>
        <v>6.1974384489063322E-4</v>
      </c>
    </row>
    <row r="37" spans="1:56" x14ac:dyDescent="0.35">
      <c r="A37" s="1" t="s">
        <v>9</v>
      </c>
      <c r="B37" s="1" t="s">
        <v>2139</v>
      </c>
      <c r="K37" s="1">
        <v>2.72</v>
      </c>
    </row>
    <row r="38" spans="1:56" x14ac:dyDescent="0.35">
      <c r="A38" s="1" t="s">
        <v>9</v>
      </c>
      <c r="B38" s="1" t="s">
        <v>2138</v>
      </c>
      <c r="K38" s="1">
        <v>2.72</v>
      </c>
    </row>
    <row r="39" spans="1:56" x14ac:dyDescent="0.35">
      <c r="A39" s="1">
        <v>8</v>
      </c>
      <c r="B39" s="1" t="s">
        <v>2137</v>
      </c>
      <c r="C39" s="1">
        <v>1933.5000024028122</v>
      </c>
      <c r="D39" s="1">
        <v>0</v>
      </c>
      <c r="E39">
        <f>(R39-S39*(1000-T39)/(1000-U39))*AK39</f>
        <v>0.50517814171874142</v>
      </c>
      <c r="F39">
        <f>IF(AV39&lt;&gt;0,1/(1/AV39-1/N39),0)</f>
        <v>1.699830374490954</v>
      </c>
      <c r="G39">
        <f>((AY39-AL39/2)*S39-E39)/(AY39+AL39/2)</f>
        <v>379.96583188431867</v>
      </c>
      <c r="H39">
        <f>AL39*1000</f>
        <v>22.491178261369068</v>
      </c>
      <c r="I39">
        <f>(AQ39-AW39)</f>
        <v>1.5540790701604825</v>
      </c>
      <c r="J39">
        <f>(P39+AP39*D39)</f>
        <v>32.078193664550781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32.995559692382813</v>
      </c>
      <c r="P39" s="1">
        <v>32.078193664550781</v>
      </c>
      <c r="Q39" s="1">
        <v>33.092227935791016</v>
      </c>
      <c r="R39" s="1">
        <v>399.98480224609375</v>
      </c>
      <c r="S39" s="1">
        <v>391.54653930664063</v>
      </c>
      <c r="T39" s="1">
        <v>17.174686431884766</v>
      </c>
      <c r="U39" s="1">
        <v>36.806400299072266</v>
      </c>
      <c r="V39" s="1">
        <v>29.952854156494141</v>
      </c>
      <c r="W39" s="1">
        <v>64.1907958984375</v>
      </c>
      <c r="X39" s="1">
        <v>300.14871215820313</v>
      </c>
      <c r="Y39" s="1">
        <v>750.4696044921875</v>
      </c>
      <c r="Z39" s="1">
        <v>0.1217263787984848</v>
      </c>
      <c r="AA39" s="1">
        <v>88.087356567382813</v>
      </c>
      <c r="AB39" s="1">
        <v>65.343925476074219</v>
      </c>
      <c r="AC39" s="1">
        <v>3.6664295196533203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1.1034879123463348</v>
      </c>
      <c r="AL39">
        <f>(U39-T39)/(1000-U39)*AK39</f>
        <v>2.2491178261369069E-2</v>
      </c>
      <c r="AM39">
        <f>(P39+273.15)</f>
        <v>305.22819366455076</v>
      </c>
      <c r="AN39">
        <f>(O39+273.15)</f>
        <v>306.14555969238279</v>
      </c>
      <c r="AO39">
        <f>(Y39*AG39+Z39*AH39)*AI39</f>
        <v>120.07513403486155</v>
      </c>
      <c r="AP39">
        <f>((AO39+0.00000010773*(AN39^4-AM39^4))-AL39*44100)/(L39*51.4+0.00000043092*AM39^3)</f>
        <v>-7.0383012449291575</v>
      </c>
      <c r="AQ39">
        <f>0.61365*EXP(17.502*J39/(240.97+J39))</f>
        <v>4.7962575772666867</v>
      </c>
      <c r="AR39">
        <f>AQ39*1000/AA39</f>
        <v>54.448876253855666</v>
      </c>
      <c r="AS39">
        <f>(AR39-U39)</f>
        <v>17.6424759547834</v>
      </c>
      <c r="AT39">
        <f>IF(D39,P39,(O39+P39)/2)</f>
        <v>32.536876678466797</v>
      </c>
      <c r="AU39">
        <f>0.61365*EXP(17.502*AT39/(240.97+AT39))</f>
        <v>4.9221197531602972</v>
      </c>
      <c r="AV39">
        <f>IF(AS39&lt;&gt;0,(1000-(AR39+U39)/2)/AS39*AL39,0)</f>
        <v>1.2166636344162376</v>
      </c>
      <c r="AW39">
        <f>U39*AA39/1000</f>
        <v>3.2421785071062041</v>
      </c>
      <c r="AX39">
        <f>(AU39-AW39)</f>
        <v>1.679941246054093</v>
      </c>
      <c r="AY39">
        <f>1/(1.6/F39+1.37/N39)</f>
        <v>0.79280901783904445</v>
      </c>
      <c r="AZ39">
        <f>G39*AA39*0.001</f>
        <v>33.470185716616214</v>
      </c>
      <c r="BA39">
        <f>G39/S39</f>
        <v>0.9704231649120707</v>
      </c>
      <c r="BB39">
        <f>(1-AL39*AA39/AQ39/F39)*100</f>
        <v>75.699360578693401</v>
      </c>
      <c r="BC39">
        <f>(S39-E39/(N39/1.35))</f>
        <v>391.38720868972871</v>
      </c>
      <c r="BD39">
        <f>E39*BB39/100/BC39</f>
        <v>9.7708002350064714E-4</v>
      </c>
    </row>
    <row r="40" spans="1:56" x14ac:dyDescent="0.35">
      <c r="A40" s="1" t="s">
        <v>9</v>
      </c>
      <c r="B40" s="1" t="s">
        <v>2136</v>
      </c>
      <c r="K40" s="1">
        <v>2.72</v>
      </c>
    </row>
    <row r="41" spans="1:56" x14ac:dyDescent="0.35">
      <c r="A41" s="1" t="s">
        <v>9</v>
      </c>
      <c r="B41" s="1" t="s">
        <v>2135</v>
      </c>
      <c r="K41" s="1">
        <v>2.72</v>
      </c>
    </row>
    <row r="42" spans="1:56" x14ac:dyDescent="0.35">
      <c r="A42" s="1">
        <v>9</v>
      </c>
      <c r="B42" s="1" t="s">
        <v>2134</v>
      </c>
      <c r="C42" s="1">
        <v>2137.5000024028122</v>
      </c>
      <c r="D42" s="1">
        <v>0</v>
      </c>
      <c r="E42">
        <f>(R42-S42*(1000-T42)/(1000-U42))*AK42</f>
        <v>9.0768702389286027E-2</v>
      </c>
      <c r="F42">
        <f>IF(AV42&lt;&gt;0,1/(1/AV42-1/N42),0)</f>
        <v>1.6430818739508555</v>
      </c>
      <c r="G42">
        <f>((AY42-AL42/2)*S42-E42)/(AY42+AL42/2)</f>
        <v>380.8196804279238</v>
      </c>
      <c r="H42">
        <f>AL42*1000</f>
        <v>22.249563017526551</v>
      </c>
      <c r="I42">
        <f>(AQ42-AW42)</f>
        <v>1.5746407212529121</v>
      </c>
      <c r="J42">
        <f>(P42+AP42*D42)</f>
        <v>32.267658233642578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33.063686370849609</v>
      </c>
      <c r="P42" s="1">
        <v>32.267658233642578</v>
      </c>
      <c r="Q42" s="1">
        <v>33.141002655029297</v>
      </c>
      <c r="R42" s="1">
        <v>400.04827880859375</v>
      </c>
      <c r="S42" s="1">
        <v>392.06179809570313</v>
      </c>
      <c r="T42" s="1">
        <v>17.747133255004883</v>
      </c>
      <c r="U42" s="1">
        <v>37.158672332763672</v>
      </c>
      <c r="V42" s="1">
        <v>30.833475112915039</v>
      </c>
      <c r="W42" s="1">
        <v>64.55865478515625</v>
      </c>
      <c r="X42" s="1">
        <v>300.18234252929688</v>
      </c>
      <c r="Y42" s="1">
        <v>1000.8673706054688</v>
      </c>
      <c r="Z42" s="1">
        <v>4.820723831653595E-2</v>
      </c>
      <c r="AA42" s="1">
        <v>88.088775634765625</v>
      </c>
      <c r="AB42" s="1">
        <v>65.473258972167969</v>
      </c>
      <c r="AC42" s="1">
        <v>3.6675286293029785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1.1036115534165325</v>
      </c>
      <c r="AL42">
        <f>(U42-T42)/(1000-U42)*AK42</f>
        <v>2.224956301752655E-2</v>
      </c>
      <c r="AM42">
        <f>(P42+273.15)</f>
        <v>305.41765823364256</v>
      </c>
      <c r="AN42">
        <f>(O42+273.15)</f>
        <v>306.21368637084959</v>
      </c>
      <c r="AO42">
        <f>(Y42*AG42+Z42*AH42)*AI42</f>
        <v>160.13877571749435</v>
      </c>
      <c r="AP42">
        <f>((AO42+0.00000010773*(AN42^4-AM42^4))-AL42*44100)/(L42*51.4+0.00000043092*AM42^3)</f>
        <v>-6.6343286903256784</v>
      </c>
      <c r="AQ42">
        <f>0.61365*EXP(17.502*J42/(240.97+J42))</f>
        <v>4.8479026712595044</v>
      </c>
      <c r="AR42">
        <f>AQ42*1000/AA42</f>
        <v>55.034283724863158</v>
      </c>
      <c r="AS42">
        <f>(AR42-U42)</f>
        <v>17.875611392099486</v>
      </c>
      <c r="AT42">
        <f>IF(D42,P42,(O42+P42)/2)</f>
        <v>32.665672302246094</v>
      </c>
      <c r="AU42">
        <f>0.61365*EXP(17.502*AT42/(240.97+AT42))</f>
        <v>4.9579739469834889</v>
      </c>
      <c r="AV42">
        <f>IF(AS42&lt;&gt;0,(1000-(AR42+U42)/2)/AS42*AL42,0)</f>
        <v>1.1873124817492293</v>
      </c>
      <c r="AW42">
        <f>U42*AA42/1000</f>
        <v>3.2732619500065923</v>
      </c>
      <c r="AX42">
        <f>(AU42-AW42)</f>
        <v>1.6847119969768967</v>
      </c>
      <c r="AY42">
        <f>1/(1.6/F42+1.37/N42)</f>
        <v>0.7728887510257556</v>
      </c>
      <c r="AZ42">
        <f>G42*AA42*0.001</f>
        <v>33.545939386518526</v>
      </c>
      <c r="BA42">
        <f>G42/S42</f>
        <v>0.97132564885846107</v>
      </c>
      <c r="BB42">
        <f>(1-AL42*AA42/AQ42/F42)*100</f>
        <v>75.394683106695268</v>
      </c>
      <c r="BC42">
        <f>(S42-E42/(N42/1.35))</f>
        <v>392.03317010855631</v>
      </c>
      <c r="BD42">
        <f>E42*BB42/100/BC42</f>
        <v>1.7456373782736689E-4</v>
      </c>
    </row>
    <row r="43" spans="1:56" x14ac:dyDescent="0.35">
      <c r="A43" s="1" t="s">
        <v>9</v>
      </c>
      <c r="B43" s="1" t="s">
        <v>2133</v>
      </c>
      <c r="K43" s="1">
        <v>2.72</v>
      </c>
    </row>
    <row r="44" spans="1:56" x14ac:dyDescent="0.35">
      <c r="A44" s="1" t="s">
        <v>9</v>
      </c>
      <c r="B44" s="1" t="s">
        <v>2132</v>
      </c>
      <c r="K44" s="1">
        <v>2.72</v>
      </c>
    </row>
    <row r="45" spans="1:56" x14ac:dyDescent="0.35">
      <c r="A45" s="1">
        <v>10</v>
      </c>
      <c r="B45" s="1" t="s">
        <v>2131</v>
      </c>
      <c r="C45" s="1">
        <v>2341.5000024028122</v>
      </c>
      <c r="D45" s="1">
        <v>0</v>
      </c>
      <c r="E45">
        <f>(R45-S45*(1000-T45)/(1000-U45))*AK45</f>
        <v>-0.61442154075183275</v>
      </c>
      <c r="F45">
        <f>IF(AV45&lt;&gt;0,1/(1/AV45-1/N45),0)</f>
        <v>1.5254158862118885</v>
      </c>
      <c r="G45">
        <f>((AY45-AL45/2)*S45-E45)/(AY45+AL45/2)</f>
        <v>382.05870227331025</v>
      </c>
      <c r="H45">
        <f>AL45*1000</f>
        <v>21.705405486198476</v>
      </c>
      <c r="I45">
        <f>(AQ45-AW45)</f>
        <v>1.621131053092808</v>
      </c>
      <c r="J45">
        <f>(P45+AP45*D45)</f>
        <v>32.461902618408203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33.145980834960938</v>
      </c>
      <c r="P45" s="1">
        <v>32.461902618408203</v>
      </c>
      <c r="Q45" s="1">
        <v>33.206943511962891</v>
      </c>
      <c r="R45" s="1">
        <v>399.89602661132813</v>
      </c>
      <c r="S45" s="1">
        <v>392.72854614257813</v>
      </c>
      <c r="T45" s="1">
        <v>18.302845001220703</v>
      </c>
      <c r="U45" s="1">
        <v>37.238552093505859</v>
      </c>
      <c r="V45" s="1">
        <v>31.651628494262695</v>
      </c>
      <c r="W45" s="1">
        <v>64.397682189941406</v>
      </c>
      <c r="X45" s="1">
        <v>300.17462158203125</v>
      </c>
      <c r="Y45" s="1">
        <v>1250.1705322265625</v>
      </c>
      <c r="Z45" s="1">
        <v>0.12052003294229507</v>
      </c>
      <c r="AA45" s="1">
        <v>88.086708068847656</v>
      </c>
      <c r="AB45" s="1">
        <v>65.675056457519531</v>
      </c>
      <c r="AC45" s="1">
        <v>3.6840739250183105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1.1035831675809971</v>
      </c>
      <c r="AL45">
        <f>(U45-T45)/(1000-U45)*AK45</f>
        <v>2.1705405486198474E-2</v>
      </c>
      <c r="AM45">
        <f>(P45+273.15)</f>
        <v>305.61190261840818</v>
      </c>
      <c r="AN45">
        <f>(O45+273.15)</f>
        <v>306.29598083496091</v>
      </c>
      <c r="AO45">
        <f>(Y45*AG45+Z45*AH45)*AI45</f>
        <v>200.02728068529177</v>
      </c>
      <c r="AP45">
        <f>((AO45+0.00000010773*(AN45^4-AM45^4))-AL45*44100)/(L45*51.4+0.00000043092*AM45^3)</f>
        <v>-6.1218963838501681</v>
      </c>
      <c r="AQ45">
        <f>0.61365*EXP(17.502*J45/(240.97+J45))</f>
        <v>4.9013525202600343</v>
      </c>
      <c r="AR45">
        <f>AQ45*1000/AA45</f>
        <v>55.642362255485672</v>
      </c>
      <c r="AS45">
        <f>(AR45-U45)</f>
        <v>18.403810161979813</v>
      </c>
      <c r="AT45">
        <f>IF(D45,P45,(O45+P45)/2)</f>
        <v>32.80394172668457</v>
      </c>
      <c r="AU45">
        <f>0.61365*EXP(17.502*AT45/(240.97+AT45))</f>
        <v>4.9967182307368665</v>
      </c>
      <c r="AV45">
        <f>IF(AS45&lt;&gt;0,(1000-(AR45+U45)/2)/AS45*AL45,0)</f>
        <v>1.1246256264379473</v>
      </c>
      <c r="AW45">
        <f>U45*AA45/1000</f>
        <v>3.2802214671672263</v>
      </c>
      <c r="AX45">
        <f>(AU45-AW45)</f>
        <v>1.7164967635696402</v>
      </c>
      <c r="AY45">
        <f>1/(1.6/F45+1.37/N45)</f>
        <v>0.7304806191118528</v>
      </c>
      <c r="AZ45">
        <f>G45*AA45*0.001</f>
        <v>33.654293372311862</v>
      </c>
      <c r="BA45">
        <f>G45/S45</f>
        <v>0.97283150416727215</v>
      </c>
      <c r="BB45">
        <f>(1-AL45*AA45/AQ45/F45)*100</f>
        <v>74.427447485749724</v>
      </c>
      <c r="BC45">
        <f>(S45-E45/(N45/1.35))</f>
        <v>392.92233157200883</v>
      </c>
      <c r="BD45">
        <f>E45*BB45/100/BC45</f>
        <v>-1.1638388374482045E-3</v>
      </c>
    </row>
    <row r="46" spans="1:56" x14ac:dyDescent="0.35">
      <c r="A46" s="1" t="s">
        <v>9</v>
      </c>
      <c r="B46" s="1" t="s">
        <v>2130</v>
      </c>
      <c r="K46" s="1">
        <v>2.72</v>
      </c>
    </row>
    <row r="47" spans="1:56" x14ac:dyDescent="0.35">
      <c r="A47" s="1" t="s">
        <v>9</v>
      </c>
      <c r="B47" s="1" t="s">
        <v>2129</v>
      </c>
      <c r="K47" s="1">
        <v>2.72</v>
      </c>
    </row>
    <row r="48" spans="1:56" x14ac:dyDescent="0.35">
      <c r="A48" s="1">
        <v>11</v>
      </c>
      <c r="B48" s="1" t="s">
        <v>2128</v>
      </c>
      <c r="C48" s="1">
        <v>2545.5000024028122</v>
      </c>
      <c r="D48" s="1">
        <v>0</v>
      </c>
      <c r="E48">
        <f>(R48-S48*(1000-T48)/(1000-U48))*AK48</f>
        <v>-1.4116942856010066</v>
      </c>
      <c r="F48">
        <f>IF(AV48&lt;&gt;0,1/(1/AV48-1/N48),0)</f>
        <v>1.3581307337302915</v>
      </c>
      <c r="G48">
        <f>((AY48-AL48/2)*S48-E48)/(AY48+AL48/2)</f>
        <v>383.72146614047955</v>
      </c>
      <c r="H48">
        <f>AL48*1000</f>
        <v>20.982568317452508</v>
      </c>
      <c r="I48">
        <f>(AQ48-AW48)</f>
        <v>1.7087375136692429</v>
      </c>
      <c r="J48">
        <f>(P48+AP48*D48)</f>
        <v>32.747234344482422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33.252399444580078</v>
      </c>
      <c r="P48" s="1">
        <v>32.747234344482422</v>
      </c>
      <c r="Q48" s="1">
        <v>33.289886474609375</v>
      </c>
      <c r="R48" s="1">
        <v>400.03656005859375</v>
      </c>
      <c r="S48" s="1">
        <v>393.82772827148438</v>
      </c>
      <c r="T48" s="1">
        <v>18.838520050048828</v>
      </c>
      <c r="U48" s="1">
        <v>37.145763397216797</v>
      </c>
      <c r="V48" s="1">
        <v>32.384162902832031</v>
      </c>
      <c r="W48" s="1">
        <v>63.855037689208984</v>
      </c>
      <c r="X48" s="1">
        <v>300.16851806640625</v>
      </c>
      <c r="Y48" s="1">
        <v>1600.294677734375</v>
      </c>
      <c r="Z48" s="1">
        <v>1.2051998637616634E-3</v>
      </c>
      <c r="AA48" s="1">
        <v>88.087005615234375</v>
      </c>
      <c r="AB48" s="1">
        <v>65.818885803222656</v>
      </c>
      <c r="AC48" s="1">
        <v>3.7081165313720703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1.1035607281853168</v>
      </c>
      <c r="AL48">
        <f>(U48-T48)/(1000-U48)*AK48</f>
        <v>2.0982568317452509E-2</v>
      </c>
      <c r="AM48">
        <f>(P48+273.15)</f>
        <v>305.8972343444824</v>
      </c>
      <c r="AN48">
        <f>(O48+273.15)</f>
        <v>306.40239944458006</v>
      </c>
      <c r="AO48">
        <f>(Y48*AG48+Z48*AH48)*AI48</f>
        <v>256.04714271440025</v>
      </c>
      <c r="AP48">
        <f>((AO48+0.00000010773*(AN48^4-AM48^4))-AL48*44100)/(L48*51.4+0.00000043092*AM48^3)</f>
        <v>-5.419653639488736</v>
      </c>
      <c r="AQ48">
        <f>0.61365*EXP(17.502*J48/(240.97+J48))</f>
        <v>4.9807965826220464</v>
      </c>
      <c r="AR48">
        <f>AQ48*1000/AA48</f>
        <v>56.544056048156015</v>
      </c>
      <c r="AS48">
        <f>(AR48-U48)</f>
        <v>19.398292650939219</v>
      </c>
      <c r="AT48">
        <f>IF(D48,P48,(O48+P48)/2)</f>
        <v>32.99981689453125</v>
      </c>
      <c r="AU48">
        <f>0.61365*EXP(17.502*AT48/(240.97+AT48))</f>
        <v>5.0520550090130287</v>
      </c>
      <c r="AV48">
        <f>IF(AS48&lt;&gt;0,(1000-(AR48+U48)/2)/AS48*AL48,0)</f>
        <v>1.0310001070069954</v>
      </c>
      <c r="AW48">
        <f>U48*AA48/1000</f>
        <v>3.2720590689528035</v>
      </c>
      <c r="AX48">
        <f>(AU48-AW48)</f>
        <v>1.7799959400602252</v>
      </c>
      <c r="AY48">
        <f>1/(1.6/F48+1.37/N48)</f>
        <v>0.66748667043458687</v>
      </c>
      <c r="AZ48">
        <f>G48*AA48*0.001</f>
        <v>33.800874942602384</v>
      </c>
      <c r="BA48">
        <f>G48/S48</f>
        <v>0.97433836826228215</v>
      </c>
      <c r="BB48">
        <f>(1-AL48*AA48/AQ48/F48)*100</f>
        <v>72.676891271735514</v>
      </c>
      <c r="BC48">
        <f>(S48-E48/(N48/1.35))</f>
        <v>394.27296947026343</v>
      </c>
      <c r="BD48">
        <f>E48*BB48/100/BC48</f>
        <v>-2.6021959415935244E-3</v>
      </c>
    </row>
    <row r="49" spans="1:56" x14ac:dyDescent="0.35">
      <c r="A49" s="1" t="s">
        <v>9</v>
      </c>
      <c r="B49" s="1" t="s">
        <v>2127</v>
      </c>
      <c r="K49" s="1">
        <v>2.72</v>
      </c>
    </row>
    <row r="50" spans="1:56" x14ac:dyDescent="0.35">
      <c r="A50" s="1" t="s">
        <v>9</v>
      </c>
      <c r="B50" s="1" t="s">
        <v>2126</v>
      </c>
      <c r="K50" s="1">
        <v>2.72</v>
      </c>
    </row>
    <row r="51" spans="1:56" x14ac:dyDescent="0.35">
      <c r="A51" s="1">
        <v>12</v>
      </c>
      <c r="B51" s="1" t="s">
        <v>2125</v>
      </c>
      <c r="C51" s="1">
        <v>2748.5000024028122</v>
      </c>
      <c r="D51" s="1">
        <v>0</v>
      </c>
      <c r="E51">
        <f>(R51-S51*(1000-T51)/(1000-U51))*AK51</f>
        <v>-1.872938196648106</v>
      </c>
      <c r="F51">
        <f>IF(AV51&lt;&gt;0,1/(1/AV51-1/N51),0)</f>
        <v>1.1525178815351751</v>
      </c>
      <c r="G51">
        <f>((AY51-AL51/2)*S51-E51)/(AY51+AL51/2)</f>
        <v>384.49654538866406</v>
      </c>
      <c r="H51">
        <f>AL51*1000</f>
        <v>19.897105765920635</v>
      </c>
      <c r="I51">
        <f>(AQ51-AW51)</f>
        <v>1.8391672870544205</v>
      </c>
      <c r="J51">
        <f>(P51+AP51*D51)</f>
        <v>33.083850860595703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33.384021759033203</v>
      </c>
      <c r="P51" s="1">
        <v>33.083850860595703</v>
      </c>
      <c r="Q51" s="1">
        <v>33.390407562255859</v>
      </c>
      <c r="R51" s="1">
        <v>399.95254516601563</v>
      </c>
      <c r="S51" s="1">
        <v>394.53695678710938</v>
      </c>
      <c r="T51" s="1">
        <v>19.379533767700195</v>
      </c>
      <c r="U51" s="1">
        <v>36.744693756103516</v>
      </c>
      <c r="V51" s="1">
        <v>33.069904327392578</v>
      </c>
      <c r="W51" s="1">
        <v>62.702415466308594</v>
      </c>
      <c r="X51" s="1">
        <v>300.20742797851563</v>
      </c>
      <c r="Y51" s="1">
        <v>2000.4122314453125</v>
      </c>
      <c r="Z51" s="1">
        <v>3.3745709806680679E-2</v>
      </c>
      <c r="AA51" s="1">
        <v>88.088668823242188</v>
      </c>
      <c r="AB51" s="1">
        <v>65.894760131835938</v>
      </c>
      <c r="AC51" s="1">
        <v>3.742311954498291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1.1037037793327777</v>
      </c>
      <c r="AL51">
        <f>(U51-T51)/(1000-U51)*AK51</f>
        <v>1.9897105765920634E-2</v>
      </c>
      <c r="AM51">
        <f>(P51+273.15)</f>
        <v>306.23385086059568</v>
      </c>
      <c r="AN51">
        <f>(O51+273.15)</f>
        <v>306.53402175903318</v>
      </c>
      <c r="AO51">
        <f>(Y51*AG51+Z51*AH51)*AI51</f>
        <v>320.06594987721837</v>
      </c>
      <c r="AP51">
        <f>((AO51+0.00000010773*(AN51^4-AM51^4))-AL51*44100)/(L51*51.4+0.00000043092*AM51^3)</f>
        <v>-4.5242283886046248</v>
      </c>
      <c r="AQ51">
        <f>0.61365*EXP(17.502*J51/(240.97+J51))</f>
        <v>5.0759584463472782</v>
      </c>
      <c r="AR51">
        <f>AQ51*1000/AA51</f>
        <v>57.623284744291503</v>
      </c>
      <c r="AS51">
        <f>(AR51-U51)</f>
        <v>20.878590988187987</v>
      </c>
      <c r="AT51">
        <f>IF(D51,P51,(O51+P51)/2)</f>
        <v>33.233936309814453</v>
      </c>
      <c r="AU51">
        <f>0.61365*EXP(17.502*AT51/(240.97+AT51))</f>
        <v>5.1188950887499551</v>
      </c>
      <c r="AV51">
        <f>IF(AS51&lt;&gt;0,(1000-(AR51+U51)/2)/AS51*AL51,0)</f>
        <v>0.90802492141720637</v>
      </c>
      <c r="AW51">
        <f>U51*AA51/1000</f>
        <v>3.2367911592928578</v>
      </c>
      <c r="AX51">
        <f>(AU51-AW51)</f>
        <v>1.8821039294570974</v>
      </c>
      <c r="AY51">
        <f>1/(1.6/F51+1.37/N51)</f>
        <v>0.58536623292701528</v>
      </c>
      <c r="AZ51">
        <f>G51*AA51*0.001</f>
        <v>33.869788850422736</v>
      </c>
      <c r="BA51">
        <f>G51/S51</f>
        <v>0.97455140456242961</v>
      </c>
      <c r="BB51">
        <f>(1-AL51*AA51/AQ51/F51)*100</f>
        <v>70.039833321701778</v>
      </c>
      <c r="BC51">
        <f>(S51-E51/(N51/1.35))</f>
        <v>395.12767196986562</v>
      </c>
      <c r="BD51">
        <f>E51*BB51/100/BC51</f>
        <v>-3.3199466506888061E-3</v>
      </c>
    </row>
    <row r="52" spans="1:56" x14ac:dyDescent="0.35">
      <c r="A52" s="1" t="s">
        <v>9</v>
      </c>
      <c r="B52" s="1" t="s">
        <v>2124</v>
      </c>
      <c r="K52" s="1">
        <v>1.8305600000000002</v>
      </c>
    </row>
    <row r="53" spans="1:56" x14ac:dyDescent="0.35">
      <c r="A53" s="1" t="s">
        <v>9</v>
      </c>
      <c r="B53" s="1" t="s">
        <v>2123</v>
      </c>
      <c r="K53" s="1">
        <v>1.8305600000000002</v>
      </c>
    </row>
    <row r="54" spans="1:56" x14ac:dyDescent="0.35">
      <c r="A54" s="1" t="s">
        <v>9</v>
      </c>
      <c r="B54" s="1" t="s">
        <v>2122</v>
      </c>
    </row>
    <row r="55" spans="1:56" x14ac:dyDescent="0.35">
      <c r="A55" s="1" t="s">
        <v>9</v>
      </c>
      <c r="B55" s="1" t="s">
        <v>2121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BD55"/>
  <sheetViews>
    <sheetView zoomScale="4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2212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2211</v>
      </c>
    </row>
    <row r="12" spans="1:56" x14ac:dyDescent="0.35">
      <c r="A12" s="1" t="s">
        <v>9</v>
      </c>
      <c r="B12" s="1" t="s">
        <v>2210</v>
      </c>
    </row>
    <row r="13" spans="1:56" x14ac:dyDescent="0.35">
      <c r="A13" s="1" t="s">
        <v>9</v>
      </c>
      <c r="B13" s="1" t="s">
        <v>2209</v>
      </c>
    </row>
    <row r="14" spans="1:56" x14ac:dyDescent="0.35">
      <c r="A14" s="1" t="s">
        <v>9</v>
      </c>
      <c r="B14" s="1" t="s">
        <v>2208</v>
      </c>
    </row>
    <row r="15" spans="1:56" x14ac:dyDescent="0.35">
      <c r="A15" s="1" t="s">
        <v>9</v>
      </c>
      <c r="B15" s="1" t="s">
        <v>2207</v>
      </c>
    </row>
    <row r="16" spans="1:56" x14ac:dyDescent="0.35">
      <c r="A16" s="1" t="s">
        <v>9</v>
      </c>
      <c r="B16" s="1" t="s">
        <v>2206</v>
      </c>
    </row>
    <row r="17" spans="1:56" x14ac:dyDescent="0.35">
      <c r="A17" s="1" t="s">
        <v>9</v>
      </c>
      <c r="B17" s="1" t="s">
        <v>2205</v>
      </c>
    </row>
    <row r="18" spans="1:56" x14ac:dyDescent="0.35">
      <c r="A18" s="1">
        <v>1</v>
      </c>
      <c r="B18" s="1" t="s">
        <v>2204</v>
      </c>
      <c r="C18" s="1">
        <v>451.50000188872218</v>
      </c>
      <c r="D18" s="1">
        <v>0</v>
      </c>
      <c r="E18">
        <f>(R18-S18*(1000-T18)/(1000-U18))*AK18</f>
        <v>-4.7083657367543124</v>
      </c>
      <c r="F18">
        <f>IF(AV18&lt;&gt;0,1/(1/AV18-1/N18),0)</f>
        <v>4.4562529827124369</v>
      </c>
      <c r="G18">
        <f>((AY18-AL18/2)*S18-E18)/(AY18+AL18/2)</f>
        <v>391.20293908766359</v>
      </c>
      <c r="H18">
        <f>AL18*1000</f>
        <v>26.115018694757147</v>
      </c>
      <c r="I18">
        <f>(AQ18-AW18)</f>
        <v>1.0018343439987101</v>
      </c>
      <c r="J18">
        <f>(P18+AP18*D18)</f>
        <v>32.228729248046875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33.414600372314453</v>
      </c>
      <c r="P18" s="1">
        <v>32.228729248046875</v>
      </c>
      <c r="Q18" s="1">
        <v>33.496299743652344</v>
      </c>
      <c r="R18" s="1">
        <v>400.05789184570313</v>
      </c>
      <c r="S18" s="1">
        <v>394.97689819335938</v>
      </c>
      <c r="T18" s="1">
        <v>20.902065277099609</v>
      </c>
      <c r="U18" s="1">
        <v>43.538982391357422</v>
      </c>
      <c r="V18" s="1">
        <v>35.608127593994141</v>
      </c>
      <c r="W18" s="1">
        <v>74.171699523925781</v>
      </c>
      <c r="X18" s="1">
        <v>300.1298828125</v>
      </c>
      <c r="Y18" s="1">
        <v>-7.4286729097366333E-2</v>
      </c>
      <c r="Z18" s="1">
        <v>0.12293191254138947</v>
      </c>
      <c r="AA18" s="1">
        <v>88.091575622558594</v>
      </c>
      <c r="AB18" s="1">
        <v>64.623512268066406</v>
      </c>
      <c r="AC18" s="1">
        <v>2.8987002372741699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1.1034186868106615</v>
      </c>
      <c r="AL18">
        <f>(U18-T18)/(1000-U18)*AK18</f>
        <v>2.6115018694757148E-2</v>
      </c>
      <c r="AM18">
        <f>(P18+273.15)</f>
        <v>305.37872924804685</v>
      </c>
      <c r="AN18">
        <f>(O18+273.15)</f>
        <v>306.56460037231443</v>
      </c>
      <c r="AO18">
        <f>(Y18*AG18+Z18*AH18)*AI18</f>
        <v>-1.1885876389908567E-2</v>
      </c>
      <c r="AP18">
        <f>((AO18+0.00000010773*(AN18^4-AM18^4))-AL18*44100)/(L18*51.4+0.00000043092*AM18^3)</f>
        <v>-9.2989476668604727</v>
      </c>
      <c r="AQ18">
        <f>0.61365*EXP(17.502*J18/(240.97+J18))</f>
        <v>4.8372519038562194</v>
      </c>
      <c r="AR18">
        <f>AQ18*1000/AA18</f>
        <v>54.911628832502011</v>
      </c>
      <c r="AS18">
        <f>(AR18-U18)</f>
        <v>11.372646441144589</v>
      </c>
      <c r="AT18">
        <f>IF(D18,P18,(O18+P18)/2)</f>
        <v>32.821664810180664</v>
      </c>
      <c r="AU18">
        <f>0.61365*EXP(17.502*AT18/(240.97+AT18))</f>
        <v>5.0017033898460443</v>
      </c>
      <c r="AV18">
        <f>IF(AS18&lt;&gt;0,(1000-(AR18+U18)/2)/AS18*AL18,0)</f>
        <v>2.183264822919047</v>
      </c>
      <c r="AW18">
        <f>U18*AA18/1000</f>
        <v>3.8354175598575093</v>
      </c>
      <c r="AX18">
        <f>(AU18-AW18)</f>
        <v>1.166285829988535</v>
      </c>
      <c r="AY18">
        <f>1/(1.6/F18+1.37/N18)</f>
        <v>1.4725079635537504</v>
      </c>
      <c r="AZ18">
        <f>G18*AA18*0.001</f>
        <v>34.461683292408104</v>
      </c>
      <c r="BA18">
        <f>G18/S18</f>
        <v>0.99044511432704541</v>
      </c>
      <c r="BB18">
        <f>(1-AL18*AA18/AQ18/F18)*100</f>
        <v>89.327745410798187</v>
      </c>
      <c r="BC18">
        <f>(S18-E18/(N18/1.35))</f>
        <v>396.46189280324427</v>
      </c>
      <c r="BD18">
        <f>E18*BB18/100/BC18</f>
        <v>-1.0608527666048433E-2</v>
      </c>
    </row>
    <row r="19" spans="1:56" x14ac:dyDescent="0.35">
      <c r="A19" s="1" t="s">
        <v>9</v>
      </c>
      <c r="B19" s="1" t="s">
        <v>2203</v>
      </c>
      <c r="K19" s="1">
        <v>2.72</v>
      </c>
    </row>
    <row r="20" spans="1:56" x14ac:dyDescent="0.35">
      <c r="A20" s="1" t="s">
        <v>9</v>
      </c>
      <c r="B20" s="1" t="s">
        <v>2202</v>
      </c>
      <c r="K20" s="1">
        <v>2.72</v>
      </c>
    </row>
    <row r="21" spans="1:56" x14ac:dyDescent="0.35">
      <c r="A21" s="1">
        <v>2</v>
      </c>
      <c r="B21" s="1" t="s">
        <v>2201</v>
      </c>
      <c r="C21" s="1">
        <v>656.00000189989805</v>
      </c>
      <c r="D21" s="1">
        <v>0</v>
      </c>
      <c r="E21">
        <f>(R21-S21*(1000-T21)/(1000-U21))*AK21</f>
        <v>-4.9754636613717862</v>
      </c>
      <c r="F21">
        <f>IF(AV21&lt;&gt;0,1/(1/AV21-1/N21),0)</f>
        <v>4.1686188617293363</v>
      </c>
      <c r="G21">
        <f>((AY21-AL21/2)*S21-E21)/(AY21+AL21/2)</f>
        <v>392.04741013535971</v>
      </c>
      <c r="H21">
        <f>AL21*1000</f>
        <v>24.884988576020451</v>
      </c>
      <c r="I21">
        <f>(AQ21-AW21)</f>
        <v>0.98752088796047044</v>
      </c>
      <c r="J21">
        <f>(P21+AP21*D21)</f>
        <v>32.012279510498047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33.351795196533203</v>
      </c>
      <c r="P21" s="1">
        <v>32.012279510498047</v>
      </c>
      <c r="Q21" s="1">
        <v>33.464813232421875</v>
      </c>
      <c r="R21" s="1">
        <v>399.85116577148438</v>
      </c>
      <c r="S21" s="1">
        <v>395.44216918945313</v>
      </c>
      <c r="T21" s="1">
        <v>21.452272415161133</v>
      </c>
      <c r="U21" s="1">
        <v>43.033748626708984</v>
      </c>
      <c r="V21" s="1">
        <v>36.674003601074219</v>
      </c>
      <c r="W21" s="1">
        <v>73.568885803222656</v>
      </c>
      <c r="X21" s="1">
        <v>300.13858032226563</v>
      </c>
      <c r="Y21" s="1">
        <v>25.594488143920898</v>
      </c>
      <c r="Z21" s="1">
        <v>9.7620688378810883E-2</v>
      </c>
      <c r="AA21" s="1">
        <v>88.090911865234375</v>
      </c>
      <c r="AB21" s="1">
        <v>64.794326782226563</v>
      </c>
      <c r="AC21" s="1">
        <v>3.0076100826263428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1.1034506629495056</v>
      </c>
      <c r="AL21">
        <f>(U21-T21)/(1000-U21)*AK21</f>
        <v>2.488498857602045E-2</v>
      </c>
      <c r="AM21">
        <f>(P21+273.15)</f>
        <v>305.16227951049802</v>
      </c>
      <c r="AN21">
        <f>(O21+273.15)</f>
        <v>306.50179519653318</v>
      </c>
      <c r="AO21">
        <f>(Y21*AG21+Z21*AH21)*AI21</f>
        <v>4.0951180114943213</v>
      </c>
      <c r="AP21">
        <f>((AO21+0.00000010773*(AN21^4-AM21^4))-AL21*44100)/(L21*51.4+0.00000043092*AM21^3)</f>
        <v>-8.8082942836215867</v>
      </c>
      <c r="AQ21">
        <f>0.61365*EXP(17.502*J21/(240.97+J21))</f>
        <v>4.7784030454665425</v>
      </c>
      <c r="AR21">
        <f>AQ21*1000/AA21</f>
        <v>54.243995711802469</v>
      </c>
      <c r="AS21">
        <f>(AR21-U21)</f>
        <v>11.210247085093485</v>
      </c>
      <c r="AT21">
        <f>IF(D21,P21,(O21+P21)/2)</f>
        <v>32.682037353515625</v>
      </c>
      <c r="AU21">
        <f>0.61365*EXP(17.502*AT21/(240.97+AT21))</f>
        <v>4.9625458923484418</v>
      </c>
      <c r="AV21">
        <f>IF(AS21&lt;&gt;0,(1000-(AR21+U21)/2)/AS21*AL21,0)</f>
        <v>2.1118723448316015</v>
      </c>
      <c r="AW21">
        <f>U21*AA21/1000</f>
        <v>3.790882157506072</v>
      </c>
      <c r="AX21">
        <f>(AU21-AW21)</f>
        <v>1.1716637348423697</v>
      </c>
      <c r="AY21">
        <f>1/(1.6/F21+1.37/N21)</f>
        <v>1.4206813663047151</v>
      </c>
      <c r="AZ21">
        <f>G21*AA21*0.001</f>
        <v>34.535813853227367</v>
      </c>
      <c r="BA21">
        <f>G21/S21</f>
        <v>0.99141528314733929</v>
      </c>
      <c r="BB21">
        <f>(1-AL21*AA21/AQ21/F21)*100</f>
        <v>88.994910382106156</v>
      </c>
      <c r="BC21">
        <f>(S21-E21/(N21/1.35))</f>
        <v>397.01140512648732</v>
      </c>
      <c r="BD21">
        <f>E21*BB21/100/BC21</f>
        <v>-1.1153103838720584E-2</v>
      </c>
    </row>
    <row r="22" spans="1:56" x14ac:dyDescent="0.35">
      <c r="A22" s="1" t="s">
        <v>9</v>
      </c>
      <c r="B22" s="1" t="s">
        <v>2200</v>
      </c>
      <c r="K22" s="1">
        <v>2.72</v>
      </c>
    </row>
    <row r="23" spans="1:56" x14ac:dyDescent="0.35">
      <c r="A23" s="1" t="s">
        <v>9</v>
      </c>
      <c r="B23" s="1" t="s">
        <v>2199</v>
      </c>
      <c r="K23" s="1">
        <v>2.72</v>
      </c>
    </row>
    <row r="24" spans="1:56" x14ac:dyDescent="0.35">
      <c r="A24" s="1">
        <v>3</v>
      </c>
      <c r="B24" s="1" t="s">
        <v>2198</v>
      </c>
      <c r="C24" s="1">
        <v>860.00000189989805</v>
      </c>
      <c r="D24" s="1">
        <v>0</v>
      </c>
      <c r="E24">
        <f>(R24-S24*(1000-T24)/(1000-U24))*AK24</f>
        <v>-5.2351800040061862</v>
      </c>
      <c r="F24">
        <f>IF(AV24&lt;&gt;0,1/(1/AV24-1/N24),0)</f>
        <v>3.934060716677684</v>
      </c>
      <c r="G24">
        <f>((AY24-AL24/2)*S24-E24)/(AY24+AL24/2)</f>
        <v>393.08462044245323</v>
      </c>
      <c r="H24">
        <f>AL24*1000</f>
        <v>23.954047608399751</v>
      </c>
      <c r="I24">
        <f>(AQ24-AW24)</f>
        <v>0.97977918284077381</v>
      </c>
      <c r="J24">
        <f>(P24+AP24*D24)</f>
        <v>31.86277961730957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33.263252258300781</v>
      </c>
      <c r="P24" s="1">
        <v>31.86277961730957</v>
      </c>
      <c r="Q24" s="1">
        <v>33.391689300537109</v>
      </c>
      <c r="R24" s="1">
        <v>400.0045166015625</v>
      </c>
      <c r="S24" s="1">
        <v>396.1497802734375</v>
      </c>
      <c r="T24" s="1">
        <v>21.882965087890625</v>
      </c>
      <c r="U24" s="1">
        <v>42.6617431640625</v>
      </c>
      <c r="V24" s="1">
        <v>37.598766326904297</v>
      </c>
      <c r="W24" s="1">
        <v>73.300346374511719</v>
      </c>
      <c r="X24" s="1">
        <v>300.18792724609375</v>
      </c>
      <c r="Y24" s="1">
        <v>49.244068145751953</v>
      </c>
      <c r="Z24" s="1">
        <v>3.8565196096897125E-2</v>
      </c>
      <c r="AA24" s="1">
        <v>88.0963134765625</v>
      </c>
      <c r="AB24" s="1">
        <v>64.763534545898438</v>
      </c>
      <c r="AC24" s="1">
        <v>3.0426998138427734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1.1036320854635797</v>
      </c>
      <c r="AL24">
        <f>(U24-T24)/(1000-U24)*AK24</f>
        <v>2.395404760839975E-2</v>
      </c>
      <c r="AM24">
        <f>(P24+273.15)</f>
        <v>305.01277961730955</v>
      </c>
      <c r="AN24">
        <f>(O24+273.15)</f>
        <v>306.41325225830076</v>
      </c>
      <c r="AO24">
        <f>(Y24*AG24+Z24*AH24)*AI24</f>
        <v>7.8790507272098012</v>
      </c>
      <c r="AP24">
        <f>((AO24+0.00000010773*(AN24^4-AM24^4))-AL24*44100)/(L24*51.4+0.00000043092*AM24^3)</f>
        <v>-8.436779992576577</v>
      </c>
      <c r="AQ24">
        <f>0.61365*EXP(17.502*J24/(240.97+J24))</f>
        <v>4.738121482078621</v>
      </c>
      <c r="AR24">
        <f>AQ24*1000/AA24</f>
        <v>53.78342515250845</v>
      </c>
      <c r="AS24">
        <f>(AR24-U24)</f>
        <v>11.12168198844595</v>
      </c>
      <c r="AT24">
        <f>IF(D24,P24,(O24+P24)/2)</f>
        <v>32.563015937805176</v>
      </c>
      <c r="AU24">
        <f>0.61365*EXP(17.502*AT24/(240.97+AT24))</f>
        <v>4.9293781067964826</v>
      </c>
      <c r="AV24">
        <f>IF(AS24&lt;&gt;0,(1000-(AR24+U24)/2)/AS24*AL24,0)</f>
        <v>2.0499526560242751</v>
      </c>
      <c r="AW24">
        <f>U24*AA24/1000</f>
        <v>3.7583422992378472</v>
      </c>
      <c r="AX24">
        <f>(AU24-AW24)</f>
        <v>1.1710358075586353</v>
      </c>
      <c r="AY24">
        <f>1/(1.6/F24+1.37/N24)</f>
        <v>1.3759475632652989</v>
      </c>
      <c r="AZ24">
        <f>G24*AA24*0.001</f>
        <v>34.629305945313952</v>
      </c>
      <c r="BA24">
        <f>G24/S24</f>
        <v>0.99226262392757458</v>
      </c>
      <c r="BB24">
        <f>(1-AL24*AA24/AQ24/F24)*100</f>
        <v>88.678880005827622</v>
      </c>
      <c r="BC24">
        <f>(S24-E24/(N24/1.35))</f>
        <v>397.80092942420112</v>
      </c>
      <c r="BD24">
        <f>E24*BB24/100/BC24</f>
        <v>-1.167040760955872E-2</v>
      </c>
    </row>
    <row r="25" spans="1:56" x14ac:dyDescent="0.35">
      <c r="A25" s="1" t="s">
        <v>9</v>
      </c>
      <c r="B25" s="1" t="s">
        <v>2197</v>
      </c>
      <c r="K25" s="1">
        <v>2.72</v>
      </c>
    </row>
    <row r="26" spans="1:56" x14ac:dyDescent="0.35">
      <c r="A26" s="1" t="s">
        <v>9</v>
      </c>
      <c r="B26" s="1" t="s">
        <v>2196</v>
      </c>
      <c r="K26" s="1">
        <v>2.72</v>
      </c>
    </row>
    <row r="27" spans="1:56" x14ac:dyDescent="0.35">
      <c r="A27" s="1">
        <v>4</v>
      </c>
      <c r="B27" s="1" t="s">
        <v>2195</v>
      </c>
      <c r="C27" s="1">
        <v>1065.0000018998981</v>
      </c>
      <c r="D27" s="1">
        <v>0</v>
      </c>
      <c r="E27">
        <f>(R27-S27*(1000-T27)/(1000-U27))*AK27</f>
        <v>-5.0887284404334734</v>
      </c>
      <c r="F27">
        <f>IF(AV27&lt;&gt;0,1/(1/AV27-1/N27),0)</f>
        <v>3.923337273948555</v>
      </c>
      <c r="G27">
        <f>((AY27-AL27/2)*S27-E27)/(AY27+AL27/2)</f>
        <v>393.23398361935693</v>
      </c>
      <c r="H27">
        <f>AL27*1000</f>
        <v>23.411598629322878</v>
      </c>
      <c r="I27">
        <f>(AQ27-AW27)</f>
        <v>0.95909037491669391</v>
      </c>
      <c r="J27">
        <f>(P27+AP27*D27)</f>
        <v>31.763027191162109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33.1905517578125</v>
      </c>
      <c r="P27" s="1">
        <v>31.763027191162109</v>
      </c>
      <c r="Q27" s="1">
        <v>33.325157165527344</v>
      </c>
      <c r="R27" s="1">
        <v>400.0521240234375</v>
      </c>
      <c r="S27" s="1">
        <v>396.25680541992188</v>
      </c>
      <c r="T27" s="1">
        <v>22.284200668334961</v>
      </c>
      <c r="U27" s="1">
        <v>42.595577239990234</v>
      </c>
      <c r="V27" s="1">
        <v>38.442626953125</v>
      </c>
      <c r="W27" s="1">
        <v>73.481925964355469</v>
      </c>
      <c r="X27" s="1">
        <v>300.1622314453125</v>
      </c>
      <c r="Y27" s="1">
        <v>100.16580963134766</v>
      </c>
      <c r="Z27" s="1">
        <v>6.3874244689941406E-2</v>
      </c>
      <c r="AA27" s="1">
        <v>88.09173583984375</v>
      </c>
      <c r="AB27" s="1">
        <v>64.674659729003906</v>
      </c>
      <c r="AC27" s="1">
        <v>3.0475747585296631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1.1035376156077663</v>
      </c>
      <c r="AL27">
        <f>(U27-T27)/(1000-U27)*AK27</f>
        <v>2.3411598629322877E-2</v>
      </c>
      <c r="AM27">
        <f>(P27+273.15)</f>
        <v>304.91302719116209</v>
      </c>
      <c r="AN27">
        <f>(O27+273.15)</f>
        <v>306.34055175781248</v>
      </c>
      <c r="AO27">
        <f>(Y27*AG27+Z27*AH27)*AI27</f>
        <v>16.026529182794775</v>
      </c>
      <c r="AP27">
        <f>((AO27+0.00000010773*(AN27^4-AM27^4))-AL27*44100)/(L27*51.4+0.00000043092*AM27^3)</f>
        <v>-8.1726146659321337</v>
      </c>
      <c r="AQ27">
        <f>0.61365*EXP(17.502*J27/(240.97+J27))</f>
        <v>4.7114087130875744</v>
      </c>
      <c r="AR27">
        <f>AQ27*1000/AA27</f>
        <v>53.482981895750221</v>
      </c>
      <c r="AS27">
        <f>(AR27-U27)</f>
        <v>10.887404655759987</v>
      </c>
      <c r="AT27">
        <f>IF(D27,P27,(O27+P27)/2)</f>
        <v>32.476789474487305</v>
      </c>
      <c r="AU27">
        <f>0.61365*EXP(17.502*AT27/(240.97+AT27))</f>
        <v>4.9054699853689252</v>
      </c>
      <c r="AV27">
        <f>IF(AS27&lt;&gt;0,(1000-(AR27+U27)/2)/AS27*AL27,0)</f>
        <v>2.0470371959443208</v>
      </c>
      <c r="AW27">
        <f>U27*AA27/1000</f>
        <v>3.7523183381708805</v>
      </c>
      <c r="AX27">
        <f>(AU27-AW27)</f>
        <v>1.1531516471980447</v>
      </c>
      <c r="AY27">
        <f>1/(1.6/F27+1.37/N27)</f>
        <v>1.3738462174839128</v>
      </c>
      <c r="AZ27">
        <f>G27*AA27*0.001</f>
        <v>34.640664208245838</v>
      </c>
      <c r="BA27">
        <f>G27/S27</f>
        <v>0.99237155864777749</v>
      </c>
      <c r="BB27">
        <f>(1-AL27*AA27/AQ27/F27)*100</f>
        <v>88.84268196566309</v>
      </c>
      <c r="BC27">
        <f>(S27-E27/(N27/1.35))</f>
        <v>397.86176449228589</v>
      </c>
      <c r="BD27">
        <f>E27*BB27/100/BC27</f>
        <v>-1.1363149786961282E-2</v>
      </c>
    </row>
    <row r="28" spans="1:56" x14ac:dyDescent="0.35">
      <c r="A28" s="1" t="s">
        <v>9</v>
      </c>
      <c r="B28" s="1" t="s">
        <v>2194</v>
      </c>
      <c r="K28" s="1">
        <v>2.72</v>
      </c>
    </row>
    <row r="29" spans="1:56" x14ac:dyDescent="0.35">
      <c r="A29" s="1" t="s">
        <v>9</v>
      </c>
      <c r="B29" s="1" t="s">
        <v>2193</v>
      </c>
      <c r="K29" s="1">
        <v>2.72</v>
      </c>
    </row>
    <row r="30" spans="1:56" x14ac:dyDescent="0.35">
      <c r="A30" s="1">
        <v>5</v>
      </c>
      <c r="B30" s="1" t="s">
        <v>2192</v>
      </c>
      <c r="C30" s="1">
        <v>1270.0000018998981</v>
      </c>
      <c r="D30" s="1">
        <v>0</v>
      </c>
      <c r="E30">
        <f>(R30-S30*(1000-T30)/(1000-U30))*AK30</f>
        <v>-4.8235749031523882</v>
      </c>
      <c r="F30">
        <f>IF(AV30&lt;&gt;0,1/(1/AV30-1/N30),0)</f>
        <v>3.8394068273327076</v>
      </c>
      <c r="G30">
        <f>((AY30-AL30/2)*S30-E30)/(AY30+AL30/2)</f>
        <v>393.00019278204962</v>
      </c>
      <c r="H30">
        <f>AL30*1000</f>
        <v>23.020619314443884</v>
      </c>
      <c r="I30">
        <f>(AQ30-AW30)</f>
        <v>0.95374835442665251</v>
      </c>
      <c r="J30">
        <f>(P30+AP30*D30)</f>
        <v>31.754253387451172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33.138324737548828</v>
      </c>
      <c r="P30" s="1">
        <v>31.754253387451172</v>
      </c>
      <c r="Q30" s="1">
        <v>33.269886016845703</v>
      </c>
      <c r="R30" s="1">
        <v>400.03195190429688</v>
      </c>
      <c r="S30" s="1">
        <v>396.13870239257813</v>
      </c>
      <c r="T30" s="1">
        <v>22.658912658691406</v>
      </c>
      <c r="U30" s="1">
        <v>42.632926940917969</v>
      </c>
      <c r="V30" s="1">
        <v>39.200740814208984</v>
      </c>
      <c r="W30" s="1">
        <v>73.756507873535156</v>
      </c>
      <c r="X30" s="1">
        <v>300.12283325195313</v>
      </c>
      <c r="Y30" s="1">
        <v>149.58610534667969</v>
      </c>
      <c r="Z30" s="1">
        <v>2.4104051291942596E-2</v>
      </c>
      <c r="AA30" s="1">
        <v>88.08489990234375</v>
      </c>
      <c r="AB30" s="1">
        <v>64.579139709472656</v>
      </c>
      <c r="AC30" s="1">
        <v>3.026435375213623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1.1033927693086509</v>
      </c>
      <c r="AL30">
        <f>(U30-T30)/(1000-U30)*AK30</f>
        <v>2.3020619314443883E-2</v>
      </c>
      <c r="AM30">
        <f>(P30+273.15)</f>
        <v>304.90425338745115</v>
      </c>
      <c r="AN30">
        <f>(O30+273.15)</f>
        <v>306.28832473754881</v>
      </c>
      <c r="AO30">
        <f>(Y30*AG30+Z30*AH30)*AI30</f>
        <v>23.93377632050715</v>
      </c>
      <c r="AP30">
        <f>((AO30+0.00000010773*(AN30^4-AM30^4))-AL30*44100)/(L30*51.4+0.00000043092*AM30^3)</f>
        <v>-7.9713284352946685</v>
      </c>
      <c r="AQ30">
        <f>0.61365*EXP(17.502*J30/(240.97+J30))</f>
        <v>4.7090654565613459</v>
      </c>
      <c r="AR30">
        <f>AQ30*1000/AA30</f>
        <v>53.460530258672037</v>
      </c>
      <c r="AS30">
        <f>(AR30-U30)</f>
        <v>10.827603317754068</v>
      </c>
      <c r="AT30">
        <f>IF(D30,P30,(O30+P30)/2)</f>
        <v>32.4462890625</v>
      </c>
      <c r="AU30">
        <f>0.61365*EXP(17.502*AT30/(240.97+AT30))</f>
        <v>4.8970372937182054</v>
      </c>
      <c r="AV30">
        <f>IF(AS30&lt;&gt;0,(1000-(AR30+U30)/2)/AS30*AL30,0)</f>
        <v>2.0239524133757478</v>
      </c>
      <c r="AW30">
        <f>U30*AA30/1000</f>
        <v>3.7553171021346934</v>
      </c>
      <c r="AX30">
        <f>(AU30-AW30)</f>
        <v>1.141720191583512</v>
      </c>
      <c r="AY30">
        <f>1/(1.6/F30+1.37/N30)</f>
        <v>1.3572232274121745</v>
      </c>
      <c r="AZ30">
        <f>G30*AA30*0.001</f>
        <v>34.617382642808643</v>
      </c>
      <c r="BA30">
        <f>G30/S30</f>
        <v>0.99207724569305478</v>
      </c>
      <c r="BB30">
        <f>(1-AL30*AA30/AQ30/F30)*100</f>
        <v>88.784474988943003</v>
      </c>
      <c r="BC30">
        <f>(S30-E30/(N30/1.35))</f>
        <v>397.66003338767092</v>
      </c>
      <c r="BD30">
        <f>E30*BB30/100/BC30</f>
        <v>-1.0769464602662888E-2</v>
      </c>
    </row>
    <row r="31" spans="1:56" x14ac:dyDescent="0.35">
      <c r="A31" s="1" t="s">
        <v>9</v>
      </c>
      <c r="B31" s="1" t="s">
        <v>2191</v>
      </c>
      <c r="K31" s="1">
        <v>2.72</v>
      </c>
    </row>
    <row r="32" spans="1:56" x14ac:dyDescent="0.35">
      <c r="A32" s="1" t="s">
        <v>9</v>
      </c>
      <c r="B32" s="1" t="s">
        <v>2190</v>
      </c>
      <c r="K32" s="1">
        <v>2.72</v>
      </c>
    </row>
    <row r="33" spans="1:56" x14ac:dyDescent="0.35">
      <c r="A33" s="1">
        <v>6</v>
      </c>
      <c r="B33" s="1" t="s">
        <v>2189</v>
      </c>
      <c r="C33" s="1">
        <v>1475.0000018998981</v>
      </c>
      <c r="D33" s="1">
        <v>0</v>
      </c>
      <c r="E33">
        <f>(R33-S33*(1000-T33)/(1000-U33))*AK33</f>
        <v>-4.4779404205995412</v>
      </c>
      <c r="F33">
        <f>IF(AV33&lt;&gt;0,1/(1/AV33-1/N33),0)</f>
        <v>3.9802257132945029</v>
      </c>
      <c r="G33">
        <f>((AY33-AL33/2)*S33-E33)/(AY33+AL33/2)</f>
        <v>392.40878165542438</v>
      </c>
      <c r="H33">
        <f>AL33*1000</f>
        <v>23.001902786276457</v>
      </c>
      <c r="I33">
        <f>(AQ33-AW33)</f>
        <v>0.93495328173742775</v>
      </c>
      <c r="J33">
        <f>(P33+AP33*D33)</f>
        <v>31.789180755615234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33.113803863525391</v>
      </c>
      <c r="P33" s="1">
        <v>31.789180755615234</v>
      </c>
      <c r="Q33" s="1">
        <v>33.238636016845703</v>
      </c>
      <c r="R33" s="1">
        <v>399.91079711914063</v>
      </c>
      <c r="S33" s="1">
        <v>395.7203369140625</v>
      </c>
      <c r="T33" s="1">
        <v>23.005653381347656</v>
      </c>
      <c r="U33" s="1">
        <v>42.953903198242188</v>
      </c>
      <c r="V33" s="1">
        <v>39.853923797607422</v>
      </c>
      <c r="W33" s="1">
        <v>74.411346435546875</v>
      </c>
      <c r="X33" s="1">
        <v>300.16546630859375</v>
      </c>
      <c r="Y33" s="1">
        <v>300.39398193359375</v>
      </c>
      <c r="Z33" s="1">
        <v>2.1693479269742966E-2</v>
      </c>
      <c r="AA33" s="1">
        <v>88.081550598144531</v>
      </c>
      <c r="AB33" s="1">
        <v>64.444953918457031</v>
      </c>
      <c r="AC33" s="1">
        <v>2.9649426937103271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1.1035495084874769</v>
      </c>
      <c r="AL33">
        <f>(U33-T33)/(1000-U33)*AK33</f>
        <v>2.3001902786276458E-2</v>
      </c>
      <c r="AM33">
        <f>(P33+273.15)</f>
        <v>304.93918075561521</v>
      </c>
      <c r="AN33">
        <f>(O33+273.15)</f>
        <v>306.26380386352537</v>
      </c>
      <c r="AO33">
        <f>(Y33*AG33+Z33*AH33)*AI33</f>
        <v>48.063036035082405</v>
      </c>
      <c r="AP33">
        <f>((AO33+0.00000010773*(AN33^4-AM33^4))-AL33*44100)/(L33*51.4+0.00000043092*AM33^3)</f>
        <v>-7.7728580280649995</v>
      </c>
      <c r="AQ33">
        <f>0.61365*EXP(17.502*J33/(240.97+J33))</f>
        <v>4.7183996796811991</v>
      </c>
      <c r="AR33">
        <f>AQ33*1000/AA33</f>
        <v>53.568535608643039</v>
      </c>
      <c r="AS33">
        <f>(AR33-U33)</f>
        <v>10.614632410400851</v>
      </c>
      <c r="AT33">
        <f>IF(D33,P33,(O33+P33)/2)</f>
        <v>32.451492309570313</v>
      </c>
      <c r="AU33">
        <f>0.61365*EXP(17.502*AT33/(240.97+AT33))</f>
        <v>4.8984749836328012</v>
      </c>
      <c r="AV33">
        <f>IF(AS33&lt;&gt;0,(1000-(AR33+U33)/2)/AS33*AL33,0)</f>
        <v>2.0624174312207377</v>
      </c>
      <c r="AW33">
        <f>U33*AA33/1000</f>
        <v>3.7834463979437714</v>
      </c>
      <c r="AX33">
        <f>(AU33-AW33)</f>
        <v>1.1150285856890298</v>
      </c>
      <c r="AY33">
        <f>1/(1.6/F33+1.37/N33)</f>
        <v>1.3849366552533979</v>
      </c>
      <c r="AZ33">
        <f>G33*AA33*0.001</f>
        <v>34.563973956538511</v>
      </c>
      <c r="BA33">
        <f>G33/S33</f>
        <v>0.99163157677347957</v>
      </c>
      <c r="BB33">
        <f>(1-AL33*AA33/AQ33/F33)*100</f>
        <v>89.211867091024857</v>
      </c>
      <c r="BC33">
        <f>(S33-E33/(N33/1.35))</f>
        <v>397.13265655101577</v>
      </c>
      <c r="BD33">
        <f>E33*BB33/100/BC33</f>
        <v>-1.0059243908911232E-2</v>
      </c>
    </row>
    <row r="34" spans="1:56" x14ac:dyDescent="0.35">
      <c r="A34" s="1" t="s">
        <v>9</v>
      </c>
      <c r="B34" s="1" t="s">
        <v>2188</v>
      </c>
      <c r="K34" s="1">
        <v>2.72</v>
      </c>
    </row>
    <row r="35" spans="1:56" x14ac:dyDescent="0.35">
      <c r="A35" s="1" t="s">
        <v>9</v>
      </c>
      <c r="B35" s="1" t="s">
        <v>2187</v>
      </c>
      <c r="K35" s="1">
        <v>2.72</v>
      </c>
    </row>
    <row r="36" spans="1:56" x14ac:dyDescent="0.35">
      <c r="A36" s="1">
        <v>7</v>
      </c>
      <c r="B36" s="1" t="s">
        <v>2186</v>
      </c>
      <c r="C36" s="1">
        <v>1679.5000018887222</v>
      </c>
      <c r="D36" s="1">
        <v>0</v>
      </c>
      <c r="E36">
        <f>(R36-S36*(1000-T36)/(1000-U36))*AK36</f>
        <v>-3.9140871536562725</v>
      </c>
      <c r="F36">
        <f>IF(AV36&lt;&gt;0,1/(1/AV36-1/N36),0)</f>
        <v>4.1536124346537227</v>
      </c>
      <c r="G36">
        <f>((AY36-AL36/2)*S36-E36)/(AY36+AL36/2)</f>
        <v>391.45729566249287</v>
      </c>
      <c r="H36">
        <f>AL36*1000</f>
        <v>23.169767011582955</v>
      </c>
      <c r="I36">
        <f>(AQ36-AW36)</f>
        <v>0.92097110326160614</v>
      </c>
      <c r="J36">
        <f>(P36+AP36*D36)</f>
        <v>31.893115997314453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33.110286712646484</v>
      </c>
      <c r="P36" s="1">
        <v>31.893115997314453</v>
      </c>
      <c r="Q36" s="1">
        <v>33.224346160888672</v>
      </c>
      <c r="R36" s="1">
        <v>399.87234497070313</v>
      </c>
      <c r="S36" s="1">
        <v>395.12356567382813</v>
      </c>
      <c r="T36" s="1">
        <v>23.348806381225586</v>
      </c>
      <c r="U36" s="1">
        <v>43.431381225585938</v>
      </c>
      <c r="V36" s="1">
        <v>40.454227447509766</v>
      </c>
      <c r="W36" s="1">
        <v>75.249359130859375</v>
      </c>
      <c r="X36" s="1">
        <v>300.183837890625</v>
      </c>
      <c r="Y36" s="1">
        <v>500.86517333984375</v>
      </c>
      <c r="Z36" s="1">
        <v>0.1639048159122467</v>
      </c>
      <c r="AA36" s="1">
        <v>88.076873779296875</v>
      </c>
      <c r="AB36" s="1">
        <v>64.243721008300781</v>
      </c>
      <c r="AC36" s="1">
        <v>2.8820140361785889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1.103617051068474</v>
      </c>
      <c r="AL36">
        <f>(U36-T36)/(1000-U36)*AK36</f>
        <v>2.3169767011582954E-2</v>
      </c>
      <c r="AM36">
        <f>(P36+273.15)</f>
        <v>305.04311599731443</v>
      </c>
      <c r="AN36">
        <f>(O36+273.15)</f>
        <v>306.26028671264646</v>
      </c>
      <c r="AO36">
        <f>(Y36*AG36+Z36*AH36)*AI36</f>
        <v>80.138425943141556</v>
      </c>
      <c r="AP36">
        <f>((AO36+0.00000010773*(AN36^4-AM36^4))-AL36*44100)/(L36*51.4+0.00000043092*AM36^3)</f>
        <v>-7.5809713215189856</v>
      </c>
      <c r="AQ36">
        <f>0.61365*EXP(17.502*J36/(240.97+J36))</f>
        <v>4.7462713855280629</v>
      </c>
      <c r="AR36">
        <f>AQ36*1000/AA36</f>
        <v>53.887827551886943</v>
      </c>
      <c r="AS36">
        <f>(AR36-U36)</f>
        <v>10.456446326301005</v>
      </c>
      <c r="AT36">
        <f>IF(D36,P36,(O36+P36)/2)</f>
        <v>32.501701354980469</v>
      </c>
      <c r="AU36">
        <f>0.61365*EXP(17.502*AT36/(240.97+AT36))</f>
        <v>4.9123669451755614</v>
      </c>
      <c r="AV36">
        <f>IF(AS36&lt;&gt;0,(1000-(AR36+U36)/2)/AS36*AL36,0)</f>
        <v>2.1080140065920143</v>
      </c>
      <c r="AW36">
        <f>U36*AA36/1000</f>
        <v>3.8253002822664568</v>
      </c>
      <c r="AX36">
        <f>(AU36-AW36)</f>
        <v>1.0870666629091046</v>
      </c>
      <c r="AY36">
        <f>1/(1.6/F36+1.37/N36)</f>
        <v>1.4178880651828689</v>
      </c>
      <c r="AZ36">
        <f>G36*AA36*0.001</f>
        <v>34.478334820050279</v>
      </c>
      <c r="BA36">
        <f>G36/S36</f>
        <v>0.99072120640265293</v>
      </c>
      <c r="BB36">
        <f>(1-AL36*AA36/AQ36/F36)*100</f>
        <v>89.648458679359464</v>
      </c>
      <c r="BC36">
        <f>(S36-E36/(N36/1.35))</f>
        <v>396.35804885775468</v>
      </c>
      <c r="BD36">
        <f>E36*BB36/100/BC36</f>
        <v>-8.8529015992783438E-3</v>
      </c>
    </row>
    <row r="37" spans="1:56" x14ac:dyDescent="0.35">
      <c r="A37" s="1" t="s">
        <v>9</v>
      </c>
      <c r="B37" s="1" t="s">
        <v>2185</v>
      </c>
      <c r="K37" s="1">
        <v>2.72</v>
      </c>
    </row>
    <row r="38" spans="1:56" x14ac:dyDescent="0.35">
      <c r="A38" s="1" t="s">
        <v>9</v>
      </c>
      <c r="B38" s="1" t="s">
        <v>2184</v>
      </c>
      <c r="K38" s="1">
        <v>2.72</v>
      </c>
    </row>
    <row r="39" spans="1:56" x14ac:dyDescent="0.35">
      <c r="A39" s="1">
        <v>8</v>
      </c>
      <c r="B39" s="1" t="s">
        <v>2183</v>
      </c>
      <c r="C39" s="1">
        <v>1884.5000018887222</v>
      </c>
      <c r="D39" s="1">
        <v>0</v>
      </c>
      <c r="E39">
        <f>(R39-S39*(1000-T39)/(1000-U39))*AK39</f>
        <v>-3.2357144012450982</v>
      </c>
      <c r="F39">
        <f>IF(AV39&lt;&gt;0,1/(1/AV39-1/N39),0)</f>
        <v>4.3802473546574614</v>
      </c>
      <c r="G39">
        <f>((AY39-AL39/2)*S39-E39)/(AY39+AL39/2)</f>
        <v>390.33318622044112</v>
      </c>
      <c r="H39">
        <f>AL39*1000</f>
        <v>23.563254279611868</v>
      </c>
      <c r="I39">
        <f>(AQ39-AW39)</f>
        <v>0.91149219775910373</v>
      </c>
      <c r="J39">
        <f>(P39+AP39*D39)</f>
        <v>32.072673797607422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33.139652252197266</v>
      </c>
      <c r="P39" s="1">
        <v>32.072673797607422</v>
      </c>
      <c r="Q39" s="1">
        <v>33.237270355224609</v>
      </c>
      <c r="R39" s="1">
        <v>399.94320678710938</v>
      </c>
      <c r="S39" s="1">
        <v>394.45233154296875</v>
      </c>
      <c r="T39" s="1">
        <v>23.67418098449707</v>
      </c>
      <c r="U39" s="1">
        <v>44.087039947509766</v>
      </c>
      <c r="V39" s="1">
        <v>40.952720642089844</v>
      </c>
      <c r="W39" s="1">
        <v>76.26385498046875</v>
      </c>
      <c r="X39" s="1">
        <v>300.13641357421875</v>
      </c>
      <c r="Y39" s="1">
        <v>749.99273681640625</v>
      </c>
      <c r="Z39" s="1">
        <v>9.1596409678459167E-2</v>
      </c>
      <c r="AA39" s="1">
        <v>88.08184814453125</v>
      </c>
      <c r="AB39" s="1">
        <v>63.877090454101563</v>
      </c>
      <c r="AC39" s="1">
        <v>2.7629780769348145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1.1034426969640392</v>
      </c>
      <c r="AL39">
        <f>(U39-T39)/(1000-U39)*AK39</f>
        <v>2.3563254279611867E-2</v>
      </c>
      <c r="AM39">
        <f>(P39+273.15)</f>
        <v>305.2226737976074</v>
      </c>
      <c r="AN39">
        <f>(O39+273.15)</f>
        <v>306.28965225219724</v>
      </c>
      <c r="AO39">
        <f>(Y39*AG39+Z39*AH39)*AI39</f>
        <v>119.99883520844196</v>
      </c>
      <c r="AP39">
        <f>((AO39+0.00000010773*(AN39^4-AM39^4))-AL39*44100)/(L39*51.4+0.00000043092*AM39^3)</f>
        <v>-7.4105383028826077</v>
      </c>
      <c r="AQ39">
        <f>0.61365*EXP(17.502*J39/(240.97+J39))</f>
        <v>4.7947601555575421</v>
      </c>
      <c r="AR39">
        <f>AQ39*1000/AA39</f>
        <v>54.435281009203429</v>
      </c>
      <c r="AS39">
        <f>(AR39-U39)</f>
        <v>10.348241061693663</v>
      </c>
      <c r="AT39">
        <f>IF(D39,P39,(O39+P39)/2)</f>
        <v>32.606163024902344</v>
      </c>
      <c r="AU39">
        <f>0.61365*EXP(17.502*AT39/(240.97+AT39))</f>
        <v>4.9413795758958896</v>
      </c>
      <c r="AV39">
        <f>IF(AS39&lt;&gt;0,(1000-(AR39+U39)/2)/AS39*AL39,0)</f>
        <v>2.1648607619008287</v>
      </c>
      <c r="AW39">
        <f>U39*AA39/1000</f>
        <v>3.8832679577984384</v>
      </c>
      <c r="AX39">
        <f>(AU39-AW39)</f>
        <v>1.0581116180974512</v>
      </c>
      <c r="AY39">
        <f>1/(1.6/F39+1.37/N39)</f>
        <v>1.4591220952784443</v>
      </c>
      <c r="AZ39">
        <f>G39*AA39*0.001</f>
        <v>34.381268434439932</v>
      </c>
      <c r="BA39">
        <f>G39/S39</f>
        <v>0.98955730517192053</v>
      </c>
      <c r="BB39">
        <f>(1-AL39*AA39/AQ39/F39)*100</f>
        <v>90.117742530439898</v>
      </c>
      <c r="BC39">
        <f>(S39-E39/(N39/1.35))</f>
        <v>395.47285941051888</v>
      </c>
      <c r="BD39">
        <f>E39*BB39/100/BC39</f>
        <v>-7.3733322116740522E-3</v>
      </c>
    </row>
    <row r="40" spans="1:56" x14ac:dyDescent="0.35">
      <c r="A40" s="1" t="s">
        <v>9</v>
      </c>
      <c r="B40" s="1" t="s">
        <v>2182</v>
      </c>
      <c r="K40" s="1">
        <v>2.72</v>
      </c>
    </row>
    <row r="41" spans="1:56" x14ac:dyDescent="0.35">
      <c r="A41" s="1" t="s">
        <v>9</v>
      </c>
      <c r="B41" s="1" t="s">
        <v>2181</v>
      </c>
      <c r="K41" s="1">
        <v>2.72</v>
      </c>
    </row>
    <row r="42" spans="1:56" x14ac:dyDescent="0.35">
      <c r="A42" s="1">
        <v>9</v>
      </c>
      <c r="B42" s="1" t="s">
        <v>2180</v>
      </c>
      <c r="C42" s="1">
        <v>2089.5000018887222</v>
      </c>
      <c r="D42" s="1">
        <v>0</v>
      </c>
      <c r="E42">
        <f>(R42-S42*(1000-T42)/(1000-U42))*AK42</f>
        <v>-2.362871689899845</v>
      </c>
      <c r="F42">
        <f>IF(AV42&lt;&gt;0,1/(1/AV42-1/N42),0)</f>
        <v>4.7767171505513444</v>
      </c>
      <c r="G42">
        <f>((AY42-AL42/2)*S42-E42)/(AY42+AL42/2)</f>
        <v>388.96381168366423</v>
      </c>
      <c r="H42">
        <f>AL42*1000</f>
        <v>24.025927962046083</v>
      </c>
      <c r="I42">
        <f>(AQ42-AW42)</f>
        <v>0.89065424628155476</v>
      </c>
      <c r="J42">
        <f>(P42+AP42*D42)</f>
        <v>32.219516754150391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33.174263000488281</v>
      </c>
      <c r="P42" s="1">
        <v>32.219516754150391</v>
      </c>
      <c r="Q42" s="1">
        <v>33.256855010986328</v>
      </c>
      <c r="R42" s="1">
        <v>400.00173950195313</v>
      </c>
      <c r="S42" s="1">
        <v>393.57369995117188</v>
      </c>
      <c r="T42" s="1">
        <v>23.982799530029297</v>
      </c>
      <c r="U42" s="1">
        <v>44.780986785888672</v>
      </c>
      <c r="V42" s="1">
        <v>41.402797698974609</v>
      </c>
      <c r="W42" s="1">
        <v>77.307830810546875</v>
      </c>
      <c r="X42" s="1">
        <v>300.141845703125</v>
      </c>
      <c r="Y42" s="1">
        <v>999.10455322265625</v>
      </c>
      <c r="Z42" s="1">
        <v>8.6773835122585297E-2</v>
      </c>
      <c r="AA42" s="1">
        <v>88.074882507324219</v>
      </c>
      <c r="AB42" s="1">
        <v>63.599754333496094</v>
      </c>
      <c r="AC42" s="1">
        <v>2.6258268356323242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1.1034626680261945</v>
      </c>
      <c r="AL42">
        <f>(U42-T42)/(1000-U42)*AK42</f>
        <v>2.4025927962046084E-2</v>
      </c>
      <c r="AM42">
        <f>(P42+273.15)</f>
        <v>305.36951675415037</v>
      </c>
      <c r="AN42">
        <f>(O42+273.15)</f>
        <v>306.32426300048826</v>
      </c>
      <c r="AO42">
        <f>(Y42*AG42+Z42*AH42)*AI42</f>
        <v>159.85672494254868</v>
      </c>
      <c r="AP42">
        <f>((AO42+0.00000010773*(AN42^4-AM42^4))-AL42*44100)/(L42*51.4+0.00000043092*AM42^3)</f>
        <v>-7.2615869604719965</v>
      </c>
      <c r="AQ42">
        <f>0.61365*EXP(17.502*J42/(240.97+J42))</f>
        <v>4.8347343960107381</v>
      </c>
      <c r="AR42">
        <f>AQ42*1000/AA42</f>
        <v>54.893452689064745</v>
      </c>
      <c r="AS42">
        <f>(AR42-U42)</f>
        <v>10.112465903176073</v>
      </c>
      <c r="AT42">
        <f>IF(D42,P42,(O42+P42)/2)</f>
        <v>32.696889877319336</v>
      </c>
      <c r="AU42">
        <f>0.61365*EXP(17.502*AT42/(240.97+AT42))</f>
        <v>4.9666984545748134</v>
      </c>
      <c r="AV42">
        <f>IF(AS42&lt;&gt;0,(1000-(AR42+U42)/2)/AS42*AL42,0)</f>
        <v>2.2574654618746286</v>
      </c>
      <c r="AW42">
        <f>U42*AA42/1000</f>
        <v>3.9440801497291833</v>
      </c>
      <c r="AX42">
        <f>(AU42-AW42)</f>
        <v>1.0226183048456301</v>
      </c>
      <c r="AY42">
        <f>1/(1.6/F42+1.37/N42)</f>
        <v>1.5266580972848389</v>
      </c>
      <c r="AZ42">
        <f>G42*AA42*0.001</f>
        <v>34.257942013639713</v>
      </c>
      <c r="BA42">
        <f>G42/S42</f>
        <v>0.98828710285245291</v>
      </c>
      <c r="BB42">
        <f>(1-AL42*AA42/AQ42/F42)*100</f>
        <v>90.837160127104696</v>
      </c>
      <c r="BC42">
        <f>(S42-E42/(N42/1.35))</f>
        <v>394.31893766623722</v>
      </c>
      <c r="BD42">
        <f>E42*BB42/100/BC42</f>
        <v>-5.4432220609426868E-3</v>
      </c>
    </row>
    <row r="43" spans="1:56" x14ac:dyDescent="0.35">
      <c r="A43" s="1" t="s">
        <v>9</v>
      </c>
      <c r="B43" s="1" t="s">
        <v>2179</v>
      </c>
      <c r="K43" s="1">
        <v>2.72</v>
      </c>
    </row>
    <row r="44" spans="1:56" x14ac:dyDescent="0.35">
      <c r="A44" s="1" t="s">
        <v>9</v>
      </c>
      <c r="B44" s="1" t="s">
        <v>2178</v>
      </c>
      <c r="K44" s="1">
        <v>2.72</v>
      </c>
    </row>
    <row r="45" spans="1:56" x14ac:dyDescent="0.35">
      <c r="A45" s="1">
        <v>10</v>
      </c>
      <c r="B45" s="1" t="s">
        <v>2177</v>
      </c>
      <c r="C45" s="1">
        <v>2295.0000018775463</v>
      </c>
      <c r="D45" s="1">
        <v>0</v>
      </c>
      <c r="E45">
        <f>(R45-S45*(1000-T45)/(1000-U45))*AK45</f>
        <v>-1.3705425237452626</v>
      </c>
      <c r="F45">
        <f>IF(AV45&lt;&gt;0,1/(1/AV45-1/N45),0)</f>
        <v>5.1511643304494825</v>
      </c>
      <c r="G45">
        <f>((AY45-AL45/2)*S45-E45)/(AY45+AL45/2)</f>
        <v>387.33691334752081</v>
      </c>
      <c r="H45">
        <f>AL45*1000</f>
        <v>24.536797478884591</v>
      </c>
      <c r="I45">
        <f>(AQ45-AW45)</f>
        <v>0.87779986000563959</v>
      </c>
      <c r="J45">
        <f>(P45+AP45*D45)</f>
        <v>32.399929046630859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33.230438232421875</v>
      </c>
      <c r="P45" s="1">
        <v>32.399929046630859</v>
      </c>
      <c r="Q45" s="1">
        <v>33.295326232910156</v>
      </c>
      <c r="R45" s="1">
        <v>399.9915771484375</v>
      </c>
      <c r="S45" s="1">
        <v>392.50650024414063</v>
      </c>
      <c r="T45" s="1">
        <v>24.264316558837891</v>
      </c>
      <c r="U45" s="1">
        <v>45.486968994140625</v>
      </c>
      <c r="V45" s="1">
        <v>41.758907318115234</v>
      </c>
      <c r="W45" s="1">
        <v>78.283103942871094</v>
      </c>
      <c r="X45" s="1">
        <v>300.17117309570313</v>
      </c>
      <c r="Y45" s="1">
        <v>1250.5640869140625</v>
      </c>
      <c r="Z45" s="1">
        <v>3.0130032449960709E-2</v>
      </c>
      <c r="AA45" s="1">
        <v>88.078941345214844</v>
      </c>
      <c r="AB45" s="1">
        <v>63.250267028808594</v>
      </c>
      <c r="AC45" s="1">
        <v>2.4702763557434082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1.1035704893224376</v>
      </c>
      <c r="AL45">
        <f>(U45-T45)/(1000-U45)*AK45</f>
        <v>2.4536797478884591E-2</v>
      </c>
      <c r="AM45">
        <f>(P45+273.15)</f>
        <v>305.54992904663084</v>
      </c>
      <c r="AN45">
        <f>(O45+273.15)</f>
        <v>306.38043823242185</v>
      </c>
      <c r="AO45">
        <f>(Y45*AG45+Z45*AH45)*AI45</f>
        <v>200.09024943388431</v>
      </c>
      <c r="AP45">
        <f>((AO45+0.00000010773*(AN45^4-AM45^4))-AL45*44100)/(L45*51.4+0.00000043092*AM45^3)</f>
        <v>-7.1279585331230386</v>
      </c>
      <c r="AQ45">
        <f>0.61365*EXP(17.502*J45/(240.97+J45))</f>
        <v>4.884243934012158</v>
      </c>
      <c r="AR45">
        <f>AQ45*1000/AA45</f>
        <v>55.453027243696653</v>
      </c>
      <c r="AS45">
        <f>(AR45-U45)</f>
        <v>9.9660582495560277</v>
      </c>
      <c r="AT45">
        <f>IF(D45,P45,(O45+P45)/2)</f>
        <v>32.815183639526367</v>
      </c>
      <c r="AU45">
        <f>0.61365*EXP(17.502*AT45/(240.97+AT45))</f>
        <v>4.9998798607238548</v>
      </c>
      <c r="AV45">
        <f>IF(AS45&lt;&gt;0,(1000-(AR45+U45)/2)/AS45*AL45,0)</f>
        <v>2.3377773612068649</v>
      </c>
      <c r="AW45">
        <f>U45*AA45/1000</f>
        <v>4.0064440740065184</v>
      </c>
      <c r="AX45">
        <f>(AU45-AW45)</f>
        <v>0.99343578671733646</v>
      </c>
      <c r="AY45">
        <f>1/(1.6/F45+1.37/N45)</f>
        <v>1.5855981517371676</v>
      </c>
      <c r="AZ45">
        <f>G45*AA45*0.001</f>
        <v>34.116225271572844</v>
      </c>
      <c r="BA45">
        <f>G45/S45</f>
        <v>0.98682929609215564</v>
      </c>
      <c r="BB45">
        <f>(1-AL45*AA45/AQ45/F45)*100</f>
        <v>91.410117686067437</v>
      </c>
      <c r="BC45">
        <f>(S45-E45/(N45/1.35))</f>
        <v>392.93876238649977</v>
      </c>
      <c r="BD45">
        <f>E45*BB45/100/BC45</f>
        <v>-3.188320048356182E-3</v>
      </c>
    </row>
    <row r="46" spans="1:56" x14ac:dyDescent="0.35">
      <c r="A46" s="1" t="s">
        <v>9</v>
      </c>
      <c r="B46" s="1" t="s">
        <v>2176</v>
      </c>
      <c r="K46" s="1">
        <v>2.72</v>
      </c>
    </row>
    <row r="47" spans="1:56" x14ac:dyDescent="0.35">
      <c r="A47" s="1" t="s">
        <v>9</v>
      </c>
      <c r="B47" s="1" t="s">
        <v>2175</v>
      </c>
      <c r="K47" s="1">
        <v>2.72</v>
      </c>
    </row>
    <row r="48" spans="1:56" x14ac:dyDescent="0.35">
      <c r="A48" s="1">
        <v>11</v>
      </c>
      <c r="B48" s="1" t="s">
        <v>2174</v>
      </c>
      <c r="C48" s="1">
        <v>2500.5000018663704</v>
      </c>
      <c r="D48" s="1">
        <v>0</v>
      </c>
      <c r="E48">
        <f>(R48-S48*(1000-T48)/(1000-U48))*AK48</f>
        <v>0.24747290107791009</v>
      </c>
      <c r="F48">
        <f>IF(AV48&lt;&gt;0,1/(1/AV48-1/N48),0)</f>
        <v>5.5080012304460322</v>
      </c>
      <c r="G48">
        <f>((AY48-AL48/2)*S48-E48)/(AY48+AL48/2)</f>
        <v>384.74188424478194</v>
      </c>
      <c r="H48">
        <f>AL48*1000</f>
        <v>25.204788847200124</v>
      </c>
      <c r="I48">
        <f>(AQ48-AW48)</f>
        <v>0.87437494028352081</v>
      </c>
      <c r="J48">
        <f>(P48+AP48*D48)</f>
        <v>32.655616760253906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33.321842193603516</v>
      </c>
      <c r="P48" s="1">
        <v>32.655616760253906</v>
      </c>
      <c r="Q48" s="1">
        <v>33.362380981445313</v>
      </c>
      <c r="R48" s="1">
        <v>400.01202392578125</v>
      </c>
      <c r="S48" s="1">
        <v>390.86080932617188</v>
      </c>
      <c r="T48" s="1">
        <v>24.552589416503906</v>
      </c>
      <c r="U48" s="1">
        <v>46.333614349365234</v>
      </c>
      <c r="V48" s="1">
        <v>42.036689758300781</v>
      </c>
      <c r="W48" s="1">
        <v>79.328163146972656</v>
      </c>
      <c r="X48" s="1">
        <v>300.17196655273438</v>
      </c>
      <c r="Y48" s="1">
        <v>1600.4808349609375</v>
      </c>
      <c r="Z48" s="1">
        <v>0.12051669508218765</v>
      </c>
      <c r="AA48" s="1">
        <v>88.074104309082031</v>
      </c>
      <c r="AB48" s="1">
        <v>62.679153442382813</v>
      </c>
      <c r="AC48" s="1">
        <v>2.2298557758331299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1.103573406443876</v>
      </c>
      <c r="AL48">
        <f>(U48-T48)/(1000-U48)*AK48</f>
        <v>2.5204788847200125E-2</v>
      </c>
      <c r="AM48">
        <f>(P48+273.15)</f>
        <v>305.80561676025388</v>
      </c>
      <c r="AN48">
        <f>(O48+273.15)</f>
        <v>306.47184219360349</v>
      </c>
      <c r="AO48">
        <f>(Y48*AG48+Z48*AH48)*AI48</f>
        <v>256.0769278699845</v>
      </c>
      <c r="AP48">
        <f>((AO48+0.00000010773*(AN48^4-AM48^4))-AL48*44100)/(L48*51.4+0.00000043092*AM48^3)</f>
        <v>-6.9257595201105646</v>
      </c>
      <c r="AQ48">
        <f>0.61365*EXP(17.502*J48/(240.97+J48))</f>
        <v>4.9551665235062945</v>
      </c>
      <c r="AR48">
        <f>AQ48*1000/AA48</f>
        <v>56.261333139613065</v>
      </c>
      <c r="AS48">
        <f>(AR48-U48)</f>
        <v>9.9277187902478303</v>
      </c>
      <c r="AT48">
        <f>IF(D48,P48,(O48+P48)/2)</f>
        <v>32.988729476928711</v>
      </c>
      <c r="AU48">
        <f>0.61365*EXP(17.502*AT48/(240.97+AT48))</f>
        <v>5.0489085216419314</v>
      </c>
      <c r="AV48">
        <f>IF(AS48&lt;&gt;0,(1000-(AR48+U48)/2)/AS48*AL48,0)</f>
        <v>2.4085942962611417</v>
      </c>
      <c r="AW48">
        <f>U48*AA48/1000</f>
        <v>4.0807915832227737</v>
      </c>
      <c r="AX48">
        <f>(AU48-AW48)</f>
        <v>0.96811693841915769</v>
      </c>
      <c r="AY48">
        <f>1/(1.6/F48+1.37/N48)</f>
        <v>1.6378569484281233</v>
      </c>
      <c r="AZ48">
        <f>G48*AA48*0.001</f>
        <v>33.885796845047693</v>
      </c>
      <c r="BA48">
        <f>G48/S48</f>
        <v>0.98434500227347244</v>
      </c>
      <c r="BB48">
        <f>(1-AL48*AA48/AQ48/F48)*100</f>
        <v>91.866471062915551</v>
      </c>
      <c r="BC48">
        <f>(S48-E48/(N48/1.35))</f>
        <v>390.78275763164771</v>
      </c>
      <c r="BD48">
        <f>E48*BB48/100/BC48</f>
        <v>5.8176727764327617E-4</v>
      </c>
    </row>
    <row r="49" spans="1:56" x14ac:dyDescent="0.35">
      <c r="A49" s="1" t="s">
        <v>9</v>
      </c>
      <c r="B49" s="1" t="s">
        <v>2173</v>
      </c>
      <c r="K49" s="1">
        <v>2.72</v>
      </c>
    </row>
    <row r="50" spans="1:56" x14ac:dyDescent="0.35">
      <c r="A50" s="1" t="s">
        <v>9</v>
      </c>
      <c r="B50" s="1" t="s">
        <v>2172</v>
      </c>
      <c r="K50" s="1">
        <v>2.72</v>
      </c>
    </row>
    <row r="51" spans="1:56" x14ac:dyDescent="0.35">
      <c r="A51" s="1">
        <v>12</v>
      </c>
      <c r="B51" s="1" t="s">
        <v>2171</v>
      </c>
      <c r="C51" s="1">
        <v>2707.0000018551946</v>
      </c>
      <c r="D51" s="1">
        <v>0</v>
      </c>
      <c r="E51">
        <f>(R51-S51*(1000-T51)/(1000-U51))*AK51</f>
        <v>2.5851389221782899</v>
      </c>
      <c r="F51">
        <f>IF(AV51&lt;&gt;0,1/(1/AV51-1/N51),0)</f>
        <v>5.7492449290651022</v>
      </c>
      <c r="G51">
        <f>((AY51-AL51/2)*S51-E51)/(AY51+AL51/2)</f>
        <v>380.88474135491032</v>
      </c>
      <c r="H51">
        <f>AL51*1000</f>
        <v>25.987558904607653</v>
      </c>
      <c r="I51">
        <f>(AQ51-AW51)</f>
        <v>0.8839818067453562</v>
      </c>
      <c r="J51">
        <f>(P51+AP51*D51)</f>
        <v>32.985763549804688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33.448066711425781</v>
      </c>
      <c r="P51" s="1">
        <v>32.985763549804688</v>
      </c>
      <c r="Q51" s="1">
        <v>33.458553314208984</v>
      </c>
      <c r="R51" s="1">
        <v>399.90167236328125</v>
      </c>
      <c r="S51" s="1">
        <v>388.41290283203125</v>
      </c>
      <c r="T51" s="1">
        <v>24.848520278930664</v>
      </c>
      <c r="U51" s="1">
        <v>47.283023834228516</v>
      </c>
      <c r="V51" s="1">
        <v>42.240245819091797</v>
      </c>
      <c r="W51" s="1">
        <v>80.376876831054688</v>
      </c>
      <c r="X51" s="1">
        <v>300.1800537109375</v>
      </c>
      <c r="Y51" s="1">
        <v>1999.6748046875</v>
      </c>
      <c r="Z51" s="1">
        <v>2.5308629497885704E-2</v>
      </c>
      <c r="AA51" s="1">
        <v>88.067237854003906</v>
      </c>
      <c r="AB51" s="1">
        <v>61.669132232666016</v>
      </c>
      <c r="AC51" s="1">
        <v>1.8976166248321533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1.1036031386431524</v>
      </c>
      <c r="AL51">
        <f>(U51-T51)/(1000-U51)*AK51</f>
        <v>2.5987558904607654E-2</v>
      </c>
      <c r="AM51">
        <f>(P51+273.15)</f>
        <v>306.13576354980466</v>
      </c>
      <c r="AN51">
        <f>(O51+273.15)</f>
        <v>306.59806671142576</v>
      </c>
      <c r="AO51">
        <f>(Y51*AG51+Z51*AH51)*AI51</f>
        <v>319.94796159860562</v>
      </c>
      <c r="AP51">
        <f>((AO51+0.00000010773*(AN51^4-AM51^4))-AL51*44100)/(L51*51.4+0.00000043092*AM51^3)</f>
        <v>-6.7041406963416019</v>
      </c>
      <c r="AQ51">
        <f>0.61365*EXP(17.502*J51/(240.97+J51))</f>
        <v>5.0480671132108945</v>
      </c>
      <c r="AR51">
        <f>AQ51*1000/AA51</f>
        <v>57.320602260507805</v>
      </c>
      <c r="AS51">
        <f>(AR51-U51)</f>
        <v>10.037578426279289</v>
      </c>
      <c r="AT51">
        <f>IF(D51,P51,(O51+P51)/2)</f>
        <v>33.216915130615234</v>
      </c>
      <c r="AU51">
        <f>0.61365*EXP(17.502*AT51/(240.97+AT51))</f>
        <v>5.1140098161739482</v>
      </c>
      <c r="AV51">
        <f>IF(AS51&lt;&gt;0,(1000-(AR51+U51)/2)/AS51*AL51,0)</f>
        <v>2.4536159431384483</v>
      </c>
      <c r="AW51">
        <f>U51*AA51/1000</f>
        <v>4.1640853064655383</v>
      </c>
      <c r="AX51">
        <f>(AU51-AW51)</f>
        <v>0.94992450970840991</v>
      </c>
      <c r="AY51">
        <f>1/(1.6/F51+1.37/N51)</f>
        <v>1.6712211716175789</v>
      </c>
      <c r="AZ51">
        <f>G51*AA51*0.001</f>
        <v>33.543467111863649</v>
      </c>
      <c r="BA51">
        <f>G51/S51</f>
        <v>0.98061814779521761</v>
      </c>
      <c r="BB51">
        <f>(1-AL51*AA51/AQ51/F51)*100</f>
        <v>92.114233177910137</v>
      </c>
      <c r="BC51">
        <f>(S51-E51/(N51/1.35))</f>
        <v>387.59756316220245</v>
      </c>
      <c r="BD51">
        <f>E51*BB51/100/BC51</f>
        <v>6.1436941845573493E-3</v>
      </c>
    </row>
    <row r="52" spans="1:56" x14ac:dyDescent="0.35">
      <c r="A52" s="1" t="s">
        <v>9</v>
      </c>
      <c r="B52" s="1" t="s">
        <v>2170</v>
      </c>
      <c r="K52" s="1">
        <v>2.01552</v>
      </c>
    </row>
    <row r="53" spans="1:56" x14ac:dyDescent="0.35">
      <c r="A53" s="1" t="s">
        <v>9</v>
      </c>
      <c r="B53" s="1" t="s">
        <v>2169</v>
      </c>
      <c r="K53" s="1">
        <v>2.01552</v>
      </c>
    </row>
    <row r="54" spans="1:56" x14ac:dyDescent="0.35">
      <c r="A54" s="1" t="s">
        <v>9</v>
      </c>
      <c r="B54" s="1" t="s">
        <v>2168</v>
      </c>
    </row>
    <row r="55" spans="1:56" x14ac:dyDescent="0.35">
      <c r="A55" s="1" t="s">
        <v>9</v>
      </c>
      <c r="B55" s="1" t="s">
        <v>2167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FFFF00"/>
  </sheetPr>
  <dimension ref="A1:BD56"/>
  <sheetViews>
    <sheetView topLeftCell="A9" zoomScale="57" workbookViewId="0">
      <selection activeCell="M45" sqref="M45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5610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5611</v>
      </c>
    </row>
    <row r="12" spans="1:56" x14ac:dyDescent="0.35">
      <c r="A12" s="1" t="s">
        <v>9</v>
      </c>
      <c r="B12" s="1" t="s">
        <v>5612</v>
      </c>
    </row>
    <row r="13" spans="1:56" x14ac:dyDescent="0.35">
      <c r="A13" s="1" t="s">
        <v>9</v>
      </c>
      <c r="B13" s="1" t="s">
        <v>5613</v>
      </c>
    </row>
    <row r="14" spans="1:56" x14ac:dyDescent="0.35">
      <c r="A14" s="1" t="s">
        <v>9</v>
      </c>
      <c r="B14" s="1" t="s">
        <v>5614</v>
      </c>
    </row>
    <row r="15" spans="1:56" x14ac:dyDescent="0.35">
      <c r="A15" s="1" t="s">
        <v>9</v>
      </c>
      <c r="B15" s="1" t="s">
        <v>5615</v>
      </c>
    </row>
    <row r="16" spans="1:56" x14ac:dyDescent="0.35">
      <c r="A16" s="1" t="s">
        <v>9</v>
      </c>
      <c r="B16" s="1" t="s">
        <v>5616</v>
      </c>
    </row>
    <row r="17" spans="1:56" x14ac:dyDescent="0.35">
      <c r="A17" s="1" t="s">
        <v>9</v>
      </c>
      <c r="B17" s="1" t="s">
        <v>5617</v>
      </c>
    </row>
    <row r="18" spans="1:56" x14ac:dyDescent="0.35">
      <c r="A18" s="1" t="s">
        <v>9</v>
      </c>
      <c r="B18" s="1" t="s">
        <v>5618</v>
      </c>
    </row>
    <row r="19" spans="1:56" x14ac:dyDescent="0.35">
      <c r="A19" s="1">
        <v>1</v>
      </c>
      <c r="B19" s="1" t="s">
        <v>5619</v>
      </c>
      <c r="C19" s="1">
        <v>440.50001918897033</v>
      </c>
      <c r="D19" s="1">
        <v>0</v>
      </c>
      <c r="E19">
        <f>(R19-S19*(1000-T19)/(1000-U19))*AK19</f>
        <v>-4.0438366921419346</v>
      </c>
      <c r="F19">
        <f>IF(AV19&lt;&gt;0,1/(1/AV19-1/N19),0)</f>
        <v>8.493677554352896</v>
      </c>
      <c r="G19">
        <f>((AY19-AL19/2)*S19-E19)/(AY19+AL19/2)</f>
        <v>386.59526298306122</v>
      </c>
      <c r="H19">
        <f>AL19*1000</f>
        <v>34.454609353020317</v>
      </c>
      <c r="I19">
        <f>(AQ19-AW19)</f>
        <v>1.02817155175681</v>
      </c>
      <c r="J19">
        <f>(P19+AP19*D19)</f>
        <v>27.586435317993164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29.216213226318359</v>
      </c>
      <c r="P19" s="1">
        <v>27.586435317993164</v>
      </c>
      <c r="Q19" s="1">
        <v>29.343177795410156</v>
      </c>
      <c r="R19" s="1">
        <v>399.90884399414063</v>
      </c>
      <c r="S19" s="1">
        <v>391.35333251953125</v>
      </c>
      <c r="T19" s="1">
        <v>9.1074056923389435E-2</v>
      </c>
      <c r="U19" s="1">
        <v>30.36883544921875</v>
      </c>
      <c r="V19" s="1">
        <v>0.19707319140434265</v>
      </c>
      <c r="W19" s="1">
        <v>65.714462280273438</v>
      </c>
      <c r="X19" s="1">
        <v>300.12283325195313</v>
      </c>
      <c r="Y19" s="1">
        <v>-0.10245411098003387</v>
      </c>
      <c r="Z19" s="1">
        <v>4.0978517383337021E-2</v>
      </c>
      <c r="AA19" s="1">
        <v>88.121040344238281</v>
      </c>
      <c r="AB19" s="1">
        <v>41.665111541748047</v>
      </c>
      <c r="AC19" s="1">
        <v>2.9069781303405762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1.1033927693086509</v>
      </c>
      <c r="AL19">
        <f>(U19-T19)/(1000-U19)*AK19</f>
        <v>3.4454609353020318E-2</v>
      </c>
      <c r="AM19">
        <f>(P19+273.15)</f>
        <v>300.73643531799314</v>
      </c>
      <c r="AN19">
        <f>(O19+273.15)</f>
        <v>302.36621322631834</v>
      </c>
      <c r="AO19">
        <f>(Y19*AG19+Z19*AH19)*AI19</f>
        <v>-1.6392657390400966E-2</v>
      </c>
      <c r="AP19">
        <f>((AO19+0.00000010773*(AN19^4-AM19^4))-AL19*44100)/(L19*51.4+0.00000043092*AM19^3)</f>
        <v>-12.324487793439962</v>
      </c>
      <c r="AQ19">
        <f>0.61365*EXP(17.502*J19/(240.97+J19))</f>
        <v>3.7043049255849492</v>
      </c>
      <c r="AR19">
        <f>AQ19*1000/AA19</f>
        <v>42.036554619808818</v>
      </c>
      <c r="AS19">
        <f>(AR19-U19)</f>
        <v>11.667719170590068</v>
      </c>
      <c r="AT19">
        <f>IF(D19,P19,(O19+P19)/2)</f>
        <v>28.401324272155762</v>
      </c>
      <c r="AU19">
        <f>0.61365*EXP(17.502*AT19/(240.97+AT19))</f>
        <v>3.8845344159979982</v>
      </c>
      <c r="AV19">
        <f>IF(AS19&lt;&gt;0,(1000-(AR19+U19)/2)/AS19*AL19,0)</f>
        <v>2.8460797823950572</v>
      </c>
      <c r="AW19">
        <f>U19*AA19/1000</f>
        <v>2.6761333738281392</v>
      </c>
      <c r="AX19">
        <f>(AU19-AW19)</f>
        <v>1.208401042169859</v>
      </c>
      <c r="AY19">
        <f>1/(1.6/F19+1.37/N19)</f>
        <v>1.9667894118645406</v>
      </c>
      <c r="AZ19">
        <f>G19*AA19*0.001</f>
        <v>34.067176766221749</v>
      </c>
      <c r="BA19">
        <f>G19/S19</f>
        <v>0.98784201093718149</v>
      </c>
      <c r="BB19">
        <f>(1-AL19*AA19/AQ19/F19)*100</f>
        <v>90.350063689212703</v>
      </c>
      <c r="BC19">
        <f>(S19-E19/(N19/1.35))</f>
        <v>392.62873804807992</v>
      </c>
      <c r="BD19">
        <f>E19*BB19/100/BC19</f>
        <v>-9.3055058705116527E-3</v>
      </c>
    </row>
    <row r="20" spans="1:56" x14ac:dyDescent="0.35">
      <c r="A20" s="1" t="s">
        <v>9</v>
      </c>
      <c r="B20" s="1" t="s">
        <v>5620</v>
      </c>
      <c r="K20" s="1">
        <v>2.72</v>
      </c>
    </row>
    <row r="21" spans="1:56" x14ac:dyDescent="0.35">
      <c r="A21" s="1" t="s">
        <v>9</v>
      </c>
      <c r="B21" s="1" t="s">
        <v>1860</v>
      </c>
      <c r="K21" s="1">
        <v>2.72</v>
      </c>
    </row>
    <row r="22" spans="1:56" x14ac:dyDescent="0.35">
      <c r="A22" s="1">
        <v>2</v>
      </c>
      <c r="B22" s="1" t="s">
        <v>5621</v>
      </c>
      <c r="C22" s="1">
        <v>644.0000192001462</v>
      </c>
      <c r="D22" s="1">
        <v>0</v>
      </c>
      <c r="E22">
        <f>(R22-S22*(1000-T22)/(1000-U22))*AK22</f>
        <v>-4.965165776284481</v>
      </c>
      <c r="F22">
        <f>IF(AV22&lt;&gt;0,1/(1/AV22-1/N22),0)</f>
        <v>8.2541260275874642</v>
      </c>
      <c r="G22">
        <f>((AY22-AL22/2)*S22-E22)/(AY22+AL22/2)</f>
        <v>387.46059988483182</v>
      </c>
      <c r="H22">
        <f>AL22*1000</f>
        <v>34.96772104959031</v>
      </c>
      <c r="I22">
        <f>(AQ22-AW22)</f>
        <v>1.0529953140591086</v>
      </c>
      <c r="J22">
        <f>(P22+AP22*D22)</f>
        <v>27.878259658813477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29.481386184692383</v>
      </c>
      <c r="P22" s="1">
        <v>27.878259658813477</v>
      </c>
      <c r="Q22" s="1">
        <v>29.605669021606445</v>
      </c>
      <c r="R22" s="1">
        <v>399.8316650390625</v>
      </c>
      <c r="S22" s="1">
        <v>391.91171264648438</v>
      </c>
      <c r="T22" s="1">
        <v>9.6109546720981598E-2</v>
      </c>
      <c r="U22" s="1">
        <v>30.809835433959961</v>
      </c>
      <c r="V22" s="1">
        <v>0.2048107236623764</v>
      </c>
      <c r="W22" s="1">
        <v>65.656166076660156</v>
      </c>
      <c r="X22" s="1">
        <v>300.13229370117188</v>
      </c>
      <c r="Y22" s="1">
        <v>23.720815658569336</v>
      </c>
      <c r="Z22" s="1">
        <v>0.15427429974079132</v>
      </c>
      <c r="AA22" s="1">
        <v>88.121063232421875</v>
      </c>
      <c r="AB22" s="1">
        <v>42.143341064453125</v>
      </c>
      <c r="AC22" s="1">
        <v>2.9357450008392334</v>
      </c>
      <c r="AD22" s="1">
        <v>0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1.1034275503719553</v>
      </c>
      <c r="AL22">
        <f>(U22-T22)/(1000-U22)*AK22</f>
        <v>3.4967721049590311E-2</v>
      </c>
      <c r="AM22">
        <f>(P22+273.15)</f>
        <v>301.02825965881345</v>
      </c>
      <c r="AN22">
        <f>(O22+273.15)</f>
        <v>302.63138618469236</v>
      </c>
      <c r="AO22">
        <f>(Y22*AG22+Z22*AH22)*AI22</f>
        <v>3.7953304205388463</v>
      </c>
      <c r="AP22">
        <f>((AO22+0.00000010773*(AN22^4-AM22^4))-AL22*44100)/(L22*51.4+0.00000043092*AM22^3)</f>
        <v>-12.477723667739236</v>
      </c>
      <c r="AQ22">
        <f>0.61365*EXP(17.502*J22/(240.97+J22))</f>
        <v>3.7679907705156066</v>
      </c>
      <c r="AR22">
        <f>AQ22*1000/AA22</f>
        <v>42.759252241174408</v>
      </c>
      <c r="AS22">
        <f>(AR22-U22)</f>
        <v>11.949416807214448</v>
      </c>
      <c r="AT22">
        <f>IF(D22,P22,(O22+P22)/2)</f>
        <v>28.67982292175293</v>
      </c>
      <c r="AU22">
        <f>0.61365*EXP(17.502*AT22/(240.97+AT22))</f>
        <v>3.9478597260824806</v>
      </c>
      <c r="AV22">
        <f>IF(AS22&lt;&gt;0,(1000-(AR22+U22)/2)/AS22*AL22,0)</f>
        <v>2.8186688877909671</v>
      </c>
      <c r="AW22">
        <f>U22*AA22/1000</f>
        <v>2.714995456456498</v>
      </c>
      <c r="AX22">
        <f>(AU22-AW22)</f>
        <v>1.2328642696259826</v>
      </c>
      <c r="AY22">
        <f>1/(1.6/F22+1.37/N22)</f>
        <v>1.9458664600724374</v>
      </c>
      <c r="AZ22">
        <f>G22*AA22*0.001</f>
        <v>34.143440022523379</v>
      </c>
      <c r="BA22">
        <f>G22/S22</f>
        <v>0.98864256255166427</v>
      </c>
      <c r="BB22">
        <f>(1-AL22*AA22/AQ22/F22)*100</f>
        <v>90.0924532207612</v>
      </c>
      <c r="BC22">
        <f>(S22-E22/(N22/1.35))</f>
        <v>393.47770068292994</v>
      </c>
      <c r="BD22">
        <f>E22*BB22/100/BC22</f>
        <v>-1.1368470555176246E-2</v>
      </c>
    </row>
    <row r="23" spans="1:56" x14ac:dyDescent="0.35">
      <c r="A23" s="1" t="s">
        <v>9</v>
      </c>
      <c r="B23" s="1" t="s">
        <v>5622</v>
      </c>
      <c r="K23" s="1">
        <v>2.72</v>
      </c>
    </row>
    <row r="24" spans="1:56" x14ac:dyDescent="0.35">
      <c r="A24" s="1" t="s">
        <v>9</v>
      </c>
      <c r="B24" s="1" t="s">
        <v>5623</v>
      </c>
      <c r="K24" s="1">
        <v>2.72</v>
      </c>
    </row>
    <row r="25" spans="1:56" x14ac:dyDescent="0.35">
      <c r="A25" s="1">
        <v>3</v>
      </c>
      <c r="B25" s="1" t="s">
        <v>1857</v>
      </c>
      <c r="C25" s="1">
        <v>848.0000192001462</v>
      </c>
      <c r="D25" s="1">
        <v>0</v>
      </c>
      <c r="E25">
        <f>(R25-S25*(1000-T25)/(1000-U25))*AK25</f>
        <v>-4.9155734315987845</v>
      </c>
      <c r="F25">
        <f>IF(AV25&lt;&gt;0,1/(1/AV25-1/N25),0)</f>
        <v>4.6809865767660206</v>
      </c>
      <c r="G25">
        <f>((AY25-AL25/2)*S25-E25)/(AY25+AL25/2)</f>
        <v>386.33753138774739</v>
      </c>
      <c r="H25">
        <f>AL25*1000</f>
        <v>34.923110805113531</v>
      </c>
      <c r="I25">
        <f>(AQ25-AW25)</f>
        <v>1.3237463994030385</v>
      </c>
      <c r="J25">
        <f>(P25+AP25*D25)</f>
        <v>29.059965133666992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29.744070053100586</v>
      </c>
      <c r="P25" s="1">
        <v>29.059965133666992</v>
      </c>
      <c r="Q25" s="1">
        <v>29.869338989257813</v>
      </c>
      <c r="R25" s="1">
        <v>400.03488159179688</v>
      </c>
      <c r="S25" s="1">
        <v>392.08050537109375</v>
      </c>
      <c r="T25" s="1">
        <v>9.9596157670021057E-2</v>
      </c>
      <c r="U25" s="1">
        <v>30.775167465209961</v>
      </c>
      <c r="V25" s="1">
        <v>0.20905818045139313</v>
      </c>
      <c r="W25" s="1">
        <v>64.598884582519531</v>
      </c>
      <c r="X25" s="1">
        <v>300.13296508789063</v>
      </c>
      <c r="Y25" s="1">
        <v>49.967376708984375</v>
      </c>
      <c r="Z25" s="1">
        <v>0.18319836258888245</v>
      </c>
      <c r="AA25" s="1">
        <v>88.123085021972656</v>
      </c>
      <c r="AB25" s="1">
        <v>41.821239471435547</v>
      </c>
      <c r="AC25" s="1">
        <v>3.0058524608612061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1.10343001870548</v>
      </c>
      <c r="AL25">
        <f>(U25-T25)/(1000-U25)*AK25</f>
        <v>3.4923110805113532E-2</v>
      </c>
      <c r="AM25">
        <f>(P25+273.15)</f>
        <v>302.20996513366697</v>
      </c>
      <c r="AN25">
        <f>(O25+273.15)</f>
        <v>302.89407005310056</v>
      </c>
      <c r="AO25">
        <f>(Y25*AG25+Z25*AH25)*AI25</f>
        <v>7.9947800947402357</v>
      </c>
      <c r="AP25">
        <f>((AO25+0.00000010773*(AN25^4-AM25^4))-AL25*44100)/(L25*51.4+0.00000043092*AM25^3)</f>
        <v>-12.50176354315437</v>
      </c>
      <c r="AQ25">
        <f>0.61365*EXP(17.502*J25/(240.97+J25))</f>
        <v>4.0357490985051827</v>
      </c>
      <c r="AR25">
        <f>AQ25*1000/AA25</f>
        <v>45.796729625374631</v>
      </c>
      <c r="AS25">
        <f>(AR25-U25)</f>
        <v>15.02156216016467</v>
      </c>
      <c r="AT25">
        <f>IF(D25,P25,(O25+P25)/2)</f>
        <v>29.402017593383789</v>
      </c>
      <c r="AU25">
        <f>0.61365*EXP(17.502*AT25/(240.97+AT25))</f>
        <v>4.1162853765613727</v>
      </c>
      <c r="AV25">
        <f>IF(AS25&lt;&gt;0,(1000-(AR25+U25)/2)/AS25*AL25,0)</f>
        <v>2.2358557667759396</v>
      </c>
      <c r="AW25">
        <f>U25*AA25/1000</f>
        <v>2.7120026991021442</v>
      </c>
      <c r="AX25">
        <f>(AU25-AW25)</f>
        <v>1.4042826774592285</v>
      </c>
      <c r="AY25">
        <f>1/(1.6/F25+1.37/N25)</f>
        <v>1.5108576616882505</v>
      </c>
      <c r="AZ25">
        <f>G25*AA25*0.001</f>
        <v>34.045255125661491</v>
      </c>
      <c r="BA25">
        <f>G25/S25</f>
        <v>0.98535256432116969</v>
      </c>
      <c r="BB25">
        <f>(1-AL25*AA25/AQ25/F25)*100</f>
        <v>83.709250701107791</v>
      </c>
      <c r="BC25">
        <f>(S25-E25/(N25/1.35))</f>
        <v>393.63085223421774</v>
      </c>
      <c r="BD25">
        <f>E25*BB25/100/BC25</f>
        <v>-1.0453422702765423E-2</v>
      </c>
    </row>
    <row r="26" spans="1:56" x14ac:dyDescent="0.35">
      <c r="A26" s="1" t="s">
        <v>9</v>
      </c>
      <c r="B26" s="1" t="s">
        <v>5624</v>
      </c>
      <c r="K26" s="1">
        <v>2.72</v>
      </c>
    </row>
    <row r="27" spans="1:56" x14ac:dyDescent="0.35">
      <c r="A27" s="1" t="s">
        <v>9</v>
      </c>
      <c r="B27" s="1" t="s">
        <v>5625</v>
      </c>
      <c r="K27" s="1">
        <v>2.72</v>
      </c>
    </row>
    <row r="28" spans="1:56" x14ac:dyDescent="0.35">
      <c r="A28" s="1">
        <v>4</v>
      </c>
      <c r="B28" s="1" t="s">
        <v>5626</v>
      </c>
      <c r="C28" s="1">
        <v>1051.0000192001462</v>
      </c>
      <c r="D28" s="1">
        <v>0</v>
      </c>
      <c r="E28">
        <f>(R28-S28*(1000-T28)/(1000-U28))*AK28</f>
        <v>-4.9923352304238282</v>
      </c>
      <c r="F28">
        <f>IF(AV28&lt;&gt;0,1/(1/AV28-1/N28),0)</f>
        <v>3.489257105063396</v>
      </c>
      <c r="G28">
        <f>((AY28-AL28/2)*S28-E28)/(AY28+AL28/2)</f>
        <v>386.20593008813853</v>
      </c>
      <c r="H28">
        <f>AL28*1000</f>
        <v>33.610498752304267</v>
      </c>
      <c r="I28">
        <f>(AQ28-AW28)</f>
        <v>1.4821574377246658</v>
      </c>
      <c r="J28">
        <f>(P28+AP28*D28)</f>
        <v>29.315814971923828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30.003612518310547</v>
      </c>
      <c r="P28" s="1">
        <v>29.315814971923828</v>
      </c>
      <c r="Q28" s="1">
        <v>30.123174667358398</v>
      </c>
      <c r="R28" s="1">
        <v>399.939208984375</v>
      </c>
      <c r="S28" s="1">
        <v>392.5081787109375</v>
      </c>
      <c r="T28" s="1">
        <v>0.10472320765256882</v>
      </c>
      <c r="U28" s="1">
        <v>29.659725189208984</v>
      </c>
      <c r="V28" s="1">
        <v>0.21656391024589539</v>
      </c>
      <c r="W28" s="1">
        <v>61.335269927978516</v>
      </c>
      <c r="X28" s="1">
        <v>300.14901733398438</v>
      </c>
      <c r="Y28" s="1">
        <v>99.278961181640625</v>
      </c>
      <c r="Z28" s="1">
        <v>5.1824741065502167E-2</v>
      </c>
      <c r="AA28" s="1">
        <v>88.122886657714844</v>
      </c>
      <c r="AB28" s="1">
        <v>41.885013580322266</v>
      </c>
      <c r="AC28" s="1">
        <v>3.0370867252349854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1.1034890343161188</v>
      </c>
      <c r="AL28">
        <f>(U28-T28)/(1000-U28)*AK28</f>
        <v>3.3610498752304263E-2</v>
      </c>
      <c r="AM28">
        <f>(P28+273.15)</f>
        <v>302.46581497192381</v>
      </c>
      <c r="AN28">
        <f>(O28+273.15)</f>
        <v>303.15361251831052</v>
      </c>
      <c r="AO28">
        <f>(Y28*AG28+Z28*AH28)*AI28</f>
        <v>15.884633434013267</v>
      </c>
      <c r="AP28">
        <f>((AO28+0.00000010773*(AN28^4-AM28^4))-AL28*44100)/(L28*51.4+0.00000043092*AM28^3)</f>
        <v>-11.958668340625687</v>
      </c>
      <c r="AQ28">
        <f>0.61365*EXP(17.502*J28/(240.97+J28))</f>
        <v>4.0958580388722989</v>
      </c>
      <c r="AR28">
        <f>AQ28*1000/AA28</f>
        <v>46.478936337859075</v>
      </c>
      <c r="AS28">
        <f>(AR28-U28)</f>
        <v>16.819211148650091</v>
      </c>
      <c r="AT28">
        <f>IF(D28,P28,(O28+P28)/2)</f>
        <v>29.659713745117188</v>
      </c>
      <c r="AU28">
        <f>0.61365*EXP(17.502*AT28/(240.97+AT28))</f>
        <v>4.1778818970382234</v>
      </c>
      <c r="AV28">
        <f>IF(AS28&lt;&gt;0,(1000-(AR28+U28)/2)/AS28*AL28,0)</f>
        <v>1.9222643245530768</v>
      </c>
      <c r="AW28">
        <f>U28*AA28/1000</f>
        <v>2.6137006011476331</v>
      </c>
      <c r="AX28">
        <f>(AU28-AW28)</f>
        <v>1.5641812958905903</v>
      </c>
      <c r="AY28">
        <f>1/(1.6/F28+1.37/N28)</f>
        <v>1.284327237010515</v>
      </c>
      <c r="AZ28">
        <f>G28*AA28*0.001</f>
        <v>34.033581403694377</v>
      </c>
      <c r="BA28">
        <f>G28/S28</f>
        <v>0.98394365018457297</v>
      </c>
      <c r="BB28">
        <f>(1-AL28*AA28/AQ28/F28)*100</f>
        <v>79.275416810079022</v>
      </c>
      <c r="BC28">
        <f>(S28-E28/(N28/1.35))</f>
        <v>394.08273585505356</v>
      </c>
      <c r="BD28">
        <f>E28*BB28/100/BC28</f>
        <v>-1.0042801174448245E-2</v>
      </c>
    </row>
    <row r="29" spans="1:56" x14ac:dyDescent="0.35">
      <c r="A29" s="1" t="s">
        <v>9</v>
      </c>
      <c r="B29" s="1" t="s">
        <v>5627</v>
      </c>
      <c r="K29" s="1">
        <v>2.72</v>
      </c>
    </row>
    <row r="30" spans="1:56" x14ac:dyDescent="0.35">
      <c r="A30" s="1" t="s">
        <v>9</v>
      </c>
      <c r="B30" s="1" t="s">
        <v>5628</v>
      </c>
      <c r="K30" s="1">
        <v>2.72</v>
      </c>
    </row>
    <row r="31" spans="1:56" x14ac:dyDescent="0.35">
      <c r="A31" s="1">
        <v>5</v>
      </c>
      <c r="B31" s="1" t="s">
        <v>5629</v>
      </c>
      <c r="C31" s="1">
        <v>1253.5000192113221</v>
      </c>
      <c r="D31" s="1">
        <v>0</v>
      </c>
      <c r="E31">
        <f>(R31-S31*(1000-T31)/(1000-U31))*AK31</f>
        <v>-4.8153255482712991</v>
      </c>
      <c r="F31">
        <f>IF(AV31&lt;&gt;0,1/(1/AV31-1/N31),0)</f>
        <v>2.297419940333524</v>
      </c>
      <c r="G31">
        <f>((AY31-AL31/2)*S31-E31)/(AY31+AL31/2)</f>
        <v>385.84752846073553</v>
      </c>
      <c r="H31">
        <f>AL31*1000</f>
        <v>30.977978661428548</v>
      </c>
      <c r="I31">
        <f>(AQ31-AW31)</f>
        <v>1.7577486974227203</v>
      </c>
      <c r="J31">
        <f>(P31+AP31*D31)</f>
        <v>29.642538070678711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30.250455856323242</v>
      </c>
      <c r="P31" s="1">
        <v>29.642538070678711</v>
      </c>
      <c r="Q31" s="1">
        <v>30.366222381591797</v>
      </c>
      <c r="R31" s="1">
        <v>399.89450073242188</v>
      </c>
      <c r="S31" s="1">
        <v>393.21881103515625</v>
      </c>
      <c r="T31" s="1">
        <v>0.11006607115268707</v>
      </c>
      <c r="U31" s="1">
        <v>27.41596794128418</v>
      </c>
      <c r="V31" s="1">
        <v>0.22441399097442627</v>
      </c>
      <c r="W31" s="1">
        <v>55.898487091064453</v>
      </c>
      <c r="X31" s="1">
        <v>300.11837768554688</v>
      </c>
      <c r="Y31" s="1">
        <v>150.85162353515625</v>
      </c>
      <c r="Z31" s="1">
        <v>8.5572905838489532E-2</v>
      </c>
      <c r="AA31" s="1">
        <v>88.123931884765625</v>
      </c>
      <c r="AB31" s="1">
        <v>41.575729370117188</v>
      </c>
      <c r="AC31" s="1">
        <v>3.0407443046569824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1.1033763885498045</v>
      </c>
      <c r="AL31">
        <f>(U31-T31)/(1000-U31)*AK31</f>
        <v>3.0977978661428547E-2</v>
      </c>
      <c r="AM31">
        <f>(P31+273.15)</f>
        <v>302.79253807067869</v>
      </c>
      <c r="AN31">
        <f>(O31+273.15)</f>
        <v>303.40045585632322</v>
      </c>
      <c r="AO31">
        <f>(Y31*AG31+Z31*AH31)*AI31</f>
        <v>24.136259226137554</v>
      </c>
      <c r="AP31">
        <f>((AO31+0.00000010773*(AN31^4-AM31^4))-AL31*44100)/(L31*51.4+0.00000043092*AM31^3)</f>
        <v>-10.94304479449435</v>
      </c>
      <c r="AQ31">
        <f>0.61365*EXP(17.502*J31/(240.97+J31))</f>
        <v>4.1737515888353656</v>
      </c>
      <c r="AR31">
        <f>AQ31*1000/AA31</f>
        <v>47.362294209626619</v>
      </c>
      <c r="AS31">
        <f>(AR31-U31)</f>
        <v>19.946326268342439</v>
      </c>
      <c r="AT31">
        <f>IF(D31,P31,(O31+P31)/2)</f>
        <v>29.946496963500977</v>
      </c>
      <c r="AU31">
        <f>0.61365*EXP(17.502*AT31/(240.97+AT31))</f>
        <v>4.2473742038285529</v>
      </c>
      <c r="AV31">
        <f>IF(AS31&lt;&gt;0,(1000-(AR31+U31)/2)/AS31*AL31,0)</f>
        <v>1.4949990567502025</v>
      </c>
      <c r="AW31">
        <f>U31*AA31/1000</f>
        <v>2.4160028914126452</v>
      </c>
      <c r="AX31">
        <f>(AU31-AW31)</f>
        <v>1.8313713124159077</v>
      </c>
      <c r="AY31">
        <f>1/(1.6/F31+1.37/N31)</f>
        <v>0.9837670173252212</v>
      </c>
      <c r="AZ31">
        <f>G31*AA31*0.001</f>
        <v>34.002401315979029</v>
      </c>
      <c r="BA31">
        <f>G31/S31</f>
        <v>0.98125399302486149</v>
      </c>
      <c r="BB31">
        <f>(1-AL31*AA31/AQ31/F31)*100</f>
        <v>71.530492200720033</v>
      </c>
      <c r="BC31">
        <f>(S31-E31/(N31/1.35))</f>
        <v>394.73754022567005</v>
      </c>
      <c r="BD31">
        <f>E31*BB31/100/BC31</f>
        <v>-8.725863934239228E-3</v>
      </c>
    </row>
    <row r="32" spans="1:56" x14ac:dyDescent="0.35">
      <c r="A32" s="1" t="s">
        <v>9</v>
      </c>
      <c r="B32" s="1" t="s">
        <v>5630</v>
      </c>
      <c r="K32" s="1">
        <v>2.72</v>
      </c>
    </row>
    <row r="33" spans="1:56" x14ac:dyDescent="0.35">
      <c r="A33" s="1" t="s">
        <v>9</v>
      </c>
      <c r="B33" s="1" t="s">
        <v>5631</v>
      </c>
      <c r="K33" s="1">
        <v>2.72</v>
      </c>
    </row>
    <row r="34" spans="1:56" x14ac:dyDescent="0.35">
      <c r="A34" s="1">
        <v>6</v>
      </c>
      <c r="B34" s="1" t="s">
        <v>5632</v>
      </c>
      <c r="C34" s="1">
        <v>1456.5000192113221</v>
      </c>
      <c r="D34" s="1">
        <v>0</v>
      </c>
      <c r="E34">
        <f>(R34-S34*(1000-T34)/(1000-U34))*AK34</f>
        <v>-4.793524151448608</v>
      </c>
      <c r="F34">
        <f>IF(AV34&lt;&gt;0,1/(1/AV34-1/N34),0)</f>
        <v>1.7466136963542318</v>
      </c>
      <c r="G34">
        <f>((AY34-AL34/2)*S34-E34)/(AY34+AL34/2)</f>
        <v>385.9234937049398</v>
      </c>
      <c r="H34">
        <f>AL34*1000</f>
        <v>29.021276946083464</v>
      </c>
      <c r="I34">
        <f>(AQ34-AW34)</f>
        <v>1.9854594020257843</v>
      </c>
      <c r="J34">
        <f>(P34+AP34*D34)</f>
        <v>29.973777770996094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30.492074966430664</v>
      </c>
      <c r="P34" s="1">
        <v>29.973777770996094</v>
      </c>
      <c r="Q34" s="1">
        <v>30.597749710083008</v>
      </c>
      <c r="R34" s="1">
        <v>400.00588989257813</v>
      </c>
      <c r="S34" s="1">
        <v>393.98733520507813</v>
      </c>
      <c r="T34" s="1">
        <v>0.11664016544818878</v>
      </c>
      <c r="U34" s="1">
        <v>25.742719650268555</v>
      </c>
      <c r="V34" s="1">
        <v>0.23455193638801575</v>
      </c>
      <c r="W34" s="1">
        <v>51.766086578369141</v>
      </c>
      <c r="X34" s="1">
        <v>300.1075439453125</v>
      </c>
      <c r="Y34" s="1">
        <v>301.28155517578125</v>
      </c>
      <c r="Z34" s="1">
        <v>9.7624674439430237E-2</v>
      </c>
      <c r="AA34" s="1">
        <v>88.125015258789063</v>
      </c>
      <c r="AB34" s="1">
        <v>41.371109008789063</v>
      </c>
      <c r="AC34" s="1">
        <v>3.0200121402740479</v>
      </c>
      <c r="AD34" s="1">
        <v>0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1.1033365586224722</v>
      </c>
      <c r="AL34">
        <f>(U34-T34)/(1000-U34)*AK34</f>
        <v>2.9021276946083464E-2</v>
      </c>
      <c r="AM34">
        <f>(P34+273.15)</f>
        <v>303.12377777099607</v>
      </c>
      <c r="AN34">
        <f>(O34+273.15)</f>
        <v>303.64207496643064</v>
      </c>
      <c r="AO34">
        <f>(Y34*AG34+Z34*AH34)*AI34</f>
        <v>48.205047750658196</v>
      </c>
      <c r="AP34">
        <f>((AO34+0.00000010773*(AN34^4-AM34^4))-AL34*44100)/(L34*51.4+0.00000043092*AM34^3)</f>
        <v>-10.043656197945774</v>
      </c>
      <c r="AQ34">
        <f>0.61365*EXP(17.502*J34/(240.97+J34))</f>
        <v>4.2540369640084297</v>
      </c>
      <c r="AR34">
        <f>AQ34*1000/AA34</f>
        <v>48.272751516875999</v>
      </c>
      <c r="AS34">
        <f>(AR34-U34)</f>
        <v>22.530031866607445</v>
      </c>
      <c r="AT34">
        <f>IF(D34,P34,(O34+P34)/2)</f>
        <v>30.232926368713379</v>
      </c>
      <c r="AU34">
        <f>0.61365*EXP(17.502*AT34/(240.97+AT34))</f>
        <v>4.3177841567345867</v>
      </c>
      <c r="AV34">
        <f>IF(AS34&lt;&gt;0,(1000-(AR34+U34)/2)/AS34*AL34,0)</f>
        <v>1.240444992178942</v>
      </c>
      <c r="AW34">
        <f>U34*AA34/1000</f>
        <v>2.2685775619826454</v>
      </c>
      <c r="AX34">
        <f>(AU34-AW34)</f>
        <v>2.0492065947519413</v>
      </c>
      <c r="AY34">
        <f>1/(1.6/F34+1.37/N34)</f>
        <v>0.80897918541219171</v>
      </c>
      <c r="AZ34">
        <f>G34*AA34*0.001</f>
        <v>34.00951377147301</v>
      </c>
      <c r="BA34">
        <f>G34/S34</f>
        <v>0.97953273930508211</v>
      </c>
      <c r="BB34">
        <f>(1-AL34*AA34/AQ34/F34)*100</f>
        <v>65.579466120893031</v>
      </c>
      <c r="BC34">
        <f>(S34-E34/(N34/1.35))</f>
        <v>395.49918834590085</v>
      </c>
      <c r="BD34">
        <f>E34*BB34/100/BC34</f>
        <v>-7.9483539777753538E-3</v>
      </c>
    </row>
    <row r="35" spans="1:56" x14ac:dyDescent="0.35">
      <c r="A35" s="1" t="s">
        <v>9</v>
      </c>
      <c r="B35" s="1" t="s">
        <v>5633</v>
      </c>
      <c r="K35" s="1">
        <v>2.72</v>
      </c>
    </row>
    <row r="36" spans="1:56" x14ac:dyDescent="0.35">
      <c r="A36" s="1" t="s">
        <v>9</v>
      </c>
      <c r="B36" s="1" t="s">
        <v>5634</v>
      </c>
      <c r="K36" s="1">
        <v>2.72</v>
      </c>
    </row>
    <row r="37" spans="1:56" x14ac:dyDescent="0.35">
      <c r="A37" s="1">
        <v>7</v>
      </c>
      <c r="B37" s="1" t="s">
        <v>5635</v>
      </c>
      <c r="C37" s="1">
        <v>1659.5000192113221</v>
      </c>
      <c r="D37" s="1">
        <v>0</v>
      </c>
      <c r="E37">
        <f>(R37-S37*(1000-T37)/(1000-U37))*AK37</f>
        <v>-4.7486543599707796</v>
      </c>
      <c r="F37">
        <f>IF(AV37&lt;&gt;0,1/(1/AV37-1/N37),0)</f>
        <v>1.512181787037727</v>
      </c>
      <c r="G37">
        <f>((AY37-AL37/2)*S37-E37)/(AY37+AL37/2)</f>
        <v>385.71393961539883</v>
      </c>
      <c r="H37">
        <f>AL37*1000</f>
        <v>28.099538016983562</v>
      </c>
      <c r="I37">
        <f>(AQ37-AW37)</f>
        <v>2.1340667182846271</v>
      </c>
      <c r="J37">
        <f>(P37+AP37*D37)</f>
        <v>30.295883178710938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30.727622985839844</v>
      </c>
      <c r="P37" s="1">
        <v>30.295883178710938</v>
      </c>
      <c r="Q37" s="1">
        <v>30.820985794067383</v>
      </c>
      <c r="R37" s="1">
        <v>400.0089111328125</v>
      </c>
      <c r="S37" s="1">
        <v>394.27215576171875</v>
      </c>
      <c r="T37" s="1">
        <v>0.12568168342113495</v>
      </c>
      <c r="U37" s="1">
        <v>24.955400466918945</v>
      </c>
      <c r="V37" s="1">
        <v>0.24936752021312714</v>
      </c>
      <c r="W37" s="1">
        <v>49.514507293701172</v>
      </c>
      <c r="X37" s="1">
        <v>300.13784790039063</v>
      </c>
      <c r="Y37" s="1">
        <v>500.15280151367188</v>
      </c>
      <c r="Z37" s="1">
        <v>1.9283691421151161E-2</v>
      </c>
      <c r="AA37" s="1">
        <v>88.130386352539063</v>
      </c>
      <c r="AB37" s="1">
        <v>41.210262298583984</v>
      </c>
      <c r="AC37" s="1">
        <v>3.0100877285003662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1.1034479702220241</v>
      </c>
      <c r="AL37">
        <f>(U37-T37)/(1000-U37)*AK37</f>
        <v>2.8099538016983561E-2</v>
      </c>
      <c r="AM37">
        <f>(P37+273.15)</f>
        <v>303.44588317871091</v>
      </c>
      <c r="AN37">
        <f>(O37+273.15)</f>
        <v>303.87762298583982</v>
      </c>
      <c r="AO37">
        <f>(Y37*AG37+Z37*AH37)*AI37</f>
        <v>80.024446453501696</v>
      </c>
      <c r="AP37">
        <f>((AO37+0.00000010773*(AN37^4-AM37^4))-AL37*44100)/(L37*51.4+0.00000043092*AM37^3)</f>
        <v>-9.4551406589357718</v>
      </c>
      <c r="AQ37">
        <f>0.61365*EXP(17.502*J37/(240.97+J37))</f>
        <v>4.3333958030165274</v>
      </c>
      <c r="AR37">
        <f>AQ37*1000/AA37</f>
        <v>49.170280335344081</v>
      </c>
      <c r="AS37">
        <f>(AR37-U37)</f>
        <v>24.214879868425136</v>
      </c>
      <c r="AT37">
        <f>IF(D37,P37,(O37+P37)/2)</f>
        <v>30.511753082275391</v>
      </c>
      <c r="AU37">
        <f>0.61365*EXP(17.502*AT37/(240.97+AT37))</f>
        <v>4.3872999954288714</v>
      </c>
      <c r="AV37">
        <f>IF(AS37&lt;&gt;0,(1000-(AR37+U37)/2)/AS37*AL37,0)</f>
        <v>1.1174157985147317</v>
      </c>
      <c r="AW37">
        <f>U37*AA37/1000</f>
        <v>2.1993290847319003</v>
      </c>
      <c r="AX37">
        <f>(AU37-AW37)</f>
        <v>2.1879709106969711</v>
      </c>
      <c r="AY37">
        <f>1/(1.6/F37+1.37/N37)</f>
        <v>0.72561501178998422</v>
      </c>
      <c r="AZ37">
        <f>G37*AA37*0.001</f>
        <v>33.993118519865021</v>
      </c>
      <c r="BA37">
        <f>G37/S37</f>
        <v>0.97829363291002436</v>
      </c>
      <c r="BB37">
        <f>(1-AL37*AA37/AQ37/F37)*100</f>
        <v>62.208642507992252</v>
      </c>
      <c r="BC37">
        <f>(S37-E37/(N37/1.35))</f>
        <v>395.76985719848608</v>
      </c>
      <c r="BD37">
        <f>E37*BB37/100/BC37</f>
        <v>-7.4641192627585224E-3</v>
      </c>
    </row>
    <row r="38" spans="1:56" x14ac:dyDescent="0.35">
      <c r="A38" s="1" t="s">
        <v>9</v>
      </c>
      <c r="B38" s="1" t="s">
        <v>5636</v>
      </c>
      <c r="K38" s="1">
        <v>2.72</v>
      </c>
    </row>
    <row r="39" spans="1:56" x14ac:dyDescent="0.35">
      <c r="A39" s="1" t="s">
        <v>9</v>
      </c>
      <c r="B39" s="1" t="s">
        <v>5637</v>
      </c>
      <c r="K39" s="1">
        <v>2.72</v>
      </c>
    </row>
    <row r="40" spans="1:56" x14ac:dyDescent="0.35">
      <c r="A40" s="1">
        <v>8</v>
      </c>
      <c r="B40" s="1" t="s">
        <v>5638</v>
      </c>
      <c r="C40" s="1">
        <v>1862.5000192113221</v>
      </c>
      <c r="D40" s="1">
        <v>0</v>
      </c>
      <c r="E40">
        <f>(R40-S40*(1000-T40)/(1000-U40))*AK40</f>
        <v>-4.2994132424608891</v>
      </c>
      <c r="F40">
        <f>IF(AV40&lt;&gt;0,1/(1/AV40-1/N40),0)</f>
        <v>1.2955403428072809</v>
      </c>
      <c r="G40">
        <f>((AY40-AL40/2)*S40-E40)/(AY40+AL40/2)</f>
        <v>384.77250246854936</v>
      </c>
      <c r="H40">
        <f>AL40*1000</f>
        <v>26.861667227462604</v>
      </c>
      <c r="I40">
        <f>(AQ40-AW40)</f>
        <v>2.292504239005615</v>
      </c>
      <c r="J40">
        <f>(P40+AP40*D40)</f>
        <v>30.558511734008789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30.959568023681641</v>
      </c>
      <c r="P40" s="1">
        <v>30.558511734008789</v>
      </c>
      <c r="Q40" s="1">
        <v>31.037319183349609</v>
      </c>
      <c r="R40" s="1">
        <v>400.06390380859375</v>
      </c>
      <c r="S40" s="1">
        <v>394.3594970703125</v>
      </c>
      <c r="T40" s="1">
        <v>0.13817773759365082</v>
      </c>
      <c r="U40" s="1">
        <v>23.902627944946289</v>
      </c>
      <c r="V40" s="1">
        <v>0.27055522799491882</v>
      </c>
      <c r="W40" s="1">
        <v>46.801902770996094</v>
      </c>
      <c r="X40" s="1">
        <v>300.10086059570313</v>
      </c>
      <c r="Y40" s="1">
        <v>750.21630859375</v>
      </c>
      <c r="Z40" s="1">
        <v>0.20247301459312439</v>
      </c>
      <c r="AA40" s="1">
        <v>88.130409240722656</v>
      </c>
      <c r="AB40" s="1">
        <v>41.024482727050781</v>
      </c>
      <c r="AC40" s="1">
        <v>3.0024921894073486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1.1033119874842026</v>
      </c>
      <c r="AL40">
        <f>(U40-T40)/(1000-U40)*AK40</f>
        <v>2.6861667227462603E-2</v>
      </c>
      <c r="AM40">
        <f>(P40+273.15)</f>
        <v>303.70851173400877</v>
      </c>
      <c r="AN40">
        <f>(O40+273.15)</f>
        <v>304.10956802368162</v>
      </c>
      <c r="AO40">
        <f>(Y40*AG40+Z40*AH40)*AI40</f>
        <v>120.03460669201741</v>
      </c>
      <c r="AP40">
        <f>((AO40+0.00000010773*(AN40^4-AM40^4))-AL40*44100)/(L40*51.4+0.00000043092*AM40^3)</f>
        <v>-8.6807277542936099</v>
      </c>
      <c r="AQ40">
        <f>0.61365*EXP(17.502*J40/(240.97+J40))</f>
        <v>4.3990526217224648</v>
      </c>
      <c r="AR40">
        <f>AQ40*1000/AA40</f>
        <v>49.915263750866401</v>
      </c>
      <c r="AS40">
        <f>(AR40-U40)</f>
        <v>26.012635805920112</v>
      </c>
      <c r="AT40">
        <f>IF(D40,P40,(O40+P40)/2)</f>
        <v>30.759039878845215</v>
      </c>
      <c r="AU40">
        <f>0.61365*EXP(17.502*AT40/(240.97+AT40))</f>
        <v>4.449766293637671</v>
      </c>
      <c r="AV40">
        <f>IF(AS40&lt;&gt;0,(1000-(AR40+U40)/2)/AS40*AL40,0)</f>
        <v>0.99452556824295379</v>
      </c>
      <c r="AW40">
        <f>U40*AA40/1000</f>
        <v>2.1065483827168499</v>
      </c>
      <c r="AX40">
        <f>(AU40-AW40)</f>
        <v>2.3432179109208211</v>
      </c>
      <c r="AY40">
        <f>1/(1.6/F40+1.37/N40)</f>
        <v>0.64305648042667474</v>
      </c>
      <c r="AZ40">
        <f>G40*AA40*0.001</f>
        <v>33.910158107130222</v>
      </c>
      <c r="BA40">
        <f>G40/S40</f>
        <v>0.97568970780979103</v>
      </c>
      <c r="BB40">
        <f>(1-AL40*AA40/AQ40/F40)*100</f>
        <v>58.46170627484566</v>
      </c>
      <c r="BC40">
        <f>(S40-E40/(N40/1.35))</f>
        <v>395.71551014314639</v>
      </c>
      <c r="BD40">
        <f>E40*BB40/100/BC40</f>
        <v>-6.351811533594081E-3</v>
      </c>
    </row>
    <row r="41" spans="1:56" x14ac:dyDescent="0.35">
      <c r="A41" s="1" t="s">
        <v>9</v>
      </c>
      <c r="B41" s="1" t="s">
        <v>5639</v>
      </c>
      <c r="K41" s="1">
        <v>2.72</v>
      </c>
    </row>
    <row r="42" spans="1:56" x14ac:dyDescent="0.35">
      <c r="A42" s="1" t="s">
        <v>9</v>
      </c>
      <c r="B42" s="1" t="s">
        <v>5640</v>
      </c>
      <c r="K42" s="1">
        <v>2.72</v>
      </c>
    </row>
    <row r="43" spans="1:56" x14ac:dyDescent="0.35">
      <c r="A43" s="1">
        <v>9</v>
      </c>
      <c r="B43" s="1" t="s">
        <v>5641</v>
      </c>
      <c r="C43" s="1">
        <v>2065.0000192224979</v>
      </c>
      <c r="D43" s="1">
        <v>0</v>
      </c>
      <c r="E43">
        <f>(R43-S43*(1000-T43)/(1000-U43))*AK43</f>
        <v>-3.4784126295974942</v>
      </c>
      <c r="F43">
        <f>IF(AV43&lt;&gt;0,1/(1/AV43-1/N43),0)</f>
        <v>0.87961005586766638</v>
      </c>
      <c r="G43">
        <f>((AY43-AL43/2)*S43-E43)/(AY43+AL43/2)</f>
        <v>383.4498075587141</v>
      </c>
      <c r="H43">
        <f>AL43*1000</f>
        <v>22.915198929613023</v>
      </c>
      <c r="I43">
        <f>(AQ43-AW43)</f>
        <v>2.6692275431037529</v>
      </c>
      <c r="J43">
        <f>(P43+AP43*D43)</f>
        <v>30.859540939331055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31.196588516235352</v>
      </c>
      <c r="P43" s="1">
        <v>30.859540939331055</v>
      </c>
      <c r="Q43" s="1">
        <v>31.260181427001953</v>
      </c>
      <c r="R43" s="1">
        <v>400.14254760742188</v>
      </c>
      <c r="S43" s="1">
        <v>395.090087890625</v>
      </c>
      <c r="T43" s="1">
        <v>0.15193656086921692</v>
      </c>
      <c r="U43" s="1">
        <v>20.493156433105469</v>
      </c>
      <c r="V43" s="1">
        <v>0.293516606092453</v>
      </c>
      <c r="W43" s="1">
        <v>39.589427947998047</v>
      </c>
      <c r="X43" s="1">
        <v>300.139404296875</v>
      </c>
      <c r="Y43" s="1">
        <v>1000.8917236328125</v>
      </c>
      <c r="Z43" s="1">
        <v>0.12414213269948959</v>
      </c>
      <c r="AA43" s="1">
        <v>88.134132385253906</v>
      </c>
      <c r="AB43" s="1">
        <v>40.568580627441406</v>
      </c>
      <c r="AC43" s="1">
        <v>2.9632194042205811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1.1034536922679226</v>
      </c>
      <c r="AL43">
        <f>(U43-T43)/(1000-U43)*AK43</f>
        <v>2.2915198929613023E-2</v>
      </c>
      <c r="AM43">
        <f>(P43+273.15)</f>
        <v>304.00954093933103</v>
      </c>
      <c r="AN43">
        <f>(O43+273.15)</f>
        <v>304.34658851623533</v>
      </c>
      <c r="AO43">
        <f>(Y43*AG43+Z43*AH43)*AI43</f>
        <v>160.14267220178226</v>
      </c>
      <c r="AP43">
        <f>((AO43+0.00000010773*(AN43^4-AM43^4))-AL43*44100)/(L43*51.4+0.00000043092*AM43^3)</f>
        <v>-6.9307369785234769</v>
      </c>
      <c r="AQ43">
        <f>0.61365*EXP(17.502*J43/(240.97+J43))</f>
        <v>4.475374105170788</v>
      </c>
      <c r="AR43">
        <f>AQ43*1000/AA43</f>
        <v>50.779124773225568</v>
      </c>
      <c r="AS43">
        <f>(AR43-U43)</f>
        <v>30.2859683401201</v>
      </c>
      <c r="AT43">
        <f>IF(D43,P43,(O43+P43)/2)</f>
        <v>31.028064727783203</v>
      </c>
      <c r="AU43">
        <f>0.61365*EXP(17.502*AT43/(240.97+AT43))</f>
        <v>4.5186023708979253</v>
      </c>
      <c r="AV43">
        <f>IF(AS43&lt;&gt;0,(1000-(AR43+U43)/2)/AS43*AL43,0)</f>
        <v>0.72966429306252767</v>
      </c>
      <c r="AW43">
        <f>U43*AA43/1000</f>
        <v>1.8061465620670352</v>
      </c>
      <c r="AX43">
        <f>(AU43-AW43)</f>
        <v>2.7124558088308901</v>
      </c>
      <c r="AY43">
        <f>1/(1.6/F43+1.37/N43)</f>
        <v>0.46749610015105275</v>
      </c>
      <c r="AZ43">
        <f>G43*AA43*0.001</f>
        <v>33.795016102479842</v>
      </c>
      <c r="BA43">
        <f>G43/S43</f>
        <v>0.97053765536346903</v>
      </c>
      <c r="BB43">
        <f>(1-AL43*AA43/AQ43/F43)*100</f>
        <v>48.696353440223682</v>
      </c>
      <c r="BC43">
        <f>(S43-E43/(N43/1.35))</f>
        <v>396.18716154520234</v>
      </c>
      <c r="BD43">
        <f>E43*BB43/100/BC43</f>
        <v>-4.2754038308859136E-3</v>
      </c>
    </row>
    <row r="44" spans="1:56" x14ac:dyDescent="0.35">
      <c r="A44" s="1" t="s">
        <v>9</v>
      </c>
      <c r="B44" s="1" t="s">
        <v>5642</v>
      </c>
      <c r="K44" s="1">
        <v>2.72</v>
      </c>
    </row>
    <row r="45" spans="1:56" x14ac:dyDescent="0.35">
      <c r="A45" s="1" t="s">
        <v>9</v>
      </c>
      <c r="B45" s="1" t="s">
        <v>5643</v>
      </c>
      <c r="K45" s="1">
        <v>2.72</v>
      </c>
    </row>
    <row r="46" spans="1:56" x14ac:dyDescent="0.35">
      <c r="A46" s="1">
        <v>10</v>
      </c>
      <c r="B46" s="1" t="s">
        <v>5644</v>
      </c>
      <c r="C46" s="1">
        <v>2268.0000192224979</v>
      </c>
      <c r="D46" s="1">
        <v>0</v>
      </c>
      <c r="E46">
        <f>(R46-S46*(1000-T46)/(1000-U46))*AK46</f>
        <v>-2.7458443472790721</v>
      </c>
      <c r="F46">
        <f>IF(AV46&lt;&gt;0,1/(1/AV46-1/N46),0)</f>
        <v>0.57129227239015645</v>
      </c>
      <c r="G46">
        <f>((AY46-AL46/2)*S46-E46)/(AY46+AL46/2)</f>
        <v>382.13550454994561</v>
      </c>
      <c r="H46">
        <f>AL46*1000</f>
        <v>18.353650615234475</v>
      </c>
      <c r="I46">
        <f>(AQ46-AW46)</f>
        <v>3.1001435712310044</v>
      </c>
      <c r="J46">
        <f>(P46+AP46*D46)</f>
        <v>31.175849914550781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31.439853668212891</v>
      </c>
      <c r="P46" s="1">
        <v>31.175849914550781</v>
      </c>
      <c r="Q46" s="1">
        <v>31.480085372924805</v>
      </c>
      <c r="R46" s="1">
        <v>399.9425048828125</v>
      </c>
      <c r="S46" s="1">
        <v>395.84664916992188</v>
      </c>
      <c r="T46" s="1">
        <v>0.16764818131923676</v>
      </c>
      <c r="U46" s="1">
        <v>16.526405334472656</v>
      </c>
      <c r="V46" s="1">
        <v>0.31944566965103149</v>
      </c>
      <c r="W46" s="1">
        <v>31.49028205871582</v>
      </c>
      <c r="X46" s="1">
        <v>300.1260986328125</v>
      </c>
      <c r="Y46" s="1">
        <v>1250.1116943359375</v>
      </c>
      <c r="Z46" s="1">
        <v>2.7719620615243912E-2</v>
      </c>
      <c r="AA46" s="1">
        <v>88.141746520996094</v>
      </c>
      <c r="AB46" s="1">
        <v>39.970046997070313</v>
      </c>
      <c r="AC46" s="1">
        <v>2.8668551445007324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1.1034047743853399</v>
      </c>
      <c r="AL46">
        <f>(U46-T46)/(1000-U46)*AK46</f>
        <v>1.8353650615234474E-2</v>
      </c>
      <c r="AM46">
        <f>(P46+273.15)</f>
        <v>304.32584991455076</v>
      </c>
      <c r="AN46">
        <f>(O46+273.15)</f>
        <v>304.58985366821287</v>
      </c>
      <c r="AO46">
        <f>(Y46*AG46+Z46*AH46)*AI46</f>
        <v>200.01786662300219</v>
      </c>
      <c r="AP46">
        <f>((AO46+0.00000010773*(AN46^4-AM46^4))-AL46*44100)/(L46*51.4+0.00000043092*AM46^3)</f>
        <v>-4.9624691985844613</v>
      </c>
      <c r="AQ46">
        <f>0.61365*EXP(17.502*J46/(240.97+J46))</f>
        <v>4.5568098011253308</v>
      </c>
      <c r="AR46">
        <f>AQ46*1000/AA46</f>
        <v>51.698655642588847</v>
      </c>
      <c r="AS46">
        <f>(AR46-U46)</f>
        <v>35.17225030811619</v>
      </c>
      <c r="AT46">
        <f>IF(D46,P46,(O46+P46)/2)</f>
        <v>31.307851791381836</v>
      </c>
      <c r="AU46">
        <f>0.61365*EXP(17.502*AT46/(240.97+AT46))</f>
        <v>4.5911743063076607</v>
      </c>
      <c r="AV46">
        <f>IF(AS46&lt;&gt;0,(1000-(AR46+U46)/2)/AS46*AL46,0)</f>
        <v>0.50402123815648259</v>
      </c>
      <c r="AW46">
        <f>U46*AA46/1000</f>
        <v>1.4566662298943265</v>
      </c>
      <c r="AX46">
        <f>(AU46-AW46)</f>
        <v>3.1345080764133342</v>
      </c>
      <c r="AY46">
        <f>1/(1.6/F46+1.37/N46)</f>
        <v>0.32043728599075877</v>
      </c>
      <c r="AZ46">
        <f>G46*AA46*0.001</f>
        <v>33.682090778714254</v>
      </c>
      <c r="BA46">
        <f>G46/S46</f>
        <v>0.9653624840611178</v>
      </c>
      <c r="BB46">
        <f>(1-AL46*AA46/AQ46/F46)*100</f>
        <v>37.858052382639542</v>
      </c>
      <c r="BC46">
        <f>(S46-E46/(N46/1.35))</f>
        <v>396.71267451359091</v>
      </c>
      <c r="BD46">
        <f>E46*BB46/100/BC46</f>
        <v>-2.6203427773342923E-3</v>
      </c>
    </row>
    <row r="47" spans="1:56" x14ac:dyDescent="0.35">
      <c r="A47" s="1" t="s">
        <v>9</v>
      </c>
      <c r="B47" s="1" t="s">
        <v>5645</v>
      </c>
      <c r="K47" s="1">
        <v>2.72</v>
      </c>
    </row>
    <row r="48" spans="1:56" x14ac:dyDescent="0.35">
      <c r="A48" s="1" t="s">
        <v>9</v>
      </c>
      <c r="B48" s="1" t="s">
        <v>5646</v>
      </c>
      <c r="K48" s="1">
        <v>2.72</v>
      </c>
    </row>
    <row r="49" spans="1:56" x14ac:dyDescent="0.35">
      <c r="A49" s="1">
        <v>11</v>
      </c>
      <c r="B49" s="1" t="s">
        <v>5647</v>
      </c>
      <c r="C49" s="1">
        <v>2471.0000192224979</v>
      </c>
      <c r="D49" s="1">
        <v>0</v>
      </c>
      <c r="E49">
        <f>(R49-S49*(1000-T49)/(1000-U49))*AK49</f>
        <v>-2.2725596328971656</v>
      </c>
      <c r="F49">
        <f>IF(AV49&lt;&gt;0,1/(1/AV49-1/N49),0)</f>
        <v>0.3729699346991962</v>
      </c>
      <c r="G49">
        <f>((AY49-AL49/2)*S49-E49)/(AY49+AL49/2)</f>
        <v>382.14909420401392</v>
      </c>
      <c r="H49">
        <f>AL49*1000</f>
        <v>14.164154802234831</v>
      </c>
      <c r="I49">
        <f>(AQ49-AW49)</f>
        <v>3.5195008106913237</v>
      </c>
      <c r="J49">
        <f>(P49+AP49*D49)</f>
        <v>31.542585372924805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31.701915740966797</v>
      </c>
      <c r="P49" s="1">
        <v>31.542585372924805</v>
      </c>
      <c r="Q49" s="1">
        <v>31.712221145629883</v>
      </c>
      <c r="R49" s="1">
        <v>400.15182495117188</v>
      </c>
      <c r="S49" s="1">
        <v>397.1141357421875</v>
      </c>
      <c r="T49" s="1">
        <v>0.18825209140777588</v>
      </c>
      <c r="U49" s="1">
        <v>12.858354568481445</v>
      </c>
      <c r="V49" s="1">
        <v>0.35340207815170288</v>
      </c>
      <c r="W49" s="1">
        <v>24.138748168945313</v>
      </c>
      <c r="X49" s="1">
        <v>300.16421508789063</v>
      </c>
      <c r="Y49" s="1">
        <v>1600.8277587890625</v>
      </c>
      <c r="Z49" s="1">
        <v>5.7851117104291916E-2</v>
      </c>
      <c r="AA49" s="1">
        <v>88.140380859375</v>
      </c>
      <c r="AB49" s="1">
        <v>38.589817047119141</v>
      </c>
      <c r="AC49" s="1">
        <v>2.7516226768493652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1.1035449084113622</v>
      </c>
      <c r="AL49">
        <f>(U49-T49)/(1000-U49)*AK49</f>
        <v>1.4164154802234831E-2</v>
      </c>
      <c r="AM49">
        <f>(P49+273.15)</f>
        <v>304.69258537292478</v>
      </c>
      <c r="AN49">
        <f>(O49+273.15)</f>
        <v>304.85191574096677</v>
      </c>
      <c r="AO49">
        <f>(Y49*AG49+Z49*AH49)*AI49</f>
        <v>256.13243568124381</v>
      </c>
      <c r="AP49">
        <f>((AO49+0.00000010773*(AN49^4-AM49^4))-AL49*44100)/(L49*51.4+0.00000043092*AM49^3)</f>
        <v>-2.9998371012074876</v>
      </c>
      <c r="AQ49">
        <f>0.61365*EXP(17.502*J49/(240.97+J49))</f>
        <v>4.6528410795821626</v>
      </c>
      <c r="AR49">
        <f>AQ49*1000/AA49</f>
        <v>52.788983145031033</v>
      </c>
      <c r="AS49">
        <f>(AR49-U49)</f>
        <v>39.930628576549587</v>
      </c>
      <c r="AT49">
        <f>IF(D49,P49,(O49+P49)/2)</f>
        <v>31.622250556945801</v>
      </c>
      <c r="AU49">
        <f>0.61365*EXP(17.502*AT49/(240.97+AT49))</f>
        <v>4.6739331824692352</v>
      </c>
      <c r="AV49">
        <f>IF(AS49&lt;&gt;0,(1000-(AR49+U49)/2)/AS49*AL49,0)</f>
        <v>0.34307587342653834</v>
      </c>
      <c r="AW49">
        <f>U49*AA49/1000</f>
        <v>1.1333402688908392</v>
      </c>
      <c r="AX49">
        <f>(AU49-AW49)</f>
        <v>3.5405929135783962</v>
      </c>
      <c r="AY49">
        <f>1/(1.6/F49+1.37/N49)</f>
        <v>0.21692174185724089</v>
      </c>
      <c r="AZ49">
        <f>G49*AA49*0.001</f>
        <v>33.682766708206962</v>
      </c>
      <c r="BA49">
        <f>G49/S49</f>
        <v>0.96231551538651572</v>
      </c>
      <c r="BB49">
        <f>(1-AL49*AA49/AQ49/F49)*100</f>
        <v>28.059484806320643</v>
      </c>
      <c r="BC49">
        <f>(S49-E49/(N49/1.35))</f>
        <v>397.83088949373882</v>
      </c>
      <c r="BD49">
        <f>E49*BB49/100/BC49</f>
        <v>-1.6028632812269147E-3</v>
      </c>
    </row>
    <row r="50" spans="1:56" x14ac:dyDescent="0.35">
      <c r="A50" s="1" t="s">
        <v>9</v>
      </c>
      <c r="B50" s="1" t="s">
        <v>5648</v>
      </c>
      <c r="K50" s="1">
        <v>2.72</v>
      </c>
    </row>
    <row r="51" spans="1:56" x14ac:dyDescent="0.35">
      <c r="A51" s="1" t="s">
        <v>9</v>
      </c>
      <c r="B51" s="1" t="s">
        <v>5649</v>
      </c>
      <c r="K51" s="1">
        <v>2.72</v>
      </c>
    </row>
    <row r="52" spans="1:56" x14ac:dyDescent="0.35">
      <c r="A52" s="1">
        <v>12</v>
      </c>
      <c r="B52" s="1" t="s">
        <v>5650</v>
      </c>
      <c r="C52" s="1">
        <v>2673.0000192224979</v>
      </c>
      <c r="D52" s="1">
        <v>0</v>
      </c>
      <c r="E52">
        <f>(R52-S52*(1000-T52)/(1000-U52))*AK52</f>
        <v>-1.8860650467030946</v>
      </c>
      <c r="F52">
        <f>IF(AV52&lt;&gt;0,1/(1/AV52-1/N52),0)</f>
        <v>0.25762010400523794</v>
      </c>
      <c r="G52">
        <f>((AY52-AL52/2)*S52-E52)/(AY52+AL52/2)</f>
        <v>381.77740968029377</v>
      </c>
      <c r="H52">
        <f>AL52*1000</f>
        <v>11.129355006074139</v>
      </c>
      <c r="I52">
        <f>(AQ52-AW52)</f>
        <v>3.9062009221766427</v>
      </c>
      <c r="J52">
        <f>(P52+AP52*D52)</f>
        <v>32.110935211181641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31.974071502685547</v>
      </c>
      <c r="P52" s="1">
        <v>32.110935211181641</v>
      </c>
      <c r="Q52" s="1">
        <v>31.949758529663086</v>
      </c>
      <c r="R52" s="1">
        <v>400.09356689453125</v>
      </c>
      <c r="S52" s="1">
        <v>397.79071044921875</v>
      </c>
      <c r="T52" s="1">
        <v>0.21612675487995148</v>
      </c>
      <c r="U52" s="1">
        <v>10.199212074279785</v>
      </c>
      <c r="V52" s="1">
        <v>0.39951449632644653</v>
      </c>
      <c r="W52" s="1">
        <v>18.85344123840332</v>
      </c>
      <c r="X52" s="1">
        <v>300.13864135742188</v>
      </c>
      <c r="Y52" s="1">
        <v>1999.2401123046875</v>
      </c>
      <c r="Z52" s="1">
        <v>0.23261216282844543</v>
      </c>
      <c r="AA52" s="1">
        <v>88.138877868652344</v>
      </c>
      <c r="AB52" s="1">
        <v>38.136135101318359</v>
      </c>
      <c r="AC52" s="1">
        <v>2.6205480098724365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1.1034508873434625</v>
      </c>
      <c r="AL52">
        <f>(U52-T52)/(1000-U52)*AK52</f>
        <v>1.1129355006074138E-2</v>
      </c>
      <c r="AM52">
        <f>(P52+273.15)</f>
        <v>305.26093521118162</v>
      </c>
      <c r="AN52">
        <f>(O52+273.15)</f>
        <v>305.12407150268552</v>
      </c>
      <c r="AO52">
        <f>(Y52*AG52+Z52*AH52)*AI52</f>
        <v>319.8784108189102</v>
      </c>
      <c r="AP52">
        <f>((AO52+0.00000010773*(AN52^4-AM52^4))-AL52*44100)/(L52*51.4+0.00000043092*AM52^3)</f>
        <v>-1.4117362148540895</v>
      </c>
      <c r="AQ52">
        <f>0.61365*EXP(17.502*J52/(240.97+J52))</f>
        <v>4.8051480295480733</v>
      </c>
      <c r="AR52">
        <f>AQ52*1000/AA52</f>
        <v>54.517917016244226</v>
      </c>
      <c r="AS52">
        <f>(AR52-U52)</f>
        <v>44.318704941964441</v>
      </c>
      <c r="AT52">
        <f>IF(D52,P52,(O52+P52)/2)</f>
        <v>32.042503356933594</v>
      </c>
      <c r="AU52">
        <f>0.61365*EXP(17.502*AT52/(240.97+AT52))</f>
        <v>4.7865827501776916</v>
      </c>
      <c r="AV52">
        <f>IF(AS52&lt;&gt;0,(1000-(AR52+U52)/2)/AS52*AL52,0)</f>
        <v>0.24299503037973033</v>
      </c>
      <c r="AW52">
        <f>U52*AA52/1000</f>
        <v>0.89894710737143035</v>
      </c>
      <c r="AX52">
        <f>(AU52-AW52)</f>
        <v>3.8876356428062611</v>
      </c>
      <c r="AY52">
        <f>1/(1.6/F52+1.37/N52)</f>
        <v>0.15312146876206564</v>
      </c>
      <c r="AZ52">
        <f>G52*AA52*0.001</f>
        <v>33.649432484821858</v>
      </c>
      <c r="BA52">
        <f>G52/S52</f>
        <v>0.9597444074276108</v>
      </c>
      <c r="BB52">
        <f>(1-AL52*AA52/AQ52/F52)*100</f>
        <v>20.75880973539822</v>
      </c>
      <c r="BC52">
        <f>(S52-E52/(N52/1.35))</f>
        <v>398.38556577372827</v>
      </c>
      <c r="BD52">
        <f>E52*BB52/100/BC52</f>
        <v>-9.8277821328827931E-4</v>
      </c>
    </row>
    <row r="53" spans="1:56" x14ac:dyDescent="0.35">
      <c r="A53" s="1" t="s">
        <v>9</v>
      </c>
      <c r="B53" s="1" t="s">
        <v>5651</v>
      </c>
      <c r="K53" s="1">
        <v>1.7081600000000001</v>
      </c>
    </row>
    <row r="54" spans="1:56" x14ac:dyDescent="0.35">
      <c r="A54" s="1" t="s">
        <v>9</v>
      </c>
      <c r="B54" s="1" t="s">
        <v>5652</v>
      </c>
      <c r="K54" s="1">
        <v>1.7081600000000001</v>
      </c>
    </row>
    <row r="55" spans="1:56" x14ac:dyDescent="0.35">
      <c r="A55" s="1" t="s">
        <v>9</v>
      </c>
      <c r="B55" s="1" t="s">
        <v>5653</v>
      </c>
    </row>
    <row r="56" spans="1:56" x14ac:dyDescent="0.35">
      <c r="A56" s="1" t="s">
        <v>9</v>
      </c>
      <c r="B56" s="1" t="s">
        <v>5654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BH55"/>
  <sheetViews>
    <sheetView topLeftCell="A6" zoomScale="3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4906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4905</v>
      </c>
    </row>
    <row r="12" spans="1:60" x14ac:dyDescent="0.35">
      <c r="A12" s="1" t="s">
        <v>9</v>
      </c>
      <c r="B12" s="1" t="s">
        <v>4904</v>
      </c>
    </row>
    <row r="13" spans="1:60" x14ac:dyDescent="0.35">
      <c r="A13" s="1" t="s">
        <v>9</v>
      </c>
      <c r="B13" s="1" t="s">
        <v>4903</v>
      </c>
    </row>
    <row r="14" spans="1:60" x14ac:dyDescent="0.35">
      <c r="A14" s="1" t="s">
        <v>9</v>
      </c>
      <c r="B14" s="1" t="s">
        <v>4902</v>
      </c>
    </row>
    <row r="15" spans="1:60" x14ac:dyDescent="0.35">
      <c r="A15" s="1" t="s">
        <v>9</v>
      </c>
      <c r="B15" s="1" t="s">
        <v>4901</v>
      </c>
    </row>
    <row r="16" spans="1:60" x14ac:dyDescent="0.35">
      <c r="A16" s="1" t="s">
        <v>9</v>
      </c>
      <c r="B16" s="1" t="s">
        <v>4900</v>
      </c>
    </row>
    <row r="17" spans="1:60" x14ac:dyDescent="0.35">
      <c r="A17" s="1" t="s">
        <v>9</v>
      </c>
      <c r="B17" s="1" t="s">
        <v>1716</v>
      </c>
    </row>
    <row r="18" spans="1:60" x14ac:dyDescent="0.35">
      <c r="A18" s="1">
        <v>1</v>
      </c>
      <c r="B18" s="1" t="s">
        <v>4899</v>
      </c>
      <c r="C18" s="1">
        <v>326.00000514090061</v>
      </c>
      <c r="D18" s="1">
        <v>0</v>
      </c>
      <c r="E18">
        <f>(R18-S18*(1000-T18)/(1000-U18))*AO18</f>
        <v>-3.0956730734460214</v>
      </c>
      <c r="F18">
        <f>IF(AZ18&lt;&gt;0,1/(1/AZ18-1/N18),0)</f>
        <v>15.472818445317774</v>
      </c>
      <c r="G18">
        <f>((BC18-AP18/2)*S18-E18)/(BC18+AP18/2)</f>
        <v>384.24502586207205</v>
      </c>
      <c r="H18">
        <f>AP18*1000</f>
        <v>38.205546696476361</v>
      </c>
      <c r="I18">
        <f>(AU18-BA18)</f>
        <v>0.97151414990382978</v>
      </c>
      <c r="J18">
        <f>(P18+AT18*D18)</f>
        <v>28.606327056884766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31.946060180664063</v>
      </c>
      <c r="P18" s="1">
        <v>28.606327056884766</v>
      </c>
      <c r="Q18" s="1">
        <v>32.065166473388672</v>
      </c>
      <c r="R18" s="1">
        <v>399.85348510742188</v>
      </c>
      <c r="S18" s="1">
        <v>389.19082641601563</v>
      </c>
      <c r="T18" s="1">
        <v>-8.1546701490879059E-2</v>
      </c>
      <c r="U18" s="1">
        <v>33.364612579345703</v>
      </c>
      <c r="V18" s="1">
        <v>-0.1519465297460556</v>
      </c>
      <c r="W18" s="1">
        <v>62.168514251708984</v>
      </c>
      <c r="X18" s="1">
        <v>300.33901977539063</v>
      </c>
      <c r="Y18" s="1">
        <v>0.14672233164310455</v>
      </c>
      <c r="Z18" s="1">
        <v>7.5459390878677368E-2</v>
      </c>
      <c r="AA18" s="1">
        <v>88.703178405761719</v>
      </c>
      <c r="AB18" s="1">
        <v>46.312358856201172</v>
      </c>
      <c r="AC18" s="1">
        <v>0.96898734569549561</v>
      </c>
      <c r="AD18" s="1">
        <v>5.5243674665689468E-2</v>
      </c>
      <c r="AE18" s="1">
        <v>1.1606963351368904E-2</v>
      </c>
      <c r="AF18" s="1">
        <v>2.9086491093039513E-2</v>
      </c>
      <c r="AG18" s="1">
        <v>1.3229705393314362E-2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1.1041875727036419</v>
      </c>
      <c r="AP18">
        <f>(U18-T18)/(1000-U18)*AO18</f>
        <v>3.8205546696476363E-2</v>
      </c>
      <c r="AQ18">
        <f>(P18+273.15)</f>
        <v>301.75632705688474</v>
      </c>
      <c r="AR18">
        <f>(O18+273.15)</f>
        <v>305.09606018066404</v>
      </c>
      <c r="AS18">
        <f>(Y18*AK18+Z18*AL18)*AM18</f>
        <v>2.3475572538176781E-2</v>
      </c>
      <c r="AT18">
        <f>((AS18+0.00000010773*(AR18^4-AQ18^4))-AP18*44100)/(L18*0.92*2*29.3+0.00000043092*AQ18^3)</f>
        <v>-12.927349293284093</v>
      </c>
      <c r="AU18">
        <f>0.61365*EXP(17.502*J18/(240.97+J18))</f>
        <v>3.9310613319686531</v>
      </c>
      <c r="AV18">
        <f>AU18*1000/AA18</f>
        <v>44.317029024444864</v>
      </c>
      <c r="AW18">
        <f>(AV18-U18)</f>
        <v>10.952416445099161</v>
      </c>
      <c r="AX18">
        <f>IF(D18,P18,(O18+P18)/2)</f>
        <v>30.276193618774414</v>
      </c>
      <c r="AY18">
        <f>0.61365*EXP(17.502*AX18/(240.97+AX18))</f>
        <v>4.3285080285997717</v>
      </c>
      <c r="AZ18">
        <f>IF(AW18&lt;&gt;0,(1000-(AV18+U18)/2)/AW18*AP18,0)</f>
        <v>3.3528319606612267</v>
      </c>
      <c r="BA18">
        <f>U18*AA18/1000</f>
        <v>2.9595471820648234</v>
      </c>
      <c r="BB18">
        <f>(AY18-BA18)</f>
        <v>1.3689608465349483</v>
      </c>
      <c r="BC18">
        <f>1/(1.6/F18+1.37/N18)</f>
        <v>2.361416839324666</v>
      </c>
      <c r="BD18">
        <f>G18*AA18*0.001</f>
        <v>34.083755080569908</v>
      </c>
      <c r="BE18">
        <f>G18/S18</f>
        <v>0.98729209370249416</v>
      </c>
      <c r="BF18">
        <f>(1-AP18*AA18/AU18/F18)*100</f>
        <v>94.428317621238193</v>
      </c>
      <c r="BG18">
        <f>(S18-E18/(N18/1.35))</f>
        <v>390.16718596093114</v>
      </c>
      <c r="BH18">
        <f>E18*BF18/100/BG18</f>
        <v>-7.4921523579931839E-3</v>
      </c>
    </row>
    <row r="19" spans="1:60" x14ac:dyDescent="0.35">
      <c r="A19" s="1" t="s">
        <v>9</v>
      </c>
      <c r="B19" s="1" t="s">
        <v>4898</v>
      </c>
      <c r="K19" s="1">
        <v>2.72</v>
      </c>
    </row>
    <row r="20" spans="1:60" x14ac:dyDescent="0.35">
      <c r="A20" s="1" t="s">
        <v>9</v>
      </c>
      <c r="B20" s="1" t="s">
        <v>4897</v>
      </c>
      <c r="K20" s="1">
        <v>2.72</v>
      </c>
    </row>
    <row r="21" spans="1:60" x14ac:dyDescent="0.35">
      <c r="A21" s="1">
        <v>2</v>
      </c>
      <c r="B21" s="1" t="s">
        <v>1715</v>
      </c>
      <c r="C21" s="1">
        <v>532.00000516325235</v>
      </c>
      <c r="D21" s="1">
        <v>0</v>
      </c>
      <c r="E21">
        <f>(R21-S21*(1000-T21)/(1000-U21))*AO21</f>
        <v>-3.5859677230522751</v>
      </c>
      <c r="F21">
        <f>IF(AZ21&lt;&gt;0,1/(1/AZ21-1/N21),0)</f>
        <v>10.4730601238332</v>
      </c>
      <c r="G21">
        <f>((BC21-AP21/2)*S21-E21)/(BC21+AP21/2)</f>
        <v>385.56134805546628</v>
      </c>
      <c r="H21">
        <f>AP21*1000</f>
        <v>36.572899045302883</v>
      </c>
      <c r="I21">
        <f>(AU21-BA21)</f>
        <v>1.0273732551388646</v>
      </c>
      <c r="J21">
        <f>(P21+AT21*D21)</f>
        <v>28.294523239135742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31.829198837280273</v>
      </c>
      <c r="P21" s="1">
        <v>28.294523239135742</v>
      </c>
      <c r="Q21" s="1">
        <v>32.013744354248047</v>
      </c>
      <c r="R21" s="1">
        <v>400.26522827148438</v>
      </c>
      <c r="S21" s="1">
        <v>390.57669067382813</v>
      </c>
      <c r="T21" s="1">
        <v>-0.12259075045585632</v>
      </c>
      <c r="U21" s="1">
        <v>31.939727783203125</v>
      </c>
      <c r="V21" s="1">
        <v>-0.22993789613246918</v>
      </c>
      <c r="W21" s="1">
        <v>59.907894134521484</v>
      </c>
      <c r="X21" s="1">
        <v>300.35562133789063</v>
      </c>
      <c r="Y21" s="1">
        <v>25.714809417724609</v>
      </c>
      <c r="Z21" s="1">
        <v>0.26067975163459778</v>
      </c>
      <c r="AA21" s="1">
        <v>88.70184326171875</v>
      </c>
      <c r="AB21" s="1">
        <v>46.287105560302734</v>
      </c>
      <c r="AC21" s="1">
        <v>0.98036772012710571</v>
      </c>
      <c r="AD21" s="1">
        <v>7.5210876762866974E-2</v>
      </c>
      <c r="AE21" s="1">
        <v>2.6505185291171074E-2</v>
      </c>
      <c r="AF21" s="1">
        <v>5.8267828077077866E-2</v>
      </c>
      <c r="AG21" s="1">
        <v>1.3907507061958313E-2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1.1042486078598919</v>
      </c>
      <c r="AP21">
        <f>(U21-T21)/(1000-U21)*AO21</f>
        <v>3.6572899045302885E-2</v>
      </c>
      <c r="AQ21">
        <f>(P21+273.15)</f>
        <v>301.44452323913572</v>
      </c>
      <c r="AR21">
        <f>(O21+273.15)</f>
        <v>304.97919883728025</v>
      </c>
      <c r="AS21">
        <f>(Y21*AK21+Z21*AL21)*AM21</f>
        <v>4.1143694148726127</v>
      </c>
      <c r="AT21">
        <f>((AS21+0.00000010773*(AR21^4-AQ21^4))-AP21*44100)/(L21*0.92*2*29.3+0.00000043092*AQ21^3)</f>
        <v>-12.315062934956176</v>
      </c>
      <c r="AU21">
        <f>0.61365*EXP(17.502*J21/(240.97+J21))</f>
        <v>3.8604859827865119</v>
      </c>
      <c r="AV21">
        <f>AU21*1000/AA21</f>
        <v>43.522049157377438</v>
      </c>
      <c r="AW21">
        <f>(AV21-U21)</f>
        <v>11.582321374174313</v>
      </c>
      <c r="AX21">
        <f>IF(D21,P21,(O21+P21)/2)</f>
        <v>30.061861038208008</v>
      </c>
      <c r="AY21">
        <f>0.61365*EXP(17.502*AX21/(240.97+AX21))</f>
        <v>4.2756116638663091</v>
      </c>
      <c r="AZ21">
        <f>IF(AW21&lt;&gt;0,(1000-(AV21+U21)/2)/AW21*AP21,0)</f>
        <v>3.0385075610888261</v>
      </c>
      <c r="BA21">
        <f>U21*AA21/1000</f>
        <v>2.8331127276476473</v>
      </c>
      <c r="BB21">
        <f>(AY21-BA21)</f>
        <v>1.4424989362186618</v>
      </c>
      <c r="BC21">
        <f>1/(1.6/F21+1.37/N21)</f>
        <v>2.1148787135593858</v>
      </c>
      <c r="BD21">
        <f>G21*AA21*0.001</f>
        <v>34.20000226299296</v>
      </c>
      <c r="BE21">
        <f>G21/S21</f>
        <v>0.98715913484312312</v>
      </c>
      <c r="BF21">
        <f>(1-AP21*AA21/AU21/F21)*100</f>
        <v>91.976267244968142</v>
      </c>
      <c r="BG21">
        <f>(S21-E21/(N21/1.35))</f>
        <v>391.70768665793037</v>
      </c>
      <c r="BH21">
        <f>E21*BF21/100/BG21</f>
        <v>-8.4201545402736479E-3</v>
      </c>
    </row>
    <row r="22" spans="1:60" x14ac:dyDescent="0.35">
      <c r="A22" s="1" t="s">
        <v>9</v>
      </c>
      <c r="B22" s="1" t="s">
        <v>4896</v>
      </c>
      <c r="K22" s="1">
        <v>2.72</v>
      </c>
    </row>
    <row r="23" spans="1:60" x14ac:dyDescent="0.35">
      <c r="A23" s="1" t="s">
        <v>9</v>
      </c>
      <c r="B23" s="1" t="s">
        <v>4895</v>
      </c>
      <c r="K23" s="1">
        <v>2.72</v>
      </c>
    </row>
    <row r="24" spans="1:60" x14ac:dyDescent="0.35">
      <c r="A24" s="1">
        <v>3</v>
      </c>
      <c r="B24" s="1" t="s">
        <v>4894</v>
      </c>
      <c r="C24" s="1">
        <v>737.50000517442822</v>
      </c>
      <c r="D24" s="1">
        <v>0</v>
      </c>
      <c r="E24">
        <f>(R24-S24*(1000-T24)/(1000-U24))*AO24</f>
        <v>-3.8754734968417308</v>
      </c>
      <c r="F24">
        <f>IF(AZ24&lt;&gt;0,1/(1/AZ24-1/N24),0)</f>
        <v>6.4120013341709265</v>
      </c>
      <c r="G24">
        <f>((BC24-AP24/2)*S24-E24)/(BC24+AP24/2)</f>
        <v>385.73069138938047</v>
      </c>
      <c r="H24">
        <f>AP24*1000</f>
        <v>34.663812141195365</v>
      </c>
      <c r="I24">
        <f>(AU24-BA24)</f>
        <v>1.1537703912765203</v>
      </c>
      <c r="J24">
        <f>(P24+AT24*D24)</f>
        <v>28.205461502075195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31.670505523681641</v>
      </c>
      <c r="P24" s="1">
        <v>28.205461502075195</v>
      </c>
      <c r="Q24" s="1">
        <v>31.892406463623047</v>
      </c>
      <c r="R24" s="1">
        <v>399.96328735351563</v>
      </c>
      <c r="S24" s="1">
        <v>391.19320678710938</v>
      </c>
      <c r="T24" s="1">
        <v>-0.14868520200252533</v>
      </c>
      <c r="U24" s="1">
        <v>30.290433883666992</v>
      </c>
      <c r="V24" s="1">
        <v>-0.28139704465866089</v>
      </c>
      <c r="W24" s="1">
        <v>57.326744079589844</v>
      </c>
      <c r="X24" s="1">
        <v>300.36880493164063</v>
      </c>
      <c r="Y24" s="1">
        <v>51.095806121826172</v>
      </c>
      <c r="Z24" s="1">
        <v>0.12805092334747314</v>
      </c>
      <c r="AA24" s="1">
        <v>88.699981689453125</v>
      </c>
      <c r="AB24" s="1">
        <v>46.167991638183594</v>
      </c>
      <c r="AC24" s="1">
        <v>0.97464585304260254</v>
      </c>
      <c r="AD24" s="1">
        <v>2.6439763605594635E-2</v>
      </c>
      <c r="AE24" s="1">
        <v>2.5522621348500252E-2</v>
      </c>
      <c r="AF24" s="1">
        <v>5.7046122848987579E-2</v>
      </c>
      <c r="AG24" s="1">
        <v>9.7865983843803406E-3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1.1042970769545608</v>
      </c>
      <c r="AP24">
        <f>(U24-T24)/(1000-U24)*AO24</f>
        <v>3.4663812141195363E-2</v>
      </c>
      <c r="AQ24">
        <f>(P24+273.15)</f>
        <v>301.35546150207517</v>
      </c>
      <c r="AR24">
        <f>(O24+273.15)</f>
        <v>304.82050552368162</v>
      </c>
      <c r="AS24">
        <f>(Y24*AK24+Z24*AL24)*AM24</f>
        <v>8.1753287967593451</v>
      </c>
      <c r="AT24">
        <f>((AS24+0.00000010773*(AR24^4-AQ24^4))-AP24*44100)/(L24*0.92*2*29.3+0.00000043092*AQ24^3)</f>
        <v>-11.629111920604588</v>
      </c>
      <c r="AU24">
        <f>0.61365*EXP(17.502*J24/(240.97+J24))</f>
        <v>3.8405313221233728</v>
      </c>
      <c r="AV24">
        <f>AU24*1000/AA24</f>
        <v>43.29799453137916</v>
      </c>
      <c r="AW24">
        <f>(AV24-U24)</f>
        <v>13.007560647712168</v>
      </c>
      <c r="AX24">
        <f>IF(D24,P24,(O24+P24)/2)</f>
        <v>29.937983512878418</v>
      </c>
      <c r="AY24">
        <f>0.61365*EXP(17.502*AX24/(240.97+AX24))</f>
        <v>4.2452968363830825</v>
      </c>
      <c r="AZ24">
        <f>IF(AW24&lt;&gt;0,(1000-(AV24+U24)/2)/AW24*AP24,0)</f>
        <v>2.5668444158202246</v>
      </c>
      <c r="BA24">
        <f>U24*AA24/1000</f>
        <v>2.6867609308468525</v>
      </c>
      <c r="BB24">
        <f>(AY24-BA24)</f>
        <v>1.55853590553623</v>
      </c>
      <c r="BC24">
        <f>1/(1.6/F24+1.37/N24)</f>
        <v>1.7556194961652425</v>
      </c>
      <c r="BD24">
        <f>G24*AA24*0.001</f>
        <v>34.214305263298144</v>
      </c>
      <c r="BE24">
        <f>G24/S24</f>
        <v>0.98603627235096225</v>
      </c>
      <c r="BF24">
        <f>(1-AP24*AA24/AU24/F24)*100</f>
        <v>87.514241311269501</v>
      </c>
      <c r="BG24">
        <f>(S24-E24/(N24/1.35))</f>
        <v>392.41551142003897</v>
      </c>
      <c r="BH24">
        <f>E24*BF24/100/BG24</f>
        <v>-8.6428571992660849E-3</v>
      </c>
    </row>
    <row r="25" spans="1:60" x14ac:dyDescent="0.35">
      <c r="A25" s="1" t="s">
        <v>9</v>
      </c>
      <c r="B25" s="1" t="s">
        <v>4893</v>
      </c>
      <c r="K25" s="1">
        <v>2.72</v>
      </c>
    </row>
    <row r="26" spans="1:60" x14ac:dyDescent="0.35">
      <c r="A26" s="1" t="s">
        <v>9</v>
      </c>
      <c r="B26" s="1" t="s">
        <v>4892</v>
      </c>
      <c r="K26" s="1">
        <v>2.72</v>
      </c>
    </row>
    <row r="27" spans="1:60" x14ac:dyDescent="0.35">
      <c r="A27" s="1">
        <v>4</v>
      </c>
      <c r="B27" s="1" t="s">
        <v>4891</v>
      </c>
      <c r="C27" s="1">
        <v>943.50000517442822</v>
      </c>
      <c r="D27" s="1">
        <v>0</v>
      </c>
      <c r="E27">
        <f>(R27-S27*(1000-T27)/(1000-U27))*AO27</f>
        <v>-3.9881474713850005</v>
      </c>
      <c r="F27">
        <f>IF(AZ27&lt;&gt;0,1/(1/AZ27-1/N27),0)</f>
        <v>4.2402427448912228</v>
      </c>
      <c r="G27">
        <f>((BC27-AP27/2)*S27-E27)/(BC27+AP27/2)</f>
        <v>385.94428060700773</v>
      </c>
      <c r="H27">
        <f>AP27*1000</f>
        <v>32.68699600129672</v>
      </c>
      <c r="I27">
        <f>(AU27-BA27)</f>
        <v>1.3120942933539355</v>
      </c>
      <c r="J27">
        <f>(P27+AT27*D27)</f>
        <v>28.239477157592773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31.542148590087891</v>
      </c>
      <c r="P27" s="1">
        <v>28.239477157592773</v>
      </c>
      <c r="Q27" s="1">
        <v>31.768150329589844</v>
      </c>
      <c r="R27" s="1">
        <v>400.02359008789063</v>
      </c>
      <c r="S27" s="1">
        <v>392.03030395507813</v>
      </c>
      <c r="T27" s="1">
        <v>-0.16383771598339081</v>
      </c>
      <c r="U27" s="1">
        <v>28.592317581176758</v>
      </c>
      <c r="V27" s="1">
        <v>-0.31233057379722595</v>
      </c>
      <c r="W27" s="1">
        <v>54.506710052490234</v>
      </c>
      <c r="X27" s="1">
        <v>300.34100341796875</v>
      </c>
      <c r="Y27" s="1">
        <v>101.25855255126953</v>
      </c>
      <c r="Z27" s="1">
        <v>1.7149826511740685E-2</v>
      </c>
      <c r="AA27" s="1">
        <v>88.696823120117188</v>
      </c>
      <c r="AB27" s="1">
        <v>46.149589538574219</v>
      </c>
      <c r="AC27" s="1">
        <v>0.9776540994644165</v>
      </c>
      <c r="AD27" s="1">
        <v>5.1920235157012939E-2</v>
      </c>
      <c r="AE27" s="1">
        <v>3.5571135580539703E-2</v>
      </c>
      <c r="AF27" s="1">
        <v>2.5839038193225861E-2</v>
      </c>
      <c r="AG27" s="1">
        <v>1.3821149244904518E-2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1.1041948655072378</v>
      </c>
      <c r="AP27">
        <f>(U27-T27)/(1000-U27)*AO27</f>
        <v>3.2686996001296723E-2</v>
      </c>
      <c r="AQ27">
        <f>(P27+273.15)</f>
        <v>301.38947715759275</v>
      </c>
      <c r="AR27">
        <f>(O27+273.15)</f>
        <v>304.69214859008787</v>
      </c>
      <c r="AS27">
        <f>(Y27*AK27+Z27*AL27)*AM27</f>
        <v>16.201368046074322</v>
      </c>
      <c r="AT27">
        <f>((AS27+0.00000010773*(AR27^4-AQ27^4))-AP27*44100)/(L27*0.92*2*29.3+0.00000043092*AQ27^3)</f>
        <v>-10.895627773239424</v>
      </c>
      <c r="AU27">
        <f>0.61365*EXP(17.502*J27/(240.97+J27))</f>
        <v>3.8481420284457872</v>
      </c>
      <c r="AV27">
        <f>AU27*1000/AA27</f>
        <v>43.385342260054365</v>
      </c>
      <c r="AW27">
        <f>(AV27-U27)</f>
        <v>14.793024678877607</v>
      </c>
      <c r="AX27">
        <f>IF(D27,P27,(O27+P27)/2)</f>
        <v>29.890812873840332</v>
      </c>
      <c r="AY27">
        <f>0.61365*EXP(17.502*AX27/(240.97+AX27))</f>
        <v>4.2338027644438352</v>
      </c>
      <c r="AZ27">
        <f>IF(AW27&lt;&gt;0,(1000-(AV27+U27)/2)/AW27*AP27,0)</f>
        <v>2.1301004997702084</v>
      </c>
      <c r="BA27">
        <f>U27*AA27/1000</f>
        <v>2.5360477350918518</v>
      </c>
      <c r="BB27">
        <f>(AY27-BA27)</f>
        <v>1.6977550293519834</v>
      </c>
      <c r="BC27">
        <f>1/(1.6/F27+1.37/N27)</f>
        <v>1.4338884517634041</v>
      </c>
      <c r="BD27">
        <f>G27*AA27*0.001</f>
        <v>34.232031591220633</v>
      </c>
      <c r="BE27">
        <f>G27/S27</f>
        <v>0.9844756303615555</v>
      </c>
      <c r="BF27">
        <f>(1-AP27*AA27/AU27/F27)*100</f>
        <v>82.231888851432572</v>
      </c>
      <c r="BG27">
        <f>(S27-E27/(N27/1.35))</f>
        <v>393.28814538659685</v>
      </c>
      <c r="BH27">
        <f>E27*BF27/100/BG27</f>
        <v>-8.3387435761044879E-3</v>
      </c>
    </row>
    <row r="28" spans="1:60" x14ac:dyDescent="0.35">
      <c r="A28" s="1" t="s">
        <v>9</v>
      </c>
      <c r="B28" s="1" t="s">
        <v>4890</v>
      </c>
      <c r="K28" s="1">
        <v>2.72</v>
      </c>
    </row>
    <row r="29" spans="1:60" x14ac:dyDescent="0.35">
      <c r="A29" s="1" t="s">
        <v>9</v>
      </c>
      <c r="B29" s="1" t="s">
        <v>4889</v>
      </c>
      <c r="K29" s="1">
        <v>2.72</v>
      </c>
    </row>
    <row r="30" spans="1:60" x14ac:dyDescent="0.35">
      <c r="A30" s="1">
        <v>5</v>
      </c>
      <c r="B30" s="1" t="s">
        <v>4888</v>
      </c>
      <c r="C30" s="1">
        <v>1148.5000051744282</v>
      </c>
      <c r="D30" s="1">
        <v>0</v>
      </c>
      <c r="E30">
        <f>(R30-S30*(1000-T30)/(1000-U30))*AO30</f>
        <v>-3.9934892396146466</v>
      </c>
      <c r="F30">
        <f>IF(AZ30&lt;&gt;0,1/(1/AZ30-1/N30),0)</f>
        <v>3.0539805156491999</v>
      </c>
      <c r="G30">
        <f>((BC30-AP30/2)*S30-E30)/(BC30+AP30/2)</f>
        <v>385.87155035666274</v>
      </c>
      <c r="H30">
        <f>AP30*1000</f>
        <v>30.915077335990805</v>
      </c>
      <c r="I30">
        <f>(AU30-BA30)</f>
        <v>1.4839529370749576</v>
      </c>
      <c r="J30">
        <f>(P30+AT30*D30)</f>
        <v>28.401018142700195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31.448354721069336</v>
      </c>
      <c r="P30" s="1">
        <v>28.401018142700195</v>
      </c>
      <c r="Q30" s="1">
        <v>31.669977188110352</v>
      </c>
      <c r="R30" s="1">
        <v>400.03469848632813</v>
      </c>
      <c r="S30" s="1">
        <v>392.65765380859375</v>
      </c>
      <c r="T30" s="1">
        <v>-0.17589078843593597</v>
      </c>
      <c r="U30" s="1">
        <v>27.064678192138672</v>
      </c>
      <c r="V30" s="1">
        <v>-0.33709385991096497</v>
      </c>
      <c r="W30" s="1">
        <v>51.869331359863281</v>
      </c>
      <c r="X30" s="1">
        <v>300.33575439453125</v>
      </c>
      <c r="Y30" s="1">
        <v>149.7706298828125</v>
      </c>
      <c r="Z30" s="1">
        <v>0.16463914513587952</v>
      </c>
      <c r="AA30" s="1">
        <v>88.695396423339844</v>
      </c>
      <c r="AB30" s="1">
        <v>46.130344390869141</v>
      </c>
      <c r="AC30" s="1">
        <v>0.9772680401802063</v>
      </c>
      <c r="AD30" s="1">
        <v>5.2344217896461487E-2</v>
      </c>
      <c r="AE30" s="1">
        <v>2.666749618947506E-2</v>
      </c>
      <c r="AF30" s="1">
        <v>3.508530929684639E-2</v>
      </c>
      <c r="AG30" s="1">
        <v>8.387821726500988E-3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1.1041755676269529</v>
      </c>
      <c r="AP30">
        <f>(U30-T30)/(1000-U30)*AO30</f>
        <v>3.0915077335990804E-2</v>
      </c>
      <c r="AQ30">
        <f>(P30+273.15)</f>
        <v>301.55101814270017</v>
      </c>
      <c r="AR30">
        <f>(O30+273.15)</f>
        <v>304.59835472106931</v>
      </c>
      <c r="AS30">
        <f>(Y30*AK30+Z30*AL30)*AM30</f>
        <v>23.963300245628488</v>
      </c>
      <c r="AT30">
        <f>((AS30+0.00000010773*(AR30^4-AQ30^4))-AP30*44100)/(L30*0.92*2*29.3+0.00000043092*AQ30^3)</f>
        <v>-10.242624022655606</v>
      </c>
      <c r="AU30">
        <f>0.61365*EXP(17.502*J30/(240.97+J30))</f>
        <v>3.884465298396818</v>
      </c>
      <c r="AV30">
        <f>AU30*1000/AA30</f>
        <v>43.795568372640325</v>
      </c>
      <c r="AW30">
        <f>(AV30-U30)</f>
        <v>16.730890180501653</v>
      </c>
      <c r="AX30">
        <f>IF(D30,P30,(O30+P30)/2)</f>
        <v>29.924686431884766</v>
      </c>
      <c r="AY30">
        <f>0.61365*EXP(17.502*AX30/(240.97+AX30))</f>
        <v>4.2420539866983891</v>
      </c>
      <c r="AZ30">
        <f>IF(AW30&lt;&gt;0,(1000-(AV30+U30)/2)/AW30*AP30,0)</f>
        <v>1.7823171399119144</v>
      </c>
      <c r="BA30">
        <f>U30*AA30/1000</f>
        <v>2.4005123613218604</v>
      </c>
      <c r="BB30">
        <f>(AY30-BA30)</f>
        <v>1.8415416253765287</v>
      </c>
      <c r="BC30">
        <f>1/(1.6/F30+1.37/N30)</f>
        <v>1.1848708312346068</v>
      </c>
      <c r="BD30">
        <f>G30*AA30*0.001</f>
        <v>34.225030127372939</v>
      </c>
      <c r="BE30">
        <f>G30/S30</f>
        <v>0.98271750623957277</v>
      </c>
      <c r="BF30">
        <f>(1-AP30*AA30/AU30/F30)*100</f>
        <v>76.886063895730302</v>
      </c>
      <c r="BG30">
        <f>(S30-E30/(N30/1.35))</f>
        <v>393.91718000664758</v>
      </c>
      <c r="BH30">
        <f>E30*BF30/100/BG30</f>
        <v>-7.7946249726590141E-3</v>
      </c>
    </row>
    <row r="31" spans="1:60" x14ac:dyDescent="0.35">
      <c r="A31" s="1" t="s">
        <v>9</v>
      </c>
      <c r="B31" s="1" t="s">
        <v>4887</v>
      </c>
      <c r="K31" s="1">
        <v>2.72</v>
      </c>
    </row>
    <row r="32" spans="1:60" x14ac:dyDescent="0.35">
      <c r="A32" s="1" t="s">
        <v>9</v>
      </c>
      <c r="B32" s="1" t="s">
        <v>4886</v>
      </c>
      <c r="K32" s="1">
        <v>2.72</v>
      </c>
    </row>
    <row r="33" spans="1:60" x14ac:dyDescent="0.35">
      <c r="A33" s="1">
        <v>6</v>
      </c>
      <c r="B33" s="1" t="s">
        <v>4885</v>
      </c>
      <c r="C33" s="1">
        <v>1354.5000051744282</v>
      </c>
      <c r="D33" s="1">
        <v>0</v>
      </c>
      <c r="E33">
        <f>(R33-S33*(1000-T33)/(1000-U33))*AO33</f>
        <v>-4.0472289891557764</v>
      </c>
      <c r="F33">
        <f>IF(AZ33&lt;&gt;0,1/(1/AZ33-1/N33),0)</f>
        <v>2.4320422946892082</v>
      </c>
      <c r="G33">
        <f>((BC33-AP33/2)*S33-E33)/(BC33+AP33/2)</f>
        <v>385.50267261850649</v>
      </c>
      <c r="H33">
        <f>AP33*1000</f>
        <v>29.805538214744733</v>
      </c>
      <c r="I33">
        <f>(AU33-BA33)</f>
        <v>1.6442099542142126</v>
      </c>
      <c r="J33">
        <f>(P33+AT33*D33)</f>
        <v>28.731206893920898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31.383569717407227</v>
      </c>
      <c r="P33" s="1">
        <v>28.731206893920898</v>
      </c>
      <c r="Q33" s="1">
        <v>31.5965576171875</v>
      </c>
      <c r="R33" s="1">
        <v>399.82980346679688</v>
      </c>
      <c r="S33" s="1">
        <v>392.88909912109375</v>
      </c>
      <c r="T33" s="1">
        <v>-0.18423745036125183</v>
      </c>
      <c r="U33" s="1">
        <v>26.106971740722656</v>
      </c>
      <c r="V33" s="1">
        <v>-0.35437196493148804</v>
      </c>
      <c r="W33" s="1">
        <v>50.215518951416016</v>
      </c>
      <c r="X33" s="1">
        <v>300.30776977539063</v>
      </c>
      <c r="Y33" s="1">
        <v>300.33596801757813</v>
      </c>
      <c r="Z33" s="1">
        <v>6.5167799592018127E-2</v>
      </c>
      <c r="AA33" s="1">
        <v>88.690155029296875</v>
      </c>
      <c r="AB33" s="1">
        <v>46.140438079833984</v>
      </c>
      <c r="AC33" s="1">
        <v>0.96378451585769653</v>
      </c>
      <c r="AD33" s="1">
        <v>8.4408946335315704E-2</v>
      </c>
      <c r="AE33" s="1">
        <v>1.9655510783195496E-2</v>
      </c>
      <c r="AF33" s="1">
        <v>4.1697949171066284E-2</v>
      </c>
      <c r="AG33" s="1">
        <v>6.5808002837002277E-3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1.1040726829977594</v>
      </c>
      <c r="AP33">
        <f>(U33-T33)/(1000-U33)*AO33</f>
        <v>2.9805538214744732E-2</v>
      </c>
      <c r="AQ33">
        <f>(P33+273.15)</f>
        <v>301.88120689392088</v>
      </c>
      <c r="AR33">
        <f>(O33+273.15)</f>
        <v>304.5335697174072</v>
      </c>
      <c r="AS33">
        <f>(Y33*AK33+Z33*AL33)*AM33</f>
        <v>48.053753808727379</v>
      </c>
      <c r="AT33">
        <f>((AS33+0.00000010773*(AR33^4-AQ33^4))-AP33*44100)/(L33*0.92*2*29.3+0.00000043092*AQ33^3)</f>
        <v>-9.7025068756381607</v>
      </c>
      <c r="AU33">
        <f>0.61365*EXP(17.502*J33/(240.97+J33))</f>
        <v>3.9596413252443776</v>
      </c>
      <c r="AV33">
        <f>AU33*1000/AA33</f>
        <v>44.645781980383234</v>
      </c>
      <c r="AW33">
        <f>(AV33-U33)</f>
        <v>18.538810239660577</v>
      </c>
      <c r="AX33">
        <f>IF(D33,P33,(O33+P33)/2)</f>
        <v>30.057388305664063</v>
      </c>
      <c r="AY33">
        <f>0.61365*EXP(17.502*AX33/(240.97+AX33))</f>
        <v>4.2745138402960201</v>
      </c>
      <c r="AZ33">
        <f>IF(AW33&lt;&gt;0,(1000-(AV33+U33)/2)/AW33*AP33,0)</f>
        <v>1.5508614571619193</v>
      </c>
      <c r="BA33">
        <f>U33*AA33/1000</f>
        <v>2.3154313710301651</v>
      </c>
      <c r="BB33">
        <f>(AY33-BA33)</f>
        <v>1.9590824692658551</v>
      </c>
      <c r="BC33">
        <f>1/(1.6/F33+1.37/N33)</f>
        <v>1.0225464042067491</v>
      </c>
      <c r="BD33">
        <f>G33*AA33*0.001</f>
        <v>34.190291798743623</v>
      </c>
      <c r="BE33">
        <f>G33/S33</f>
        <v>0.98119971635988135</v>
      </c>
      <c r="BF33">
        <f>(1-AP33*AA33/AU33/F33)*100</f>
        <v>72.549806443539552</v>
      </c>
      <c r="BG33">
        <f>(S33-E33/(N33/1.35))</f>
        <v>394.16557456286972</v>
      </c>
      <c r="BH33">
        <f>E33*BF33/100/BG33</f>
        <v>-7.4492979282009906E-3</v>
      </c>
    </row>
    <row r="34" spans="1:60" x14ac:dyDescent="0.35">
      <c r="A34" s="1" t="s">
        <v>9</v>
      </c>
      <c r="B34" s="1" t="s">
        <v>4884</v>
      </c>
      <c r="K34" s="1">
        <v>2.72</v>
      </c>
    </row>
    <row r="35" spans="1:60" x14ac:dyDescent="0.35">
      <c r="A35" s="1" t="s">
        <v>9</v>
      </c>
      <c r="B35" s="1" t="s">
        <v>4883</v>
      </c>
      <c r="K35" s="1">
        <v>2.72</v>
      </c>
    </row>
    <row r="36" spans="1:60" x14ac:dyDescent="0.35">
      <c r="A36" s="1">
        <v>7</v>
      </c>
      <c r="B36" s="1" t="s">
        <v>4882</v>
      </c>
      <c r="C36" s="1">
        <v>1561.0000051632524</v>
      </c>
      <c r="D36" s="1">
        <v>0</v>
      </c>
      <c r="E36">
        <f>(R36-S36*(1000-T36)/(1000-U36))*AO36</f>
        <v>-3.984560744712685</v>
      </c>
      <c r="F36">
        <f>IF(AZ36&lt;&gt;0,1/(1/AZ36-1/N36),0)</f>
        <v>2.1518732985370606</v>
      </c>
      <c r="G36">
        <f>((BC36-AP36/2)*S36-E36)/(BC36+AP36/2)</f>
        <v>385.17434925055858</v>
      </c>
      <c r="H36">
        <f>AP36*1000</f>
        <v>29.381909506458395</v>
      </c>
      <c r="I36">
        <f>(AU36-BA36)</f>
        <v>1.7548880461234497</v>
      </c>
      <c r="J36">
        <f>(P36+AT36*D36)</f>
        <v>29.066629409790039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31.349721908569336</v>
      </c>
      <c r="P36" s="1">
        <v>29.066629409790039</v>
      </c>
      <c r="Q36" s="1">
        <v>31.546684265136719</v>
      </c>
      <c r="R36" s="1">
        <v>399.94876098632813</v>
      </c>
      <c r="S36" s="1">
        <v>393.09713745117188</v>
      </c>
      <c r="T36" s="1">
        <v>-0.18940778076648712</v>
      </c>
      <c r="U36" s="1">
        <v>25.735628128051758</v>
      </c>
      <c r="V36" s="1">
        <v>-0.3650059700012207</v>
      </c>
      <c r="W36" s="1">
        <v>49.594886779785156</v>
      </c>
      <c r="X36" s="1">
        <v>300.33529663085938</v>
      </c>
      <c r="Y36" s="1">
        <v>499.864501953125</v>
      </c>
      <c r="Z36" s="1">
        <v>0.18978945910930634</v>
      </c>
      <c r="AA36" s="1">
        <v>88.687049865722656</v>
      </c>
      <c r="AB36" s="1">
        <v>46.165485382080078</v>
      </c>
      <c r="AC36" s="1">
        <v>0.9674830436706543</v>
      </c>
      <c r="AD36" s="1">
        <v>6.4893379807472229E-2</v>
      </c>
      <c r="AE36" s="1">
        <v>7.7679138630628586E-3</v>
      </c>
      <c r="AF36" s="1">
        <v>4.0248222649097443E-2</v>
      </c>
      <c r="AG36" s="1">
        <v>1.4526925981044769E-2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1.1041738846722768</v>
      </c>
      <c r="AP36">
        <f>(U36-T36)/(1000-U36)*AO36</f>
        <v>2.9381909506458394E-2</v>
      </c>
      <c r="AQ36">
        <f>(P36+273.15)</f>
        <v>302.21662940979002</v>
      </c>
      <c r="AR36">
        <f>(O36+273.15)</f>
        <v>304.49972190856931</v>
      </c>
      <c r="AS36">
        <f>(Y36*AK36+Z36*AL36)*AM36</f>
        <v>79.978318524845236</v>
      </c>
      <c r="AT36">
        <f>((AS36+0.00000010773*(AR36^4-AQ36^4))-AP36*44100)/(L36*0.92*2*29.3+0.00000043092*AQ36^3)</f>
        <v>-9.336408258168877</v>
      </c>
      <c r="AU36">
        <f>0.61365*EXP(17.502*J36/(240.97+J36))</f>
        <v>4.0373049812416708</v>
      </c>
      <c r="AV36">
        <f>AU36*1000/AA36</f>
        <v>45.523049727715431</v>
      </c>
      <c r="AW36">
        <f>(AV36-U36)</f>
        <v>19.787421599663674</v>
      </c>
      <c r="AX36">
        <f>IF(D36,P36,(O36+P36)/2)</f>
        <v>30.208175659179688</v>
      </c>
      <c r="AY36">
        <f>0.61365*EXP(17.502*AX36/(240.97+AX36))</f>
        <v>4.3116600611337645</v>
      </c>
      <c r="AZ36">
        <f>IF(AW36&lt;&gt;0,(1000-(AV36+U36)/2)/AW36*AP36,0)</f>
        <v>1.4319729001370241</v>
      </c>
      <c r="BA36">
        <f>U36*AA36/1000</f>
        <v>2.2824169351182211</v>
      </c>
      <c r="BB36">
        <f>(AY36-BA36)</f>
        <v>2.0292431260155435</v>
      </c>
      <c r="BC36">
        <f>1/(1.6/F36+1.37/N36)</f>
        <v>0.94019810495177125</v>
      </c>
      <c r="BD36">
        <f>G36*AA36*0.001</f>
        <v>34.159976718981561</v>
      </c>
      <c r="BE36">
        <f>G36/S36</f>
        <v>0.97984521522597601</v>
      </c>
      <c r="BF36">
        <f>(1-AP36*AA36/AU36/F36)*100</f>
        <v>70.006166860779601</v>
      </c>
      <c r="BG36">
        <f>(S36-E36/(N36/1.35))</f>
        <v>394.35384764733777</v>
      </c>
      <c r="BH36">
        <f>E36*BF36/100/BG36</f>
        <v>-7.0734399074691414E-3</v>
      </c>
    </row>
    <row r="37" spans="1:60" x14ac:dyDescent="0.35">
      <c r="A37" s="1" t="s">
        <v>9</v>
      </c>
      <c r="B37" s="1" t="s">
        <v>4881</v>
      </c>
      <c r="K37" s="1">
        <v>2.72</v>
      </c>
    </row>
    <row r="38" spans="1:60" x14ac:dyDescent="0.35">
      <c r="A38" s="1" t="s">
        <v>9</v>
      </c>
      <c r="B38" s="1" t="s">
        <v>4880</v>
      </c>
      <c r="K38" s="1">
        <v>2.72</v>
      </c>
    </row>
    <row r="39" spans="1:60" x14ac:dyDescent="0.35">
      <c r="A39" s="1">
        <v>8</v>
      </c>
      <c r="B39" s="1" t="s">
        <v>4879</v>
      </c>
      <c r="C39" s="1">
        <v>1767.0000051632524</v>
      </c>
      <c r="D39" s="1">
        <v>0</v>
      </c>
      <c r="E39">
        <f>(R39-S39*(1000-T39)/(1000-U39))*AO39</f>
        <v>-4.2850254563057719</v>
      </c>
      <c r="F39">
        <f>IF(AZ39&lt;&gt;0,1/(1/AZ39-1/N39),0)</f>
        <v>2.0719739254201528</v>
      </c>
      <c r="G39">
        <f>((BC39-AP39/2)*S39-E39)/(BC39+AP39/2)</f>
        <v>385.59978672401883</v>
      </c>
      <c r="H39">
        <f>AP39*1000</f>
        <v>29.505300501575789</v>
      </c>
      <c r="I39">
        <f>(AU39-BA39)</f>
        <v>1.8066882939399482</v>
      </c>
      <c r="J39">
        <f>(P39+AT39*D39)</f>
        <v>29.326333999633789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31.342979431152344</v>
      </c>
      <c r="P39" s="1">
        <v>29.326333999633789</v>
      </c>
      <c r="Q39" s="1">
        <v>31.520401000976563</v>
      </c>
      <c r="R39" s="1">
        <v>400.10736083984375</v>
      </c>
      <c r="S39" s="1">
        <v>393.47332763671875</v>
      </c>
      <c r="T39" s="1">
        <v>-0.19275785982608795</v>
      </c>
      <c r="U39" s="1">
        <v>25.840492248535156</v>
      </c>
      <c r="V39" s="1">
        <v>-0.37159469723701477</v>
      </c>
      <c r="W39" s="1">
        <v>49.814777374267578</v>
      </c>
      <c r="X39" s="1">
        <v>300.31057739257813</v>
      </c>
      <c r="Y39" s="1">
        <v>751.367919921875</v>
      </c>
      <c r="Z39" s="1">
        <v>2.2866308689117432E-2</v>
      </c>
      <c r="AA39" s="1">
        <v>88.68475341796875</v>
      </c>
      <c r="AB39" s="1">
        <v>46.272525787353516</v>
      </c>
      <c r="AC39" s="1">
        <v>0.96588927507400513</v>
      </c>
      <c r="AD39" s="1">
        <v>6.6283524036407471E-2</v>
      </c>
      <c r="AE39" s="1">
        <v>4.3814429081976414E-3</v>
      </c>
      <c r="AF39" s="1">
        <v>3.1918272376060486E-2</v>
      </c>
      <c r="AG39" s="1">
        <v>1.4175361022353172E-2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1.1040830051197723</v>
      </c>
      <c r="AP39">
        <f>(U39-T39)/(1000-U39)*AO39</f>
        <v>2.950530050157579E-2</v>
      </c>
      <c r="AQ39">
        <f>(P39+273.15)</f>
        <v>302.47633399963377</v>
      </c>
      <c r="AR39">
        <f>(O39+273.15)</f>
        <v>304.49297943115232</v>
      </c>
      <c r="AS39">
        <f>(Y39*AK39+Z39*AL39)*AM39</f>
        <v>120.21886450039892</v>
      </c>
      <c r="AT39">
        <f>((AS39+0.00000010773*(AR39^4-AQ39^4))-AP39*44100)/(L39*0.92*2*29.3+0.00000043092*AQ39^3)</f>
        <v>-9.0857497233340201</v>
      </c>
      <c r="AU39">
        <f>0.61365*EXP(17.502*J39/(240.97+J39))</f>
        <v>4.0983459772002213</v>
      </c>
      <c r="AV39">
        <f>AU39*1000/AA39</f>
        <v>46.212520407931137</v>
      </c>
      <c r="AW39">
        <f>(AV39-U39)</f>
        <v>20.372028159395981</v>
      </c>
      <c r="AX39">
        <f>IF(D39,P39,(O39+P39)/2)</f>
        <v>30.334656715393066</v>
      </c>
      <c r="AY39">
        <f>0.61365*EXP(17.502*AX39/(240.97+AX39))</f>
        <v>4.3430350828083553</v>
      </c>
      <c r="AZ39">
        <f>IF(AW39&lt;&gt;0,(1000-(AV39+U39)/2)/AW39*AP39,0)</f>
        <v>1.3961460971779183</v>
      </c>
      <c r="BA39">
        <f>U39*AA39/1000</f>
        <v>2.2916576832602731</v>
      </c>
      <c r="BB39">
        <f>(AY39-BA39)</f>
        <v>2.0513773995480822</v>
      </c>
      <c r="BC39">
        <f>1/(1.6/F39+1.37/N39)</f>
        <v>0.9155179098673647</v>
      </c>
      <c r="BD39">
        <f>G39*AA39*0.001</f>
        <v>34.196822003640946</v>
      </c>
      <c r="BE39">
        <f>G39/S39</f>
        <v>0.97998964514319176</v>
      </c>
      <c r="BF39">
        <f>(1-AP39*AA39/AU39/F39)*100</f>
        <v>69.185430764053763</v>
      </c>
      <c r="BG39">
        <f>(S39-E39/(N39/1.35))</f>
        <v>394.82480287496566</v>
      </c>
      <c r="BH39">
        <f>E39*BF39/100/BG39</f>
        <v>-7.5086805557992064E-3</v>
      </c>
    </row>
    <row r="40" spans="1:60" x14ac:dyDescent="0.35">
      <c r="A40" s="1" t="s">
        <v>9</v>
      </c>
      <c r="B40" s="1" t="s">
        <v>4878</v>
      </c>
      <c r="K40" s="1">
        <v>2.72</v>
      </c>
    </row>
    <row r="41" spans="1:60" x14ac:dyDescent="0.35">
      <c r="A41" s="1" t="s">
        <v>9</v>
      </c>
      <c r="B41" s="1" t="s">
        <v>4877</v>
      </c>
      <c r="K41" s="1">
        <v>2.72</v>
      </c>
    </row>
    <row r="42" spans="1:60" x14ac:dyDescent="0.35">
      <c r="A42" s="1">
        <v>9</v>
      </c>
      <c r="B42" s="1" t="s">
        <v>4876</v>
      </c>
      <c r="C42" s="1">
        <v>1973.0000051632524</v>
      </c>
      <c r="D42" s="1">
        <v>0</v>
      </c>
      <c r="E42">
        <f>(R42-S42*(1000-T42)/(1000-U42))*AO42</f>
        <v>-4.0953887712163759</v>
      </c>
      <c r="F42">
        <f>IF(AZ42&lt;&gt;0,1/(1/AZ42-1/N42),0)</f>
        <v>2.0293897629945845</v>
      </c>
      <c r="G42">
        <f>((BC42-AP42/2)*S42-E42)/(BC42+AP42/2)</f>
        <v>384.96156531103952</v>
      </c>
      <c r="H42">
        <f>AP42*1000</f>
        <v>29.682426379709288</v>
      </c>
      <c r="I42">
        <f>(AU42-BA42)</f>
        <v>1.8423933764054481</v>
      </c>
      <c r="J42">
        <f>(P42+AT42*D42)</f>
        <v>29.530055999755859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31.359617233276367</v>
      </c>
      <c r="P42" s="1">
        <v>29.530055999755859</v>
      </c>
      <c r="Q42" s="1">
        <v>31.517402648925781</v>
      </c>
      <c r="R42" s="1">
        <v>400.08502197265625</v>
      </c>
      <c r="S42" s="1">
        <v>393.2239990234375</v>
      </c>
      <c r="T42" s="1">
        <v>-0.19447521865367889</v>
      </c>
      <c r="U42" s="1">
        <v>25.98658561706543</v>
      </c>
      <c r="V42" s="1">
        <v>-0.37451556324958801</v>
      </c>
      <c r="W42" s="1">
        <v>50.044326782226563</v>
      </c>
      <c r="X42" s="1">
        <v>300.36270141601563</v>
      </c>
      <c r="Y42" s="1">
        <v>1000.0856323242188</v>
      </c>
      <c r="Z42" s="1">
        <v>5.4878700524568558E-2</v>
      </c>
      <c r="AA42" s="1">
        <v>88.676406860351563</v>
      </c>
      <c r="AB42" s="1">
        <v>46.215412139892578</v>
      </c>
      <c r="AC42" s="1">
        <v>0.96939420700073242</v>
      </c>
      <c r="AD42" s="1">
        <v>0.10373824834823608</v>
      </c>
      <c r="AE42" s="1">
        <v>7.3665427044034004E-3</v>
      </c>
      <c r="AF42" s="1">
        <v>2.3836089298129082E-2</v>
      </c>
      <c r="AG42" s="1">
        <v>1.2998281046748161E-2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1.1042746375588808</v>
      </c>
      <c r="AP42">
        <f>(U42-T42)/(1000-U42)*AO42</f>
        <v>2.9682426379709286E-2</v>
      </c>
      <c r="AQ42">
        <f>(P42+273.15)</f>
        <v>302.68005599975584</v>
      </c>
      <c r="AR42">
        <f>(O42+273.15)</f>
        <v>304.50961723327634</v>
      </c>
      <c r="AS42">
        <f>(Y42*AK42+Z42*AL42)*AM42</f>
        <v>160.01369759529007</v>
      </c>
      <c r="AT42">
        <f>((AS42+0.00000010773*(AR42^4-AQ42^4))-AP42*44100)/(L42*0.92*2*29.3+0.00000043092*AQ42^3)</f>
        <v>-8.8503531314820378</v>
      </c>
      <c r="AU42">
        <f>0.61365*EXP(17.502*J42/(240.97+J42))</f>
        <v>4.146790415495702</v>
      </c>
      <c r="AV42">
        <f>AU42*1000/AA42</f>
        <v>46.76317593727164</v>
      </c>
      <c r="AW42">
        <f>(AV42-U42)</f>
        <v>20.776590320206211</v>
      </c>
      <c r="AX42">
        <f>IF(D42,P42,(O42+P42)/2)</f>
        <v>30.444836616516113</v>
      </c>
      <c r="AY42">
        <f>0.61365*EXP(17.502*AX42/(240.97+AX42))</f>
        <v>4.3705283633728609</v>
      </c>
      <c r="AZ42">
        <f>IF(AW42&lt;&gt;0,(1000-(AV42+U42)/2)/AW42*AP42,0)</f>
        <v>1.3766807362588644</v>
      </c>
      <c r="BA42">
        <f>U42*AA42/1000</f>
        <v>2.304397039090254</v>
      </c>
      <c r="BB42">
        <f>(AY42-BA42)</f>
        <v>2.0661313242826069</v>
      </c>
      <c r="BC42">
        <f>1/(1.6/F42+1.37/N42)</f>
        <v>0.9021348127918144</v>
      </c>
      <c r="BD42">
        <f>G42*AA42*0.001</f>
        <v>34.137008391119544</v>
      </c>
      <c r="BE42">
        <f>G42/S42</f>
        <v>0.97898797191189368</v>
      </c>
      <c r="BF42">
        <f>(1-AP42*AA42/AU42/F42)*100</f>
        <v>68.722651059990028</v>
      </c>
      <c r="BG42">
        <f>(S42-E42/(N42/1.35))</f>
        <v>394.51566381556808</v>
      </c>
      <c r="BH42">
        <f>E42*BF42/100/BG42</f>
        <v>-7.1339619511502422E-3</v>
      </c>
    </row>
    <row r="43" spans="1:60" x14ac:dyDescent="0.35">
      <c r="A43" s="1" t="s">
        <v>9</v>
      </c>
      <c r="B43" s="1" t="s">
        <v>4875</v>
      </c>
      <c r="K43" s="1">
        <v>2.72</v>
      </c>
    </row>
    <row r="44" spans="1:60" x14ac:dyDescent="0.35">
      <c r="A44" s="1" t="s">
        <v>9</v>
      </c>
      <c r="B44" s="1" t="s">
        <v>4874</v>
      </c>
      <c r="K44" s="1">
        <v>2.72</v>
      </c>
    </row>
    <row r="45" spans="1:60" x14ac:dyDescent="0.35">
      <c r="A45" s="1">
        <v>10</v>
      </c>
      <c r="B45" s="1" t="s">
        <v>4873</v>
      </c>
      <c r="C45" s="1">
        <v>2178.5000051744282</v>
      </c>
      <c r="D45" s="1">
        <v>0</v>
      </c>
      <c r="E45">
        <f>(R45-S45*(1000-T45)/(1000-U45))*AO45</f>
        <v>-3.3725340420250509</v>
      </c>
      <c r="F45">
        <f>IF(AZ45&lt;&gt;0,1/(1/AZ45-1/N45),0)</f>
        <v>1.8610626976342886</v>
      </c>
      <c r="G45">
        <f>((BC45-AP45/2)*S45-E45)/(BC45+AP45/2)</f>
        <v>383.12609988923816</v>
      </c>
      <c r="H45">
        <f>AP45*1000</f>
        <v>29.192880029693772</v>
      </c>
      <c r="I45">
        <f>(AU45-BA45)</f>
        <v>1.9230423646418759</v>
      </c>
      <c r="J45">
        <f>(P45+AT45*D45)</f>
        <v>29.710243225097656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31.408514022827148</v>
      </c>
      <c r="P45" s="1">
        <v>29.710243225097656</v>
      </c>
      <c r="Q45" s="1">
        <v>31.542629241943359</v>
      </c>
      <c r="R45" s="1">
        <v>399.82711791992188</v>
      </c>
      <c r="S45" s="1">
        <v>392.504150390625</v>
      </c>
      <c r="T45" s="1">
        <v>-0.19687435030937195</v>
      </c>
      <c r="U45" s="1">
        <v>25.565975189208984</v>
      </c>
      <c r="V45" s="1">
        <v>-0.37806856632232666</v>
      </c>
      <c r="W45" s="1">
        <v>49.095741271972656</v>
      </c>
      <c r="X45" s="1">
        <v>300.33392333984375</v>
      </c>
      <c r="Y45" s="1">
        <v>1250.471435546875</v>
      </c>
      <c r="Z45" s="1">
        <v>8.2320332527160645E-2</v>
      </c>
      <c r="AA45" s="1">
        <v>88.672981262207031</v>
      </c>
      <c r="AB45" s="1">
        <v>46.129997253417969</v>
      </c>
      <c r="AC45" s="1">
        <v>0.98077583312988281</v>
      </c>
      <c r="AD45" s="1">
        <v>4.4735077768564224E-2</v>
      </c>
      <c r="AE45" s="1">
        <v>3.2102622091770172E-2</v>
      </c>
      <c r="AF45" s="1">
        <v>4.2886275798082352E-2</v>
      </c>
      <c r="AG45" s="1">
        <v>9.586128406226635E-3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1.1041688358082489</v>
      </c>
      <c r="AP45">
        <f>(U45-T45)/(1000-U45)*AO45</f>
        <v>2.9192880029693773E-2</v>
      </c>
      <c r="AQ45">
        <f>(P45+273.15)</f>
        <v>302.86024322509763</v>
      </c>
      <c r="AR45">
        <f>(O45+273.15)</f>
        <v>304.55851402282713</v>
      </c>
      <c r="AS45">
        <f>(Y45*AK45+Z45*AL45)*AM45</f>
        <v>200.07542521546566</v>
      </c>
      <c r="AT45">
        <f>((AS45+0.00000010773*(AR45^4-AQ45^4))-AP45*44100)/(L45*0.92*2*29.3+0.00000043092*AQ45^3)</f>
        <v>-8.3770209533913889</v>
      </c>
      <c r="AU45">
        <f>0.61365*EXP(17.502*J45/(240.97+J45))</f>
        <v>4.1900536035446541</v>
      </c>
      <c r="AV45">
        <f>AU45*1000/AA45</f>
        <v>47.25287842927731</v>
      </c>
      <c r="AW45">
        <f>(AV45-U45)</f>
        <v>21.686903240068325</v>
      </c>
      <c r="AX45">
        <f>IF(D45,P45,(O45+P45)/2)</f>
        <v>30.559378623962402</v>
      </c>
      <c r="AY45">
        <f>0.61365*EXP(17.502*AX45/(240.97+AX45))</f>
        <v>4.3992707702506753</v>
      </c>
      <c r="AZ45">
        <f>IF(AW45&lt;&gt;0,(1000-(AV45+U45)/2)/AW45*AP45,0)</f>
        <v>1.2970954723000367</v>
      </c>
      <c r="BA45">
        <f>U45*AA45/1000</f>
        <v>2.2670112389027781</v>
      </c>
      <c r="BB45">
        <f>(AY45-BA45)</f>
        <v>2.1322595313478971</v>
      </c>
      <c r="BC45">
        <f>1/(1.6/F45+1.37/N45)</f>
        <v>0.84760754686809481</v>
      </c>
      <c r="BD45">
        <f>G45*AA45*0.001</f>
        <v>33.972933476540881</v>
      </c>
      <c r="BE45">
        <f>G45/S45</f>
        <v>0.97610713035249774</v>
      </c>
      <c r="BF45">
        <f>(1-AP45*AA45/AU45/F45)*100</f>
        <v>66.803853751824136</v>
      </c>
      <c r="BG45">
        <f>(S45-E45/(N45/1.35))</f>
        <v>393.56783047710718</v>
      </c>
      <c r="BH45">
        <f>E45*BF45/100/BG45</f>
        <v>-5.7245093086843342E-3</v>
      </c>
    </row>
    <row r="46" spans="1:60" x14ac:dyDescent="0.35">
      <c r="A46" s="1" t="s">
        <v>9</v>
      </c>
      <c r="B46" s="1" t="s">
        <v>4872</v>
      </c>
      <c r="K46" s="1">
        <v>2.72</v>
      </c>
    </row>
    <row r="47" spans="1:60" x14ac:dyDescent="0.35">
      <c r="A47" s="1" t="s">
        <v>9</v>
      </c>
      <c r="B47" s="1" t="s">
        <v>4871</v>
      </c>
      <c r="K47" s="1">
        <v>2.72</v>
      </c>
    </row>
    <row r="48" spans="1:60" x14ac:dyDescent="0.35">
      <c r="A48" s="1">
        <v>11</v>
      </c>
      <c r="B48" s="1" t="s">
        <v>4870</v>
      </c>
      <c r="C48" s="1">
        <v>2384.0000051856041</v>
      </c>
      <c r="D48" s="1">
        <v>0</v>
      </c>
      <c r="E48">
        <f>(R48-S48*(1000-T48)/(1000-U48))*AO48</f>
        <v>-2.9775646996352112</v>
      </c>
      <c r="F48">
        <f>IF(AZ48&lt;&gt;0,1/(1/AZ48-1/N48),0)</f>
        <v>1.4704385242816009</v>
      </c>
      <c r="G48">
        <f>((BC48-AP48/2)*S48-E48)/(BC48+AP48/2)</f>
        <v>382.2505587447277</v>
      </c>
      <c r="H48">
        <f>AP48*1000</f>
        <v>27.253287671170529</v>
      </c>
      <c r="I48">
        <f>(AU48-BA48)</f>
        <v>2.1286952510195216</v>
      </c>
      <c r="J48">
        <f>(P48+AT48*D48)</f>
        <v>29.946565628051758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31.506414413452148</v>
      </c>
      <c r="P48" s="1">
        <v>29.946565628051758</v>
      </c>
      <c r="Q48" s="1">
        <v>31.606594085693359</v>
      </c>
      <c r="R48" s="1">
        <v>399.93429565429688</v>
      </c>
      <c r="S48" s="1">
        <v>392.93240356445313</v>
      </c>
      <c r="T48" s="1">
        <v>-0.19831518828868866</v>
      </c>
      <c r="U48" s="1">
        <v>23.894514083862305</v>
      </c>
      <c r="V48" s="1">
        <v>-0.37870442867279053</v>
      </c>
      <c r="W48" s="1">
        <v>45.629173278808594</v>
      </c>
      <c r="X48" s="1">
        <v>300.32864379882813</v>
      </c>
      <c r="Y48" s="1">
        <v>1600.0528564453125</v>
      </c>
      <c r="Z48" s="1">
        <v>0.22752267122268677</v>
      </c>
      <c r="AA48" s="1">
        <v>88.668708801269531</v>
      </c>
      <c r="AB48" s="1">
        <v>46.226882934570313</v>
      </c>
      <c r="AC48" s="1">
        <v>0.975452721118927</v>
      </c>
      <c r="AD48" s="1">
        <v>7.5419291853904724E-2</v>
      </c>
      <c r="AE48" s="1">
        <v>3.663904219865799E-2</v>
      </c>
      <c r="AF48" s="1">
        <v>1.220344565808773E-2</v>
      </c>
      <c r="AG48" s="1">
        <v>1.4441222883760929E-2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1.1041494257309854</v>
      </c>
      <c r="AP48">
        <f>(U48-T48)/(1000-U48)*AO48</f>
        <v>2.725328767117053E-2</v>
      </c>
      <c r="AQ48">
        <f>(P48+273.15)</f>
        <v>303.09656562805174</v>
      </c>
      <c r="AR48">
        <f>(O48+273.15)</f>
        <v>304.65641441345213</v>
      </c>
      <c r="AS48">
        <f>(Y48*AK48+Z48*AL48)*AM48</f>
        <v>256.00845130901507</v>
      </c>
      <c r="AT48">
        <f>((AS48+0.00000010773*(AR48^4-AQ48^4))-AP48*44100)/(L48*0.92*2*29.3+0.00000043092*AQ48^3)</f>
        <v>-7.27744380544293</v>
      </c>
      <c r="AU48">
        <f>0.61365*EXP(17.502*J48/(240.97+J48))</f>
        <v>4.2473909622693418</v>
      </c>
      <c r="AV48">
        <f>AU48*1000/AA48</f>
        <v>47.901802334675807</v>
      </c>
      <c r="AW48">
        <f>(AV48-U48)</f>
        <v>24.007288250813502</v>
      </c>
      <c r="AX48">
        <f>IF(D48,P48,(O48+P48)/2)</f>
        <v>30.726490020751953</v>
      </c>
      <c r="AY48">
        <f>0.61365*EXP(17.502*AX48/(240.97+AX48))</f>
        <v>4.4414999554462433</v>
      </c>
      <c r="AZ48">
        <f>IF(AW48&lt;&gt;0,(1000-(AV48+U48)/2)/AW48*AP48,0)</f>
        <v>1.0944570067274377</v>
      </c>
      <c r="BA48">
        <f>U48*AA48/1000</f>
        <v>2.1186957112498201</v>
      </c>
      <c r="BB48">
        <f>(AY48-BA48)</f>
        <v>2.3228042441964232</v>
      </c>
      <c r="BC48">
        <f>1/(1.6/F48+1.37/N48)</f>
        <v>0.71013739322988401</v>
      </c>
      <c r="BD48">
        <f>G48*AA48*0.001</f>
        <v>33.893663482458834</v>
      </c>
      <c r="BE48">
        <f>G48/S48</f>
        <v>0.97281505744289354</v>
      </c>
      <c r="BF48">
        <f>(1-AP48*AA48/AU48/F48)*100</f>
        <v>61.308089567849898</v>
      </c>
      <c r="BG48">
        <f>(S48-E48/(N48/1.35))</f>
        <v>393.87151232888607</v>
      </c>
      <c r="BH48">
        <f>E48*BF48/100/BG48</f>
        <v>-4.6347297934782802E-3</v>
      </c>
    </row>
    <row r="49" spans="1:60" x14ac:dyDescent="0.35">
      <c r="A49" s="1" t="s">
        <v>9</v>
      </c>
      <c r="B49" s="1" t="s">
        <v>4869</v>
      </c>
      <c r="K49" s="1">
        <v>2.72</v>
      </c>
    </row>
    <row r="50" spans="1:60" x14ac:dyDescent="0.35">
      <c r="A50" s="1" t="s">
        <v>9</v>
      </c>
      <c r="B50" s="1" t="s">
        <v>4864</v>
      </c>
      <c r="K50" s="1">
        <v>2.72</v>
      </c>
    </row>
    <row r="51" spans="1:60" x14ac:dyDescent="0.35">
      <c r="A51" s="1">
        <v>12</v>
      </c>
      <c r="B51" s="1" t="s">
        <v>4868</v>
      </c>
      <c r="C51" s="1">
        <v>2589.0000051856041</v>
      </c>
      <c r="D51" s="1">
        <v>0</v>
      </c>
      <c r="E51">
        <f>(R51-S51*(1000-T51)/(1000-U51))*AO51</f>
        <v>-2.1576641082278627</v>
      </c>
      <c r="F51">
        <f>IF(AZ51&lt;&gt;0,1/(1/AZ51-1/N51),0)</f>
        <v>1.0843961806822744</v>
      </c>
      <c r="G51">
        <f>((BC51-AP51/2)*S51-E51)/(BC51+AP51/2)</f>
        <v>380.16364423845954</v>
      </c>
      <c r="H51">
        <f>AP51*1000</f>
        <v>24.514052662505883</v>
      </c>
      <c r="I51">
        <f>(AU51-BA51)</f>
        <v>2.4237086042227309</v>
      </c>
      <c r="J51">
        <f>(P51+AT51*D51)</f>
        <v>30.290868759155273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31.640825271606445</v>
      </c>
      <c r="P51" s="1">
        <v>30.290868759155273</v>
      </c>
      <c r="Q51" s="1">
        <v>31.704845428466797</v>
      </c>
      <c r="R51" s="1">
        <v>400.090087890625</v>
      </c>
      <c r="S51" s="1">
        <v>393.3121337890625</v>
      </c>
      <c r="T51" s="1">
        <v>-0.19881828129291534</v>
      </c>
      <c r="U51" s="1">
        <v>21.524654388427734</v>
      </c>
      <c r="V51" s="1">
        <v>-0.3767547607421875</v>
      </c>
      <c r="W51" s="1">
        <v>40.788585662841797</v>
      </c>
      <c r="X51" s="1">
        <v>300.3341064453125</v>
      </c>
      <c r="Y51" s="1">
        <v>2000.3193359375</v>
      </c>
      <c r="Z51" s="1">
        <v>2.7440126985311508E-2</v>
      </c>
      <c r="AA51" s="1">
        <v>88.663070678710938</v>
      </c>
      <c r="AB51" s="1">
        <v>46.220046997070313</v>
      </c>
      <c r="AC51" s="1">
        <v>0.96983462572097778</v>
      </c>
      <c r="AD51" s="1">
        <v>7.7864550054073334E-2</v>
      </c>
      <c r="AE51" s="1">
        <v>2.6423504576086998E-2</v>
      </c>
      <c r="AF51" s="1">
        <v>2.9105871915817261E-2</v>
      </c>
      <c r="AG51" s="1">
        <v>1.0735356248915195E-2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1.1041695089901193</v>
      </c>
      <c r="AP51">
        <f>(U51-T51)/(1000-U51)*AO51</f>
        <v>2.4514052662505881E-2</v>
      </c>
      <c r="AQ51">
        <f>(P51+273.15)</f>
        <v>303.44086875915525</v>
      </c>
      <c r="AR51">
        <f>(O51+273.15)</f>
        <v>304.79082527160642</v>
      </c>
      <c r="AS51">
        <f>(Y51*AK51+Z51*AL51)*AM51</f>
        <v>320.05108659630059</v>
      </c>
      <c r="AT51">
        <f>((AS51+0.00000010773*(AR51^4-AQ51^4))-AP51*44100)/(L51*0.92*2*29.3+0.00000043092*AQ51^3)</f>
        <v>-5.8440722987976192</v>
      </c>
      <c r="AU51">
        <f>0.61365*EXP(17.502*J51/(240.97+J51))</f>
        <v>4.3321505575987249</v>
      </c>
      <c r="AV51">
        <f>AU51*1000/AA51</f>
        <v>48.860822487156717</v>
      </c>
      <c r="AW51">
        <f>(AV51-U51)</f>
        <v>27.336168098728983</v>
      </c>
      <c r="AX51">
        <f>IF(D51,P51,(O51+P51)/2)</f>
        <v>30.965847015380859</v>
      </c>
      <c r="AY51">
        <f>0.61365*EXP(17.502*AX51/(240.97+AX51))</f>
        <v>4.5026006597165553</v>
      </c>
      <c r="AZ51">
        <f>IF(AW51&lt;&gt;0,(1000-(AV51+U51)/2)/AW51*AP51,0)</f>
        <v>0.8652030501745317</v>
      </c>
      <c r="BA51">
        <f>U51*AA51/1000</f>
        <v>1.9084419533759938</v>
      </c>
      <c r="BB51">
        <f>(AY51-BA51)</f>
        <v>2.5941587063405613</v>
      </c>
      <c r="BC51">
        <f>1/(1.6/F51+1.37/N51)</f>
        <v>0.55693460769461478</v>
      </c>
      <c r="BD51">
        <f>G51*AA51*0.001</f>
        <v>33.706476058590859</v>
      </c>
      <c r="BE51">
        <f>G51/S51</f>
        <v>0.96656983494525339</v>
      </c>
      <c r="BF51">
        <f>(1-AP51*AA51/AU51/F51)*100</f>
        <v>53.733530338846961</v>
      </c>
      <c r="BG51">
        <f>(S51-E51/(N51/1.35))</f>
        <v>393.99265007641219</v>
      </c>
      <c r="BH51">
        <f>E51*BF51/100/BG51</f>
        <v>-2.9426668187342445E-3</v>
      </c>
    </row>
    <row r="52" spans="1:60" x14ac:dyDescent="0.35">
      <c r="A52" s="1" t="s">
        <v>9</v>
      </c>
      <c r="B52" s="1" t="s">
        <v>4867</v>
      </c>
      <c r="K52" s="1">
        <v>1.59392</v>
      </c>
    </row>
    <row r="53" spans="1:60" x14ac:dyDescent="0.35">
      <c r="A53" s="1" t="s">
        <v>9</v>
      </c>
      <c r="B53" s="1" t="s">
        <v>4866</v>
      </c>
    </row>
    <row r="54" spans="1:60" x14ac:dyDescent="0.35">
      <c r="A54" s="1" t="s">
        <v>9</v>
      </c>
      <c r="B54" s="1" t="s">
        <v>4865</v>
      </c>
    </row>
    <row r="55" spans="1:60" x14ac:dyDescent="0.35">
      <c r="A55" s="1" t="s">
        <v>9</v>
      </c>
      <c r="B55" s="1" t="s">
        <v>4864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BD55"/>
  <sheetViews>
    <sheetView topLeftCell="A6"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2120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2119</v>
      </c>
    </row>
    <row r="12" spans="1:56" x14ac:dyDescent="0.35">
      <c r="A12" s="1" t="s">
        <v>9</v>
      </c>
      <c r="B12" s="1" t="s">
        <v>2118</v>
      </c>
    </row>
    <row r="13" spans="1:56" x14ac:dyDescent="0.35">
      <c r="A13" s="1" t="s">
        <v>9</v>
      </c>
      <c r="B13" s="1" t="s">
        <v>2117</v>
      </c>
    </row>
    <row r="14" spans="1:56" x14ac:dyDescent="0.35">
      <c r="A14" s="1" t="s">
        <v>9</v>
      </c>
      <c r="B14" s="1" t="s">
        <v>2116</v>
      </c>
    </row>
    <row r="15" spans="1:56" x14ac:dyDescent="0.35">
      <c r="A15" s="1" t="s">
        <v>9</v>
      </c>
      <c r="B15" s="1" t="s">
        <v>2115</v>
      </c>
    </row>
    <row r="16" spans="1:56" x14ac:dyDescent="0.35">
      <c r="A16" s="1" t="s">
        <v>9</v>
      </c>
      <c r="B16" s="1" t="s">
        <v>2114</v>
      </c>
    </row>
    <row r="17" spans="1:56" x14ac:dyDescent="0.35">
      <c r="A17" s="1" t="s">
        <v>9</v>
      </c>
      <c r="B17" s="1" t="s">
        <v>1220</v>
      </c>
    </row>
    <row r="18" spans="1:56" x14ac:dyDescent="0.35">
      <c r="A18" s="1">
        <v>1</v>
      </c>
      <c r="B18" s="1" t="s">
        <v>2113</v>
      </c>
      <c r="C18" s="1">
        <v>278.5000056438148</v>
      </c>
      <c r="D18" s="1">
        <v>0</v>
      </c>
      <c r="E18">
        <f>(R18-S18*(1000-T18)/(1000-U18))*AK18</f>
        <v>-4.2486206187733435</v>
      </c>
      <c r="F18">
        <f>IF(AV18&lt;&gt;0,1/(1/AV18-1/N18),0)</f>
        <v>2.7429384104615178</v>
      </c>
      <c r="G18">
        <f>((AY18-AL18/2)*S18-E18)/(AY18+AL18/2)</f>
        <v>393.69513294662647</v>
      </c>
      <c r="H18">
        <f>AL18*1000</f>
        <v>19.324566081318061</v>
      </c>
      <c r="I18">
        <f>(AQ18-AW18)</f>
        <v>0.96546869869506047</v>
      </c>
      <c r="J18">
        <f>(P18+AP18*D18)</f>
        <v>32.707660675048828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33.556003570556641</v>
      </c>
      <c r="P18" s="1">
        <v>32.707660675048828</v>
      </c>
      <c r="Q18" s="1">
        <v>33.626659393310547</v>
      </c>
      <c r="R18" s="1">
        <v>399.85467529296875</v>
      </c>
      <c r="S18" s="1">
        <v>396.75665283203125</v>
      </c>
      <c r="T18" s="1">
        <v>28.783931732177734</v>
      </c>
      <c r="U18" s="1">
        <v>45.4998779296875</v>
      </c>
      <c r="V18" s="1">
        <v>48.601261138916016</v>
      </c>
      <c r="W18" s="1">
        <v>76.825904846191406</v>
      </c>
      <c r="X18" s="1">
        <v>300.13986206054688</v>
      </c>
      <c r="Y18" s="1">
        <v>-0.11077941954135895</v>
      </c>
      <c r="Z18" s="1">
        <v>0.15547066926956177</v>
      </c>
      <c r="AA18" s="1">
        <v>88.005577087402344</v>
      </c>
      <c r="AB18" s="1">
        <v>63.250499725341797</v>
      </c>
      <c r="AC18" s="1">
        <v>2.8001470565795898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1.1034553752225986</v>
      </c>
      <c r="AL18">
        <f>(U18-T18)/(1000-U18)*AK18</f>
        <v>1.9324566081318061E-2</v>
      </c>
      <c r="AM18">
        <f>(P18+273.15)</f>
        <v>305.85766067504881</v>
      </c>
      <c r="AN18">
        <f>(O18+273.15)</f>
        <v>306.70600357055662</v>
      </c>
      <c r="AO18">
        <f>(Y18*AG18+Z18*AH18)*AI18</f>
        <v>-1.7724706730439355E-2</v>
      </c>
      <c r="AP18">
        <f>((AO18+0.00000010773*(AN18^4-AM18^4))-AL18*44100)/(L18*51.4+0.00000043092*AM18^3)</f>
        <v>-6.8805299849003596</v>
      </c>
      <c r="AQ18">
        <f>0.61365*EXP(17.502*J18/(240.97+J18))</f>
        <v>4.9697117133035702</v>
      </c>
      <c r="AR18">
        <f>AQ18*1000/AA18</f>
        <v>56.470417873266406</v>
      </c>
      <c r="AS18">
        <f>(AR18-U18)</f>
        <v>10.970539943578906</v>
      </c>
      <c r="AT18">
        <f>IF(D18,P18,(O18+P18)/2)</f>
        <v>33.131832122802734</v>
      </c>
      <c r="AU18">
        <f>0.61365*EXP(17.502*AT18/(240.97+AT18))</f>
        <v>5.0896507849762447</v>
      </c>
      <c r="AV18">
        <f>IF(AS18&lt;&gt;0,(1000-(AR18+U18)/2)/AS18*AL18,0)</f>
        <v>1.6716861992070182</v>
      </c>
      <c r="AW18">
        <f>U18*AA18/1000</f>
        <v>4.0042430146085097</v>
      </c>
      <c r="AX18">
        <f>(AU18-AW18)</f>
        <v>1.0854077703677349</v>
      </c>
      <c r="AY18">
        <f>1/(1.6/F18+1.37/N18)</f>
        <v>1.1069496172703515</v>
      </c>
      <c r="AZ18">
        <f>G18*AA18*0.001</f>
        <v>34.64736737146945</v>
      </c>
      <c r="BA18">
        <f>G18/S18</f>
        <v>0.99228363314502277</v>
      </c>
      <c r="BB18">
        <f>(1-AL18*AA18/AQ18/F18)*100</f>
        <v>87.52407677970389</v>
      </c>
      <c r="BC18">
        <f>(S18-E18/(N18/1.35))</f>
        <v>398.09664616965023</v>
      </c>
      <c r="BD18">
        <f>E18*BB18/100/BC18</f>
        <v>-9.3408623464484863E-3</v>
      </c>
    </row>
    <row r="19" spans="1:56" x14ac:dyDescent="0.35">
      <c r="A19" s="1" t="s">
        <v>9</v>
      </c>
      <c r="B19" s="1" t="s">
        <v>2112</v>
      </c>
      <c r="K19" s="1">
        <v>2.72</v>
      </c>
    </row>
    <row r="20" spans="1:56" x14ac:dyDescent="0.35">
      <c r="A20" s="1" t="s">
        <v>9</v>
      </c>
      <c r="B20" s="1" t="s">
        <v>2111</v>
      </c>
      <c r="K20" s="1">
        <v>2.72</v>
      </c>
    </row>
    <row r="21" spans="1:56" x14ac:dyDescent="0.35">
      <c r="A21" s="1">
        <v>2</v>
      </c>
      <c r="B21" s="1" t="s">
        <v>2110</v>
      </c>
      <c r="C21" s="1">
        <v>483.00000565499067</v>
      </c>
      <c r="D21" s="1">
        <v>0</v>
      </c>
      <c r="E21">
        <f>(R21-S21*(1000-T21)/(1000-U21))*AK21</f>
        <v>-4.0263236681906518</v>
      </c>
      <c r="F21">
        <f>IF(AV21&lt;&gt;0,1/(1/AV21-1/N21),0)</f>
        <v>2.575720993373392</v>
      </c>
      <c r="G21">
        <f>((AY21-AL21/2)*S21-E21)/(AY21+AL21/2)</f>
        <v>393.89591000451139</v>
      </c>
      <c r="H21">
        <f>AL21*1000</f>
        <v>18.438494012245638</v>
      </c>
      <c r="I21">
        <f>(AQ21-AW21)</f>
        <v>0.95828527061133428</v>
      </c>
      <c r="J21">
        <f>(P21+AP21*D21)</f>
        <v>32.493175506591797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33.498947143554688</v>
      </c>
      <c r="P21" s="1">
        <v>32.493175506591797</v>
      </c>
      <c r="Q21" s="1">
        <v>33.603813171386719</v>
      </c>
      <c r="R21" s="1">
        <v>399.9534912109375</v>
      </c>
      <c r="S21" s="1">
        <v>396.96896362304688</v>
      </c>
      <c r="T21" s="1">
        <v>28.94337272644043</v>
      </c>
      <c r="U21" s="1">
        <v>44.903343200683594</v>
      </c>
      <c r="V21" s="1">
        <v>49.026493072509766</v>
      </c>
      <c r="W21" s="1">
        <v>76.060707092285156</v>
      </c>
      <c r="X21" s="1">
        <v>300.130126953125</v>
      </c>
      <c r="Y21" s="1">
        <v>26.236442565917969</v>
      </c>
      <c r="Z21" s="1">
        <v>0.13498085737228394</v>
      </c>
      <c r="AA21" s="1">
        <v>88.005035400390625</v>
      </c>
      <c r="AB21" s="1">
        <v>63.615970611572266</v>
      </c>
      <c r="AC21" s="1">
        <v>2.9383120536804199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1.1034195843864887</v>
      </c>
      <c r="AL21">
        <f>(U21-T21)/(1000-U21)*AK21</f>
        <v>1.8438494012245638E-2</v>
      </c>
      <c r="AM21">
        <f>(P21+273.15)</f>
        <v>305.64317550659177</v>
      </c>
      <c r="AN21">
        <f>(O21+273.15)</f>
        <v>306.64894714355466</v>
      </c>
      <c r="AO21">
        <f>(Y21*AG21+Z21*AH21)*AI21</f>
        <v>4.1978307167180446</v>
      </c>
      <c r="AP21">
        <f>((AO21+0.00000010773*(AN21^4-AM21^4))-AL21*44100)/(L21*51.4+0.00000043092*AM21^3)</f>
        <v>-6.5122359949765549</v>
      </c>
      <c r="AQ21">
        <f>0.61365*EXP(17.502*J21/(240.97+J21))</f>
        <v>4.9100055785833838</v>
      </c>
      <c r="AR21">
        <f>AQ21*1000/AA21</f>
        <v>55.792325475976</v>
      </c>
      <c r="AS21">
        <f>(AR21-U21)</f>
        <v>10.888982275292406</v>
      </c>
      <c r="AT21">
        <f>IF(D21,P21,(O21+P21)/2)</f>
        <v>32.996061325073242</v>
      </c>
      <c r="AU21">
        <f>0.61365*EXP(17.502*AT21/(240.97+AT21))</f>
        <v>5.0509890286146053</v>
      </c>
      <c r="AV21">
        <f>IF(AS21&lt;&gt;0,(1000-(AR21+U21)/2)/AS21*AL21,0)</f>
        <v>1.6080617386989549</v>
      </c>
      <c r="AW21">
        <f>U21*AA21/1000</f>
        <v>3.9517203079720495</v>
      </c>
      <c r="AX21">
        <f>(AU21-AW21)</f>
        <v>1.0992687206425558</v>
      </c>
      <c r="AY21">
        <f>1/(1.6/F21+1.37/N21)</f>
        <v>1.0624139229317513</v>
      </c>
      <c r="AZ21">
        <f>G21*AA21*0.001</f>
        <v>34.664823504016105</v>
      </c>
      <c r="BA21">
        <f>G21/S21</f>
        <v>0.99225870559126739</v>
      </c>
      <c r="BB21">
        <f>(1-AL21*AA21/AQ21/F21)*100</f>
        <v>87.16924638818567</v>
      </c>
      <c r="BC21">
        <f>(S21-E21/(N21/1.35))</f>
        <v>398.23884563290039</v>
      </c>
      <c r="BD21">
        <f>E21*BB21/100/BC21</f>
        <v>-8.8130930400150548E-3</v>
      </c>
    </row>
    <row r="22" spans="1:56" x14ac:dyDescent="0.35">
      <c r="A22" s="1" t="s">
        <v>9</v>
      </c>
      <c r="B22" s="1" t="s">
        <v>2109</v>
      </c>
      <c r="K22" s="1">
        <v>2.72</v>
      </c>
    </row>
    <row r="23" spans="1:56" x14ac:dyDescent="0.35">
      <c r="A23" s="1" t="s">
        <v>9</v>
      </c>
      <c r="B23" s="1" t="s">
        <v>2108</v>
      </c>
      <c r="K23" s="1">
        <v>2.72</v>
      </c>
    </row>
    <row r="24" spans="1:56" x14ac:dyDescent="0.35">
      <c r="A24" s="1">
        <v>3</v>
      </c>
      <c r="B24" s="1" t="s">
        <v>2107</v>
      </c>
      <c r="C24" s="1">
        <v>687.00000565499067</v>
      </c>
      <c r="D24" s="1">
        <v>0</v>
      </c>
      <c r="E24">
        <f>(R24-S24*(1000-T24)/(1000-U24))*AK24</f>
        <v>-3.5899335877188019</v>
      </c>
      <c r="F24">
        <f>IF(AV24&lt;&gt;0,1/(1/AV24-1/N24),0)</f>
        <v>2.4495228822218871</v>
      </c>
      <c r="G24">
        <f>((AY24-AL24/2)*S24-E24)/(AY24+AL24/2)</f>
        <v>393.5398838886664</v>
      </c>
      <c r="H24">
        <f>AL24*1000</f>
        <v>17.814238443339985</v>
      </c>
      <c r="I24">
        <f>(AQ24-AW24)</f>
        <v>0.95590818979474523</v>
      </c>
      <c r="J24">
        <f>(P24+AP24*D24)</f>
        <v>32.360866546630859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33.417152404785156</v>
      </c>
      <c r="P24" s="1">
        <v>32.360866546630859</v>
      </c>
      <c r="Q24" s="1">
        <v>33.540069580078125</v>
      </c>
      <c r="R24" s="1">
        <v>400.05267333984375</v>
      </c>
      <c r="S24" s="1">
        <v>396.898193359375</v>
      </c>
      <c r="T24" s="1">
        <v>29.093805313110352</v>
      </c>
      <c r="U24" s="1">
        <v>44.520542144775391</v>
      </c>
      <c r="V24" s="1">
        <v>49.501838684082031</v>
      </c>
      <c r="W24" s="1">
        <v>75.749755859375</v>
      </c>
      <c r="X24" s="1">
        <v>300.112060546875</v>
      </c>
      <c r="Y24" s="1">
        <v>50.598152160644531</v>
      </c>
      <c r="Z24" s="1">
        <v>0.10846619307994843</v>
      </c>
      <c r="AA24" s="1">
        <v>87.994857788085938</v>
      </c>
      <c r="AB24" s="1">
        <v>63.694469451904297</v>
      </c>
      <c r="AC24" s="1">
        <v>2.9847404956817627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1.1033531637752754</v>
      </c>
      <c r="AL24">
        <f>(U24-T24)/(1000-U24)*AK24</f>
        <v>1.7814238443339986E-2</v>
      </c>
      <c r="AM24">
        <f>(P24+273.15)</f>
        <v>305.51086654663084</v>
      </c>
      <c r="AN24">
        <f>(O24+273.15)</f>
        <v>306.56715240478513</v>
      </c>
      <c r="AO24">
        <f>(Y24*AG24+Z24*AH24)*AI24</f>
        <v>8.0957041647500319</v>
      </c>
      <c r="AP24">
        <f>((AO24+0.00000010773*(AN24^4-AM24^4))-AL24*44100)/(L24*51.4+0.00000043092*AM24^3)</f>
        <v>-6.2511050839767588</v>
      </c>
      <c r="AQ24">
        <f>0.61365*EXP(17.502*J24/(240.97+J24))</f>
        <v>4.8734869644727423</v>
      </c>
      <c r="AR24">
        <f>AQ24*1000/AA24</f>
        <v>55.383769994939271</v>
      </c>
      <c r="AS24">
        <f>(AR24-U24)</f>
        <v>10.863227850163881</v>
      </c>
      <c r="AT24">
        <f>IF(D24,P24,(O24+P24)/2)</f>
        <v>32.889009475708008</v>
      </c>
      <c r="AU24">
        <f>0.61365*EXP(17.502*AT24/(240.97+AT24))</f>
        <v>5.0206856247135949</v>
      </c>
      <c r="AV24">
        <f>IF(AS24&lt;&gt;0,(1000-(AR24+U24)/2)/AS24*AL24,0)</f>
        <v>1.5579511962549231</v>
      </c>
      <c r="AW24">
        <f>U24*AA24/1000</f>
        <v>3.9175787746779971</v>
      </c>
      <c r="AX24">
        <f>(AU24-AW24)</f>
        <v>1.1031068500355978</v>
      </c>
      <c r="AY24">
        <f>1/(1.6/F24+1.37/N24)</f>
        <v>1.0274790437788608</v>
      </c>
      <c r="AZ24">
        <f>G24*AA24*0.001</f>
        <v>34.629486116723051</v>
      </c>
      <c r="BA24">
        <f>G24/S24</f>
        <v>0.99153861235224172</v>
      </c>
      <c r="BB24">
        <f>(1-AL24*AA24/AQ24/F24)*100</f>
        <v>86.868835400525555</v>
      </c>
      <c r="BC24">
        <f>(S24-E24/(N24/1.35))</f>
        <v>398.03044015702545</v>
      </c>
      <c r="BD24">
        <f>E24*BB24/100/BC24</f>
        <v>-7.8349120687185303E-3</v>
      </c>
    </row>
    <row r="25" spans="1:56" x14ac:dyDescent="0.35">
      <c r="A25" s="1" t="s">
        <v>9</v>
      </c>
      <c r="B25" s="1" t="s">
        <v>2106</v>
      </c>
      <c r="K25" s="1">
        <v>2.72</v>
      </c>
    </row>
    <row r="26" spans="1:56" x14ac:dyDescent="0.35">
      <c r="A26" s="1" t="s">
        <v>9</v>
      </c>
      <c r="B26" s="1" t="s">
        <v>2105</v>
      </c>
      <c r="K26" s="1">
        <v>2.72</v>
      </c>
    </row>
    <row r="27" spans="1:56" x14ac:dyDescent="0.35">
      <c r="A27" s="1">
        <v>4</v>
      </c>
      <c r="B27" s="1" t="s">
        <v>2104</v>
      </c>
      <c r="C27" s="1">
        <v>891.00000565499067</v>
      </c>
      <c r="D27" s="1">
        <v>0</v>
      </c>
      <c r="E27">
        <f>(R27-S27*(1000-T27)/(1000-U27))*AK27</f>
        <v>-3.0994924557826313</v>
      </c>
      <c r="F27">
        <f>IF(AV27&lt;&gt;0,1/(1/AV27-1/N27),0)</f>
        <v>2.452107482539875</v>
      </c>
      <c r="G27">
        <f>((AY27-AL27/2)*S27-E27)/(AY27+AL27/2)</f>
        <v>392.78389366733336</v>
      </c>
      <c r="H27">
        <f>AL27*1000</f>
        <v>17.584576898280744</v>
      </c>
      <c r="I27">
        <f>(AQ27-AW27)</f>
        <v>0.94302112429549334</v>
      </c>
      <c r="J27">
        <f>(P27+AP27*D27)</f>
        <v>32.296665191650391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33.358680725097656</v>
      </c>
      <c r="P27" s="1">
        <v>32.296665191650391</v>
      </c>
      <c r="Q27" s="1">
        <v>33.481689453125</v>
      </c>
      <c r="R27" s="1">
        <v>400.02883911132813</v>
      </c>
      <c r="S27" s="1">
        <v>396.51882934570313</v>
      </c>
      <c r="T27" s="1">
        <v>29.2418212890625</v>
      </c>
      <c r="U27" s="1">
        <v>44.469146728515625</v>
      </c>
      <c r="V27" s="1">
        <v>49.914073944091797</v>
      </c>
      <c r="W27" s="1">
        <v>75.906227111816406</v>
      </c>
      <c r="X27" s="1">
        <v>300.13864135742188</v>
      </c>
      <c r="Y27" s="1">
        <v>100.83972930908203</v>
      </c>
      <c r="Z27" s="1">
        <v>0.11931128054857254</v>
      </c>
      <c r="AA27" s="1">
        <v>87.989791870117188</v>
      </c>
      <c r="AB27" s="1">
        <v>63.620273590087891</v>
      </c>
      <c r="AC27" s="1">
        <v>2.9790546894073486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1.1034508873434625</v>
      </c>
      <c r="AL27">
        <f>(U27-T27)/(1000-U27)*AK27</f>
        <v>1.7584576898280746E-2</v>
      </c>
      <c r="AM27">
        <f>(P27+273.15)</f>
        <v>305.44666519165037</v>
      </c>
      <c r="AN27">
        <f>(O27+273.15)</f>
        <v>306.50868072509763</v>
      </c>
      <c r="AO27">
        <f>(Y27*AG27+Z27*AH27)*AI27</f>
        <v>16.13435632882215</v>
      </c>
      <c r="AP27">
        <f>((AO27+0.00000010773*(AN27^4-AM27^4))-AL27*44100)/(L27*51.4+0.00000043092*AM27^3)</f>
        <v>-6.1024262837232843</v>
      </c>
      <c r="AQ27">
        <f>0.61365*EXP(17.502*J27/(240.97+J27))</f>
        <v>4.8558520895792858</v>
      </c>
      <c r="AR27">
        <f>AQ27*1000/AA27</f>
        <v>55.186539101570659</v>
      </c>
      <c r="AS27">
        <f>(AR27-U27)</f>
        <v>10.717392373055034</v>
      </c>
      <c r="AT27">
        <f>IF(D27,P27,(O27+P27)/2)</f>
        <v>32.827672958374023</v>
      </c>
      <c r="AU27">
        <f>0.61365*EXP(17.502*AT27/(240.97+AT27))</f>
        <v>5.0033943471961289</v>
      </c>
      <c r="AV27">
        <f>IF(AS27&lt;&gt;0,(1000-(AR27+U27)/2)/AS27*AL27,0)</f>
        <v>1.5589963287033159</v>
      </c>
      <c r="AW27">
        <f>U27*AA27/1000</f>
        <v>3.9128309652837925</v>
      </c>
      <c r="AX27">
        <f>(AU27-AW27)</f>
        <v>1.0905633819123364</v>
      </c>
      <c r="AY27">
        <f>1/(1.6/F27+1.37/N27)</f>
        <v>1.028206397470327</v>
      </c>
      <c r="AZ27">
        <f>G27*AA27*0.001</f>
        <v>34.560973053722904</v>
      </c>
      <c r="BA27">
        <f>G27/S27</f>
        <v>0.99058068519839826</v>
      </c>
      <c r="BB27">
        <f>(1-AL27*AA27/AQ27/F27)*100</f>
        <v>87.005509332800429</v>
      </c>
      <c r="BC27">
        <f>(S27-E27/(N27/1.35))</f>
        <v>397.49639350438486</v>
      </c>
      <c r="BD27">
        <f>E27*BB27/100/BC27</f>
        <v>-6.7842859506488931E-3</v>
      </c>
    </row>
    <row r="28" spans="1:56" x14ac:dyDescent="0.35">
      <c r="A28" s="1" t="s">
        <v>9</v>
      </c>
      <c r="B28" s="1" t="s">
        <v>2103</v>
      </c>
      <c r="K28" s="1">
        <v>2.72</v>
      </c>
    </row>
    <row r="29" spans="1:56" x14ac:dyDescent="0.35">
      <c r="A29" s="1" t="s">
        <v>9</v>
      </c>
      <c r="B29" s="1" t="s">
        <v>2102</v>
      </c>
      <c r="K29" s="1">
        <v>2.72</v>
      </c>
    </row>
    <row r="30" spans="1:56" x14ac:dyDescent="0.35">
      <c r="A30" s="1">
        <v>5</v>
      </c>
      <c r="B30" s="1" t="s">
        <v>2101</v>
      </c>
      <c r="C30" s="1">
        <v>1095.0000056549907</v>
      </c>
      <c r="D30" s="1">
        <v>0</v>
      </c>
      <c r="E30">
        <f>(R30-S30*(1000-T30)/(1000-U30))*AK30</f>
        <v>-2.6873653472437686</v>
      </c>
      <c r="F30">
        <f>IF(AV30&lt;&gt;0,1/(1/AV30-1/N30),0)</f>
        <v>2.4508117337773632</v>
      </c>
      <c r="G30">
        <f>((AY30-AL30/2)*S30-E30)/(AY30+AL30/2)</f>
        <v>391.95957230448516</v>
      </c>
      <c r="H30">
        <f>AL30*1000</f>
        <v>17.519266620452701</v>
      </c>
      <c r="I30">
        <f>(AQ30-AW30)</f>
        <v>0.93972685397398159</v>
      </c>
      <c r="J30">
        <f>(P30+AP30*D30)</f>
        <v>32.311935424804688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33.327545166015625</v>
      </c>
      <c r="P30" s="1">
        <v>32.311935424804688</v>
      </c>
      <c r="Q30" s="1">
        <v>33.448764801025391</v>
      </c>
      <c r="R30" s="1">
        <v>399.91366577148438</v>
      </c>
      <c r="S30" s="1">
        <v>396.060791015625</v>
      </c>
      <c r="T30" s="1">
        <v>29.386241912841797</v>
      </c>
      <c r="U30" s="1">
        <v>44.55609130859375</v>
      </c>
      <c r="V30" s="1">
        <v>50.246067047119141</v>
      </c>
      <c r="W30" s="1">
        <v>76.184234619140625</v>
      </c>
      <c r="X30" s="1">
        <v>300.12954711914063</v>
      </c>
      <c r="Y30" s="1">
        <v>151.31195068359375</v>
      </c>
      <c r="Z30" s="1">
        <v>1.2051759986206889E-3</v>
      </c>
      <c r="AA30" s="1">
        <v>87.986053466796875</v>
      </c>
      <c r="AB30" s="1">
        <v>63.538330078125</v>
      </c>
      <c r="AC30" s="1">
        <v>2.9675421714782715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1.1034174526438991</v>
      </c>
      <c r="AL30">
        <f>(U30-T30)/(1000-U30)*AK30</f>
        <v>1.7519266620452702E-2</v>
      </c>
      <c r="AM30">
        <f>(P30+273.15)</f>
        <v>305.46193542480466</v>
      </c>
      <c r="AN30">
        <f>(O30+273.15)</f>
        <v>306.4775451660156</v>
      </c>
      <c r="AO30">
        <f>(Y30*AG30+Z30*AH30)*AI30</f>
        <v>24.209911568241296</v>
      </c>
      <c r="AP30">
        <f>((AO30+0.00000010773*(AN30^4-AM30^4))-AL30*44100)/(L30*51.4+0.00000043092*AM30^3)</f>
        <v>-6.0174363866462279</v>
      </c>
      <c r="AQ30">
        <f>0.61365*EXP(17.502*J30/(240.97+J30))</f>
        <v>4.8600414861233947</v>
      </c>
      <c r="AR30">
        <f>AQ30*1000/AA30</f>
        <v>55.236498224771715</v>
      </c>
      <c r="AS30">
        <f>(AR30-U30)</f>
        <v>10.680406916177965</v>
      </c>
      <c r="AT30">
        <f>IF(D30,P30,(O30+P30)/2)</f>
        <v>32.819740295410156</v>
      </c>
      <c r="AU30">
        <f>0.61365*EXP(17.502*AT30/(240.97+AT30))</f>
        <v>5.0011618518476784</v>
      </c>
      <c r="AV30">
        <f>IF(AS30&lt;&gt;0,(1000-(AR30+U30)/2)/AS30*AL30,0)</f>
        <v>1.5584724682960884</v>
      </c>
      <c r="AW30">
        <f>U30*AA30/1000</f>
        <v>3.9203146321494131</v>
      </c>
      <c r="AX30">
        <f>(AU30-AW30)</f>
        <v>1.0808472196982652</v>
      </c>
      <c r="AY30">
        <f>1/(1.6/F30+1.37/N30)</f>
        <v>1.0278418132107496</v>
      </c>
      <c r="AZ30">
        <f>G30*AA30*0.001</f>
        <v>34.486975885605268</v>
      </c>
      <c r="BA30">
        <f>G30/S30</f>
        <v>0.98964497672030849</v>
      </c>
      <c r="BB30">
        <f>(1-AL30*AA30/AQ30/F30)*100</f>
        <v>87.058642550213222</v>
      </c>
      <c r="BC30">
        <f>(S30-E30/(N30/1.35))</f>
        <v>396.90837238006662</v>
      </c>
      <c r="BD30">
        <f>E30*BB30/100/BC30</f>
        <v>-5.8945186206224428E-3</v>
      </c>
    </row>
    <row r="31" spans="1:56" x14ac:dyDescent="0.35">
      <c r="A31" s="1" t="s">
        <v>9</v>
      </c>
      <c r="B31" s="1" t="s">
        <v>2100</v>
      </c>
      <c r="K31" s="1">
        <v>2.72</v>
      </c>
    </row>
    <row r="32" spans="1:56" x14ac:dyDescent="0.35">
      <c r="A32" s="1" t="s">
        <v>9</v>
      </c>
      <c r="B32" s="1" t="s">
        <v>2099</v>
      </c>
      <c r="K32" s="1">
        <v>2.72</v>
      </c>
    </row>
    <row r="33" spans="1:56" x14ac:dyDescent="0.35">
      <c r="A33" s="1">
        <v>6</v>
      </c>
      <c r="B33" s="1" t="s">
        <v>2098</v>
      </c>
      <c r="C33" s="1">
        <v>1299.5000056438148</v>
      </c>
      <c r="D33" s="1">
        <v>0</v>
      </c>
      <c r="E33">
        <f>(R33-S33*(1000-T33)/(1000-U33))*AK33</f>
        <v>-1.9502962109395801</v>
      </c>
      <c r="F33">
        <f>IF(AV33&lt;&gt;0,1/(1/AV33-1/N33),0)</f>
        <v>2.5776230801449085</v>
      </c>
      <c r="G33">
        <f>((AY33-AL33/2)*S33-E33)/(AY33+AL33/2)</f>
        <v>390.66237029898184</v>
      </c>
      <c r="H33">
        <f>AL33*1000</f>
        <v>17.734816731788626</v>
      </c>
      <c r="I33">
        <f>(AQ33-AW33)</f>
        <v>0.9213399214405551</v>
      </c>
      <c r="J33">
        <f>(P33+AP33*D33)</f>
        <v>32.350364685058594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33.318103790283203</v>
      </c>
      <c r="P33" s="1">
        <v>32.350364685058594</v>
      </c>
      <c r="Q33" s="1">
        <v>33.431301116943359</v>
      </c>
      <c r="R33" s="1">
        <v>399.9718017578125</v>
      </c>
      <c r="S33" s="1">
        <v>395.38507080078125</v>
      </c>
      <c r="T33" s="1">
        <v>29.534612655639648</v>
      </c>
      <c r="U33" s="1">
        <v>44.883697509765625</v>
      </c>
      <c r="V33" s="1">
        <v>50.528018951416016</v>
      </c>
      <c r="W33" s="1">
        <v>76.787345886230469</v>
      </c>
      <c r="X33" s="1">
        <v>300.17144775390625</v>
      </c>
      <c r="Y33" s="1">
        <v>300.03488159179688</v>
      </c>
      <c r="Z33" s="1">
        <v>2.169325016438961E-2</v>
      </c>
      <c r="AA33" s="1">
        <v>87.98870849609375</v>
      </c>
      <c r="AB33" s="1">
        <v>63.368602752685547</v>
      </c>
      <c r="AC33" s="1">
        <v>2.9101266860961914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1.1035714990952432</v>
      </c>
      <c r="AL33">
        <f>(U33-T33)/(1000-U33)*AK33</f>
        <v>1.7734816731788627E-2</v>
      </c>
      <c r="AM33">
        <f>(P33+273.15)</f>
        <v>305.50036468505857</v>
      </c>
      <c r="AN33">
        <f>(O33+273.15)</f>
        <v>306.46810379028318</v>
      </c>
      <c r="AO33">
        <f>(Y33*AG33+Z33*AH33)*AI33</f>
        <v>48.005579981679148</v>
      </c>
      <c r="AP33">
        <f>((AO33+0.00000010773*(AN33^4-AM33^4))-AL33*44100)/(L33*51.4+0.00000043092*AM33^3)</f>
        <v>-5.9051750229665032</v>
      </c>
      <c r="AQ33">
        <f>0.61365*EXP(17.502*J33/(240.97+J33))</f>
        <v>4.8705984978541714</v>
      </c>
      <c r="AR33">
        <f>AQ33*1000/AA33</f>
        <v>55.354812919778233</v>
      </c>
      <c r="AS33">
        <f>(AR33-U33)</f>
        <v>10.471115410012608</v>
      </c>
      <c r="AT33">
        <f>IF(D33,P33,(O33+P33)/2)</f>
        <v>32.834234237670898</v>
      </c>
      <c r="AU33">
        <f>0.61365*EXP(17.502*AT33/(240.97+AT33))</f>
        <v>5.00524154821378</v>
      </c>
      <c r="AV33">
        <f>IF(AS33&lt;&gt;0,(1000-(AR33+U33)/2)/AS33*AL33,0)</f>
        <v>1.6088029084000537</v>
      </c>
      <c r="AW33">
        <f>U33*AA33/1000</f>
        <v>3.9492585764136163</v>
      </c>
      <c r="AX33">
        <f>(AU33-AW33)</f>
        <v>1.0559829718001637</v>
      </c>
      <c r="AY33">
        <f>1/(1.6/F33+1.37/N33)</f>
        <v>1.062931566874858</v>
      </c>
      <c r="AZ33">
        <f>G33*AA33*0.001</f>
        <v>34.373877420630144</v>
      </c>
      <c r="BA33">
        <f>G33/S33</f>
        <v>0.98805544050453287</v>
      </c>
      <c r="BB33">
        <f>(1-AL33*AA33/AQ33/F33)*100</f>
        <v>87.57055016757181</v>
      </c>
      <c r="BC33">
        <f>(S33-E33/(N33/1.35))</f>
        <v>396.0001843078557</v>
      </c>
      <c r="BD33">
        <f>E33*BB33/100/BC33</f>
        <v>-4.3128392094114905E-3</v>
      </c>
    </row>
    <row r="34" spans="1:56" x14ac:dyDescent="0.35">
      <c r="A34" s="1" t="s">
        <v>9</v>
      </c>
      <c r="B34" s="1" t="s">
        <v>2097</v>
      </c>
      <c r="K34" s="1">
        <v>2.72</v>
      </c>
    </row>
    <row r="35" spans="1:56" x14ac:dyDescent="0.35">
      <c r="A35" s="1" t="s">
        <v>9</v>
      </c>
      <c r="B35" s="1" t="s">
        <v>2096</v>
      </c>
      <c r="K35" s="1">
        <v>2.72</v>
      </c>
    </row>
    <row r="36" spans="1:56" x14ac:dyDescent="0.35">
      <c r="A36" s="1">
        <v>7</v>
      </c>
      <c r="B36" s="1" t="s">
        <v>2095</v>
      </c>
      <c r="C36" s="1">
        <v>1504.5000056438148</v>
      </c>
      <c r="D36" s="1">
        <v>0</v>
      </c>
      <c r="E36">
        <f>(R36-S36*(1000-T36)/(1000-U36))*AK36</f>
        <v>-1.0745030505912945</v>
      </c>
      <c r="F36">
        <f>IF(AV36&lt;&gt;0,1/(1/AV36-1/N36),0)</f>
        <v>2.7485769005877851</v>
      </c>
      <c r="G36">
        <f>((AY36-AL36/2)*S36-E36)/(AY36+AL36/2)</f>
        <v>389.09288754317879</v>
      </c>
      <c r="H36">
        <f>AL36*1000</f>
        <v>18.130090134693557</v>
      </c>
      <c r="I36">
        <f>(AQ36-AW36)</f>
        <v>0.90491651980133447</v>
      </c>
      <c r="J36">
        <f>(P36+AP36*D36)</f>
        <v>32.445125579833984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33.334049224853516</v>
      </c>
      <c r="P36" s="1">
        <v>32.445125579833984</v>
      </c>
      <c r="Q36" s="1">
        <v>33.436885833740234</v>
      </c>
      <c r="R36" s="1">
        <v>400.0406494140625</v>
      </c>
      <c r="S36" s="1">
        <v>394.53225708007813</v>
      </c>
      <c r="T36" s="1">
        <v>29.683746337890625</v>
      </c>
      <c r="U36" s="1">
        <v>45.368267059326172</v>
      </c>
      <c r="V36" s="1">
        <v>50.736568450927734</v>
      </c>
      <c r="W36" s="1">
        <v>77.545135498046875</v>
      </c>
      <c r="X36" s="1">
        <v>300.14663696289063</v>
      </c>
      <c r="Y36" s="1">
        <v>499.79293823242188</v>
      </c>
      <c r="Z36" s="1">
        <v>0.11931400746107101</v>
      </c>
      <c r="AA36" s="1">
        <v>87.986595153808594</v>
      </c>
      <c r="AB36" s="1">
        <v>63.248401641845703</v>
      </c>
      <c r="AC36" s="1">
        <v>2.8179678916931152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1.1034802829518036</v>
      </c>
      <c r="AL36">
        <f>(U36-T36)/(1000-U36)*AK36</f>
        <v>1.8130090134693556E-2</v>
      </c>
      <c r="AM36">
        <f>(P36+273.15)</f>
        <v>305.59512557983396</v>
      </c>
      <c r="AN36">
        <f>(O36+273.15)</f>
        <v>306.48404922485349</v>
      </c>
      <c r="AO36">
        <f>(Y36*AG36+Z36*AH36)*AI36</f>
        <v>79.966868329788667</v>
      </c>
      <c r="AP36">
        <f>((AO36+0.00000010773*(AN36^4-AM36^4))-AL36*44100)/(L36*51.4+0.00000043092*AM36^3)</f>
        <v>-5.7937285629517312</v>
      </c>
      <c r="AQ36">
        <f>0.61365*EXP(17.502*J36/(240.97+J36))</f>
        <v>4.8967158663801369</v>
      </c>
      <c r="AR36">
        <f>AQ36*1000/AA36</f>
        <v>55.652975976854549</v>
      </c>
      <c r="AS36">
        <f>(AR36-U36)</f>
        <v>10.284708917528377</v>
      </c>
      <c r="AT36">
        <f>IF(D36,P36,(O36+P36)/2)</f>
        <v>32.88958740234375</v>
      </c>
      <c r="AU36">
        <f>0.61365*EXP(17.502*AT36/(240.97+AT36))</f>
        <v>5.020848794021342</v>
      </c>
      <c r="AV36">
        <f>IF(AS36&lt;&gt;0,(1000-(AR36+U36)/2)/AS36*AL36,0)</f>
        <v>1.6737788256187358</v>
      </c>
      <c r="AW36">
        <f>U36*AA36/1000</f>
        <v>3.9917993465788024</v>
      </c>
      <c r="AX36">
        <f>(AU36-AW36)</f>
        <v>1.0290494474425396</v>
      </c>
      <c r="AY36">
        <f>1/(1.6/F36+1.37/N36)</f>
        <v>1.108417834167146</v>
      </c>
      <c r="AZ36">
        <f>G36*AA36*0.001</f>
        <v>34.234958373488048</v>
      </c>
      <c r="BA36">
        <f>G36/S36</f>
        <v>0.98621311834637815</v>
      </c>
      <c r="BB36">
        <f>(1-AL36*AA36/AQ36/F36)*100</f>
        <v>88.147671545655086</v>
      </c>
      <c r="BC36">
        <f>(S36-E36/(N36/1.35))</f>
        <v>394.87114987805626</v>
      </c>
      <c r="BD36">
        <f>E36*BB36/100/BC36</f>
        <v>-2.3986290719789386E-3</v>
      </c>
    </row>
    <row r="37" spans="1:56" x14ac:dyDescent="0.35">
      <c r="A37" s="1" t="s">
        <v>9</v>
      </c>
      <c r="B37" s="1" t="s">
        <v>2094</v>
      </c>
      <c r="K37" s="1">
        <v>2.72</v>
      </c>
    </row>
    <row r="38" spans="1:56" x14ac:dyDescent="0.35">
      <c r="A38" s="1" t="s">
        <v>9</v>
      </c>
      <c r="B38" s="1" t="s">
        <v>2093</v>
      </c>
      <c r="K38" s="1">
        <v>2.72</v>
      </c>
    </row>
    <row r="39" spans="1:56" x14ac:dyDescent="0.35">
      <c r="A39" s="1">
        <v>8</v>
      </c>
      <c r="B39" s="1" t="s">
        <v>2092</v>
      </c>
      <c r="C39" s="1">
        <v>1708.5000056438148</v>
      </c>
      <c r="D39" s="1">
        <v>0</v>
      </c>
      <c r="E39">
        <f>(R39-S39*(1000-T39)/(1000-U39))*AK39</f>
        <v>-0.20361060236215339</v>
      </c>
      <c r="F39">
        <f>IF(AV39&lt;&gt;0,1/(1/AV39-1/N39),0)</f>
        <v>3.0201776246456817</v>
      </c>
      <c r="G39">
        <f>((AY39-AL39/2)*S39-E39)/(AY39+AL39/2)</f>
        <v>387.53295337513578</v>
      </c>
      <c r="H39">
        <f>AL39*1000</f>
        <v>18.739157800999852</v>
      </c>
      <c r="I39">
        <f>(AQ39-AW39)</f>
        <v>0.8835755873357094</v>
      </c>
      <c r="J39">
        <f>(P39+AP39*D39)</f>
        <v>32.575138092041016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33.373432159423828</v>
      </c>
      <c r="P39" s="1">
        <v>32.575138092041016</v>
      </c>
      <c r="Q39" s="1">
        <v>33.459232330322266</v>
      </c>
      <c r="R39" s="1">
        <v>400.07839965820313</v>
      </c>
      <c r="S39" s="1">
        <v>393.57962036132813</v>
      </c>
      <c r="T39" s="1">
        <v>29.822317123413086</v>
      </c>
      <c r="U39" s="1">
        <v>46.021602630615234</v>
      </c>
      <c r="V39" s="1">
        <v>50.859622955322266</v>
      </c>
      <c r="W39" s="1">
        <v>78.486236572265625</v>
      </c>
      <c r="X39" s="1">
        <v>300.16610717773438</v>
      </c>
      <c r="Y39" s="1">
        <v>750.8331298828125</v>
      </c>
      <c r="Z39" s="1">
        <v>1.6872487962245941E-2</v>
      </c>
      <c r="AA39" s="1">
        <v>87.984153747558594</v>
      </c>
      <c r="AB39" s="1">
        <v>62.977642059326172</v>
      </c>
      <c r="AC39" s="1">
        <v>2.6929080486297607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1.103551864624023</v>
      </c>
      <c r="AL39">
        <f>(U39-T39)/(1000-U39)*AK39</f>
        <v>1.8739157800999853E-2</v>
      </c>
      <c r="AM39">
        <f>(P39+273.15)</f>
        <v>305.72513809204099</v>
      </c>
      <c r="AN39">
        <f>(O39+273.15)</f>
        <v>306.52343215942381</v>
      </c>
      <c r="AO39">
        <f>(Y39*AG39+Z39*AH39)*AI39</f>
        <v>120.13329809606148</v>
      </c>
      <c r="AP39">
        <f>((AO39+0.00000010773*(AN39^4-AM39^4))-AL39*44100)/(L39*51.4+0.00000043092*AM39^3)</f>
        <v>-5.6932838102279941</v>
      </c>
      <c r="AQ39">
        <f>0.61365*EXP(17.502*J39/(240.97+J39))</f>
        <v>4.9327473488968074</v>
      </c>
      <c r="AR39">
        <f>AQ39*1000/AA39</f>
        <v>56.064042657609605</v>
      </c>
      <c r="AS39">
        <f>(AR39-U39)</f>
        <v>10.04244002699437</v>
      </c>
      <c r="AT39">
        <f>IF(D39,P39,(O39+P39)/2)</f>
        <v>32.974285125732422</v>
      </c>
      <c r="AU39">
        <f>0.61365*EXP(17.502*AT39/(240.97+AT39))</f>
        <v>5.0448119310689457</v>
      </c>
      <c r="AV39">
        <f>IF(AS39&lt;&gt;0,(1000-(AR39+U39)/2)/AS39*AL39,0)</f>
        <v>1.770750758288133</v>
      </c>
      <c r="AW39">
        <f>U39*AA39/1000</f>
        <v>4.049171761561098</v>
      </c>
      <c r="AX39">
        <f>(AU39-AW39)</f>
        <v>0.99564016950784762</v>
      </c>
      <c r="AY39">
        <f>1/(1.6/F39+1.37/N39)</f>
        <v>1.1766954098318299</v>
      </c>
      <c r="AZ39">
        <f>G39*AA39*0.001</f>
        <v>34.096758952003405</v>
      </c>
      <c r="BA39">
        <f>G39/S39</f>
        <v>0.98463673759164372</v>
      </c>
      <c r="BB39">
        <f>(1-AL39*AA39/AQ39/F39)*100</f>
        <v>88.932916872074912</v>
      </c>
      <c r="BC39">
        <f>(S39-E39/(N39/1.35))</f>
        <v>393.64383810989062</v>
      </c>
      <c r="BD39">
        <f>E39*BB39/100/BC39</f>
        <v>-4.6000173306641473E-4</v>
      </c>
    </row>
    <row r="40" spans="1:56" x14ac:dyDescent="0.35">
      <c r="A40" s="1" t="s">
        <v>9</v>
      </c>
      <c r="B40" s="1" t="s">
        <v>2091</v>
      </c>
      <c r="K40" s="1">
        <v>2.72</v>
      </c>
    </row>
    <row r="41" spans="1:56" x14ac:dyDescent="0.35">
      <c r="A41" s="1" t="s">
        <v>9</v>
      </c>
      <c r="B41" s="1" t="s">
        <v>2090</v>
      </c>
      <c r="K41" s="1">
        <v>2.72</v>
      </c>
    </row>
    <row r="42" spans="1:56" x14ac:dyDescent="0.35">
      <c r="A42" s="1">
        <v>9</v>
      </c>
      <c r="B42" s="1" t="s">
        <v>2089</v>
      </c>
      <c r="C42" s="1">
        <v>1913.5000056438148</v>
      </c>
      <c r="D42" s="1">
        <v>0</v>
      </c>
      <c r="E42">
        <f>(R42-S42*(1000-T42)/(1000-U42))*AK42</f>
        <v>0.89767085485911691</v>
      </c>
      <c r="F42">
        <f>IF(AV42&lt;&gt;0,1/(1/AV42-1/N42),0)</f>
        <v>3.2804214969894563</v>
      </c>
      <c r="G42">
        <f>((AY42-AL42/2)*S42-E42)/(AY42+AL42/2)</f>
        <v>385.65639101301832</v>
      </c>
      <c r="H42">
        <f>AL42*1000</f>
        <v>19.310135121417513</v>
      </c>
      <c r="I42">
        <f>(AQ42-AW42)</f>
        <v>0.86761264768406221</v>
      </c>
      <c r="J42">
        <f>(P42+AP42*D42)</f>
        <v>32.716697692871094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33.430831909179688</v>
      </c>
      <c r="P42" s="1">
        <v>32.716697692871094</v>
      </c>
      <c r="Q42" s="1">
        <v>33.502101898193359</v>
      </c>
      <c r="R42" s="1">
        <v>400.1312255859375</v>
      </c>
      <c r="S42" s="1">
        <v>392.45034790039063</v>
      </c>
      <c r="T42" s="1">
        <v>29.971611022949219</v>
      </c>
      <c r="U42" s="1">
        <v>46.654022216796875</v>
      </c>
      <c r="V42" s="1">
        <v>50.947818756103516</v>
      </c>
      <c r="W42" s="1">
        <v>79.305732727050781</v>
      </c>
      <c r="X42" s="1">
        <v>300.15524291992188</v>
      </c>
      <c r="Y42" s="1">
        <v>999.54180908203125</v>
      </c>
      <c r="Z42" s="1">
        <v>0.11208330094814301</v>
      </c>
      <c r="AA42" s="1">
        <v>87.98016357421875</v>
      </c>
      <c r="AB42" s="1">
        <v>62.616558074951172</v>
      </c>
      <c r="AC42" s="1">
        <v>2.5633480548858643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1.1035119224997125</v>
      </c>
      <c r="AL42">
        <f>(U42-T42)/(1000-U42)*AK42</f>
        <v>1.9310135121417514E-2</v>
      </c>
      <c r="AM42">
        <f>(P42+273.15)</f>
        <v>305.86669769287107</v>
      </c>
      <c r="AN42">
        <f>(O42+273.15)</f>
        <v>306.58083190917966</v>
      </c>
      <c r="AO42">
        <f>(Y42*AG42+Z42*AH42)*AI42</f>
        <v>159.92668587848493</v>
      </c>
      <c r="AP42">
        <f>((AO42+0.00000010773*(AN42^4-AM42^4))-AL42*44100)/(L42*51.4+0.00000043092*AM42^3)</f>
        <v>-5.581469171545228</v>
      </c>
      <c r="AQ42">
        <f>0.61365*EXP(17.502*J42/(240.97+J42))</f>
        <v>4.9722411537130871</v>
      </c>
      <c r="AR42">
        <f>AQ42*1000/AA42</f>
        <v>56.51547975946395</v>
      </c>
      <c r="AS42">
        <f>(AR42-U42)</f>
        <v>9.8614575426670754</v>
      </c>
      <c r="AT42">
        <f>IF(D42,P42,(O42+P42)/2)</f>
        <v>33.073764801025391</v>
      </c>
      <c r="AU42">
        <f>0.61365*EXP(17.502*AT42/(240.97+AT42))</f>
        <v>5.0730842831400338</v>
      </c>
      <c r="AV42">
        <f>IF(AS42&lt;&gt;0,(1000-(AR42+U42)/2)/AS42*AL42,0)</f>
        <v>1.8571318215784693</v>
      </c>
      <c r="AW42">
        <f>U42*AA42/1000</f>
        <v>4.1046285060290248</v>
      </c>
      <c r="AX42">
        <f>(AU42-AW42)</f>
        <v>0.96845577711100894</v>
      </c>
      <c r="AY42">
        <f>1/(1.6/F42+1.37/N42)</f>
        <v>1.2379154192371922</v>
      </c>
      <c r="AZ42">
        <f>G42*AA42*0.001</f>
        <v>33.93011236476822</v>
      </c>
      <c r="BA42">
        <f>G42/S42</f>
        <v>0.98268836574175567</v>
      </c>
      <c r="BB42">
        <f>(1-AL42*AA42/AQ42/F42)*100</f>
        <v>89.584305221499122</v>
      </c>
      <c r="BC42">
        <f>(S42-E42/(N42/1.35))</f>
        <v>392.16722707770037</v>
      </c>
      <c r="BD42">
        <f>E42*BB42/100/BC42</f>
        <v>2.0505849111713266E-3</v>
      </c>
    </row>
    <row r="43" spans="1:56" x14ac:dyDescent="0.35">
      <c r="A43" s="1" t="s">
        <v>9</v>
      </c>
      <c r="B43" s="1" t="s">
        <v>2088</v>
      </c>
      <c r="K43" s="1">
        <v>2.72</v>
      </c>
    </row>
    <row r="44" spans="1:56" x14ac:dyDescent="0.35">
      <c r="A44" s="1" t="s">
        <v>9</v>
      </c>
      <c r="B44" s="1" t="s">
        <v>2087</v>
      </c>
      <c r="K44" s="1">
        <v>2.72</v>
      </c>
    </row>
    <row r="45" spans="1:56" x14ac:dyDescent="0.35">
      <c r="A45" s="1">
        <v>10</v>
      </c>
      <c r="B45" s="1" t="s">
        <v>2086</v>
      </c>
      <c r="C45" s="1">
        <v>2119.0000056326389</v>
      </c>
      <c r="D45" s="1">
        <v>0</v>
      </c>
      <c r="E45">
        <f>(R45-S45*(1000-T45)/(1000-U45))*AK45</f>
        <v>2.0155926273304385</v>
      </c>
      <c r="F45">
        <f>IF(AV45&lt;&gt;0,1/(1/AV45-1/N45),0)</f>
        <v>3.4979451522780067</v>
      </c>
      <c r="G45">
        <f>((AY45-AL45/2)*S45-E45)/(AY45+AL45/2)</f>
        <v>383.68287936925464</v>
      </c>
      <c r="H45">
        <f>AL45*1000</f>
        <v>19.853514867035315</v>
      </c>
      <c r="I45">
        <f>(AQ45-AW45)</f>
        <v>0.86008029073029046</v>
      </c>
      <c r="J45">
        <f>(P45+AP45*D45)</f>
        <v>32.879116058349609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33.492176055908203</v>
      </c>
      <c r="P45" s="1">
        <v>32.879116058349609</v>
      </c>
      <c r="Q45" s="1">
        <v>33.549808502197266</v>
      </c>
      <c r="R45" s="1">
        <v>400.09457397460938</v>
      </c>
      <c r="S45" s="1">
        <v>391.23062133789063</v>
      </c>
      <c r="T45" s="1">
        <v>30.121786117553711</v>
      </c>
      <c r="U45" s="1">
        <v>47.260242462158203</v>
      </c>
      <c r="V45" s="1">
        <v>51.025650024414063</v>
      </c>
      <c r="W45" s="1">
        <v>80.057823181152344</v>
      </c>
      <c r="X45" s="1">
        <v>300.19876098632813</v>
      </c>
      <c r="Y45" s="1">
        <v>1251.1685791015625</v>
      </c>
      <c r="Z45" s="1">
        <v>4.3385762721300125E-2</v>
      </c>
      <c r="AA45" s="1">
        <v>87.976966857910156</v>
      </c>
      <c r="AB45" s="1">
        <v>62.318443298339844</v>
      </c>
      <c r="AC45" s="1">
        <v>2.4244143962860107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1.1036719153909118</v>
      </c>
      <c r="AL45">
        <f>(U45-T45)/(1000-U45)*AK45</f>
        <v>1.9853514867035314E-2</v>
      </c>
      <c r="AM45">
        <f>(P45+273.15)</f>
        <v>306.02911605834959</v>
      </c>
      <c r="AN45">
        <f>(O45+273.15)</f>
        <v>306.64217605590818</v>
      </c>
      <c r="AO45">
        <f>(Y45*AG45+Z45*AH45)*AI45</f>
        <v>200.18696818172248</v>
      </c>
      <c r="AP45">
        <f>((AO45+0.00000010773*(AN45^4-AM45^4))-AL45*44100)/(L45*51.4+0.00000043092*AM45^3)</f>
        <v>-5.4575307257181347</v>
      </c>
      <c r="AQ45">
        <f>0.61365*EXP(17.502*J45/(240.97+J45))</f>
        <v>5.017893075520381</v>
      </c>
      <c r="AR45">
        <f>AQ45*1000/AA45</f>
        <v>57.036440954195207</v>
      </c>
      <c r="AS45">
        <f>(AR45-U45)</f>
        <v>9.776198492037004</v>
      </c>
      <c r="AT45">
        <f>IF(D45,P45,(O45+P45)/2)</f>
        <v>33.185646057128906</v>
      </c>
      <c r="AU45">
        <f>0.61365*EXP(17.502*AT45/(240.97+AT45))</f>
        <v>5.1050458046429874</v>
      </c>
      <c r="AV45">
        <f>IF(AS45&lt;&gt;0,(1000-(AR45+U45)/2)/AS45*AL45,0)</f>
        <v>1.9248982111982225</v>
      </c>
      <c r="AW45">
        <f>U45*AA45/1000</f>
        <v>4.1578127847900905</v>
      </c>
      <c r="AX45">
        <f>(AU45-AW45)</f>
        <v>0.94723301985289687</v>
      </c>
      <c r="AY45">
        <f>1/(1.6/F45+1.37/N45)</f>
        <v>1.286208646393697</v>
      </c>
      <c r="AZ45">
        <f>G45*AA45*0.001</f>
        <v>33.755255962216459</v>
      </c>
      <c r="BA45">
        <f>G45/S45</f>
        <v>0.98070769117502876</v>
      </c>
      <c r="BB45">
        <f>(1-AL45*AA45/AQ45/F45)*100</f>
        <v>90.048879344203897</v>
      </c>
      <c r="BC45">
        <f>(S45-E45/(N45/1.35))</f>
        <v>390.59491367313882</v>
      </c>
      <c r="BD45">
        <f>E45*BB45/100/BC45</f>
        <v>4.6468054486093905E-3</v>
      </c>
    </row>
    <row r="46" spans="1:56" x14ac:dyDescent="0.35">
      <c r="A46" s="1" t="s">
        <v>9</v>
      </c>
      <c r="B46" s="1" t="s">
        <v>2085</v>
      </c>
      <c r="K46" s="1">
        <v>2.72</v>
      </c>
    </row>
    <row r="47" spans="1:56" x14ac:dyDescent="0.35">
      <c r="A47" s="1" t="s">
        <v>9</v>
      </c>
      <c r="B47" s="1" t="s">
        <v>2084</v>
      </c>
      <c r="K47" s="1">
        <v>2.72</v>
      </c>
    </row>
    <row r="48" spans="1:56" x14ac:dyDescent="0.35">
      <c r="A48" s="1">
        <v>11</v>
      </c>
      <c r="B48" s="1" t="s">
        <v>2083</v>
      </c>
      <c r="C48" s="1">
        <v>2324.0000056326389</v>
      </c>
      <c r="D48" s="1">
        <v>0</v>
      </c>
      <c r="E48">
        <f>(R48-S48*(1000-T48)/(1000-U48))*AK48</f>
        <v>3.7565603059299586</v>
      </c>
      <c r="F48">
        <f>IF(AV48&lt;&gt;0,1/(1/AV48-1/N48),0)</f>
        <v>3.7738002525290963</v>
      </c>
      <c r="G48">
        <f>((AY48-AL48/2)*S48-E48)/(AY48+AL48/2)</f>
        <v>380.64784643173607</v>
      </c>
      <c r="H48">
        <f>AL48*1000</f>
        <v>20.54706361123581</v>
      </c>
      <c r="I48">
        <f>(AQ48-AW48)</f>
        <v>0.85363730990657682</v>
      </c>
      <c r="J48">
        <f>(P48+AP48*D48)</f>
        <v>33.085208892822266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33.567752838134766</v>
      </c>
      <c r="P48" s="1">
        <v>33.085208892822266</v>
      </c>
      <c r="Q48" s="1">
        <v>33.601131439208984</v>
      </c>
      <c r="R48" s="1">
        <v>399.98208618164063</v>
      </c>
      <c r="S48" s="1">
        <v>389.32855224609375</v>
      </c>
      <c r="T48" s="1">
        <v>30.274389266967773</v>
      </c>
      <c r="U48" s="1">
        <v>48.0006103515625</v>
      </c>
      <c r="V48" s="1">
        <v>51.064769744873047</v>
      </c>
      <c r="W48" s="1">
        <v>80.964149475097656</v>
      </c>
      <c r="X48" s="1">
        <v>300.15057373046875</v>
      </c>
      <c r="Y48" s="1">
        <v>1600.9202880859375</v>
      </c>
      <c r="Z48" s="1">
        <v>8.6774051189422607E-2</v>
      </c>
      <c r="AA48" s="1">
        <v>87.971969604492188</v>
      </c>
      <c r="AB48" s="1">
        <v>61.51263427734375</v>
      </c>
      <c r="AC48" s="1">
        <v>2.1519138813018799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1.1034947563620172</v>
      </c>
      <c r="AL48">
        <f>(U48-T48)/(1000-U48)*AK48</f>
        <v>2.0547063611235809E-2</v>
      </c>
      <c r="AM48">
        <f>(P48+273.15)</f>
        <v>306.23520889282224</v>
      </c>
      <c r="AN48">
        <f>(O48+273.15)</f>
        <v>306.71775283813474</v>
      </c>
      <c r="AO48">
        <f>(Y48*AG48+Z48*AH48)*AI48</f>
        <v>256.14724036841289</v>
      </c>
      <c r="AP48">
        <f>((AO48+0.00000010773*(AN48^4-AM48^4))-AL48*44100)/(L48*51.4+0.00000043092*AM48^3)</f>
        <v>-5.2622176504889691</v>
      </c>
      <c r="AQ48">
        <f>0.61365*EXP(17.502*J48/(240.97+J48))</f>
        <v>5.0763455447513062</v>
      </c>
      <c r="AR48">
        <f>AQ48*1000/AA48</f>
        <v>57.7041251613865</v>
      </c>
      <c r="AS48">
        <f>(AR48-U48)</f>
        <v>9.7035148098240001</v>
      </c>
      <c r="AT48">
        <f>IF(D48,P48,(O48+P48)/2)</f>
        <v>33.326480865478516</v>
      </c>
      <c r="AU48">
        <f>0.61365*EXP(17.502*AT48/(240.97+AT48))</f>
        <v>5.1455275415644186</v>
      </c>
      <c r="AV48">
        <f>IF(AS48&lt;&gt;0,(1000-(AR48+U48)/2)/AS48*AL48,0)</f>
        <v>2.0055725198910768</v>
      </c>
      <c r="AW48">
        <f>U48*AA48/1000</f>
        <v>4.2227082348447293</v>
      </c>
      <c r="AX48">
        <f>(AU48-AW48)</f>
        <v>0.92281930671968926</v>
      </c>
      <c r="AY48">
        <f>1/(1.6/F48+1.37/N48)</f>
        <v>1.3440079155804314</v>
      </c>
      <c r="AZ48">
        <f>G48*AA48*0.001</f>
        <v>33.486340776308097</v>
      </c>
      <c r="BA48">
        <f>G48/S48</f>
        <v>0.97770339276614204</v>
      </c>
      <c r="BB48">
        <f>(1-AL48*AA48/AQ48/F48)*100</f>
        <v>90.564520072513616</v>
      </c>
      <c r="BC48">
        <f>(S48-E48/(N48/1.35))</f>
        <v>388.14375222886758</v>
      </c>
      <c r="BD48">
        <f>E48*BB48/100/BC48</f>
        <v>8.7650794139125399E-3</v>
      </c>
    </row>
    <row r="49" spans="1:56" x14ac:dyDescent="0.35">
      <c r="A49" s="1" t="s">
        <v>9</v>
      </c>
      <c r="B49" s="1" t="s">
        <v>2082</v>
      </c>
      <c r="K49" s="1">
        <v>2.72</v>
      </c>
    </row>
    <row r="50" spans="1:56" x14ac:dyDescent="0.35">
      <c r="A50" s="1" t="s">
        <v>9</v>
      </c>
      <c r="B50" s="1" t="s">
        <v>2077</v>
      </c>
      <c r="K50" s="1">
        <v>2.72</v>
      </c>
    </row>
    <row r="51" spans="1:56" x14ac:dyDescent="0.35">
      <c r="A51" s="1">
        <v>12</v>
      </c>
      <c r="B51" s="1" t="s">
        <v>2081</v>
      </c>
      <c r="C51" s="1">
        <v>2529.5000056214631</v>
      </c>
      <c r="D51" s="1">
        <v>0</v>
      </c>
      <c r="E51">
        <f>(R51-S51*(1000-T51)/(1000-U51))*AK51</f>
        <v>6.5786236564243659</v>
      </c>
      <c r="F51">
        <f>IF(AV51&lt;&gt;0,1/(1/AV51-1/N51),0)</f>
        <v>4.0254263955171288</v>
      </c>
      <c r="G51">
        <f>((AY51-AL51/2)*S51-E51)/(AY51+AL51/2)</f>
        <v>376.04466905194306</v>
      </c>
      <c r="H51">
        <f>AL51*1000</f>
        <v>21.342668181292247</v>
      </c>
      <c r="I51">
        <f>(AQ51-AW51)</f>
        <v>0.8564520236336044</v>
      </c>
      <c r="J51">
        <f>(P51+AP51*D51)</f>
        <v>33.344383239746094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33.678848266601563</v>
      </c>
      <c r="P51" s="1">
        <v>33.344383239746094</v>
      </c>
      <c r="Q51" s="1">
        <v>33.686191558837891</v>
      </c>
      <c r="R51" s="1">
        <v>400.04330444335938</v>
      </c>
      <c r="S51" s="1">
        <v>386.60479736328125</v>
      </c>
      <c r="T51" s="1">
        <v>30.419254302978516</v>
      </c>
      <c r="U51" s="1">
        <v>48.815498352050781</v>
      </c>
      <c r="V51" s="1">
        <v>50.989448547363281</v>
      </c>
      <c r="W51" s="1">
        <v>81.825653076171875</v>
      </c>
      <c r="X51" s="1">
        <v>300.1602783203125</v>
      </c>
      <c r="Y51" s="1">
        <v>2001.525146484375</v>
      </c>
      <c r="Z51" s="1">
        <v>0.18078133463859558</v>
      </c>
      <c r="AA51" s="1">
        <v>87.96881103515625</v>
      </c>
      <c r="AB51" s="1">
        <v>59.827838897705078</v>
      </c>
      <c r="AC51" s="1">
        <v>1.6953006982803345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1.1035304350011486</v>
      </c>
      <c r="AL51">
        <f>(U51-T51)/(1000-U51)*AK51</f>
        <v>2.1342668181292247E-2</v>
      </c>
      <c r="AM51">
        <f>(P51+273.15)</f>
        <v>306.49438323974607</v>
      </c>
      <c r="AN51">
        <f>(O51+273.15)</f>
        <v>306.82884826660154</v>
      </c>
      <c r="AO51">
        <f>(Y51*AG51+Z51*AH51)*AI51</f>
        <v>320.24401627948828</v>
      </c>
      <c r="AP51">
        <f>((AO51+0.00000010773*(AN51^4-AM51^4))-AL51*44100)/(L51*51.4+0.00000043092*AM51^3)</f>
        <v>-5.0388182617257158</v>
      </c>
      <c r="AQ51">
        <f>0.61365*EXP(17.502*J51/(240.97+J51))</f>
        <v>5.1506933737521408</v>
      </c>
      <c r="AR51">
        <f>AQ51*1000/AA51</f>
        <v>58.551358295540609</v>
      </c>
      <c r="AS51">
        <f>(AR51-U51)</f>
        <v>9.7358599434898281</v>
      </c>
      <c r="AT51">
        <f>IF(D51,P51,(O51+P51)/2)</f>
        <v>33.511615753173828</v>
      </c>
      <c r="AU51">
        <f>0.61365*EXP(17.502*AT51/(240.97+AT51))</f>
        <v>5.1991675991318038</v>
      </c>
      <c r="AV51">
        <f>IF(AS51&lt;&gt;0,(1000-(AR51+U51)/2)/AS51*AL51,0)</f>
        <v>2.0744875851720277</v>
      </c>
      <c r="AW51">
        <f>U51*AA51/1000</f>
        <v>4.2942413501185364</v>
      </c>
      <c r="AX51">
        <f>(AU51-AW51)</f>
        <v>0.90492624901326746</v>
      </c>
      <c r="AY51">
        <f>1/(1.6/F51+1.37/N51)</f>
        <v>1.3936488717464539</v>
      </c>
      <c r="AZ51">
        <f>G51*AA51*0.001</f>
        <v>33.080202432608246</v>
      </c>
      <c r="BA51">
        <f>G51/S51</f>
        <v>0.97268495273892019</v>
      </c>
      <c r="BB51">
        <f>(1-AL51*AA51/AQ51/F51)*100</f>
        <v>90.944762448663226</v>
      </c>
      <c r="BC51">
        <f>(S51-E51/(N51/1.35))</f>
        <v>384.52993291636898</v>
      </c>
      <c r="BD51">
        <f>E51*BB51/100/BC51</f>
        <v>1.5559032326432494E-2</v>
      </c>
    </row>
    <row r="52" spans="1:56" x14ac:dyDescent="0.35">
      <c r="A52" s="1" t="s">
        <v>9</v>
      </c>
      <c r="B52" s="1" t="s">
        <v>2080</v>
      </c>
      <c r="K52" s="1">
        <v>2.2086399999999999</v>
      </c>
    </row>
    <row r="53" spans="1:56" x14ac:dyDescent="0.35">
      <c r="A53" s="1" t="s">
        <v>9</v>
      </c>
      <c r="B53" s="1" t="s">
        <v>2079</v>
      </c>
      <c r="K53" s="1">
        <v>2.2086399999999999</v>
      </c>
    </row>
    <row r="54" spans="1:56" x14ac:dyDescent="0.35">
      <c r="A54" s="1" t="s">
        <v>9</v>
      </c>
      <c r="B54" s="1" t="s">
        <v>2078</v>
      </c>
      <c r="K54" s="1">
        <v>2.2086399999999999</v>
      </c>
    </row>
    <row r="55" spans="1:56" x14ac:dyDescent="0.35">
      <c r="A55" s="1" t="s">
        <v>9</v>
      </c>
      <c r="B55" s="1" t="s">
        <v>2077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BH55"/>
  <sheetViews>
    <sheetView zoomScale="47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3255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3254</v>
      </c>
    </row>
    <row r="12" spans="1:60" x14ac:dyDescent="0.35">
      <c r="A12" s="1" t="s">
        <v>9</v>
      </c>
      <c r="B12" s="1" t="s">
        <v>3253</v>
      </c>
    </row>
    <row r="13" spans="1:60" x14ac:dyDescent="0.35">
      <c r="A13" s="1" t="s">
        <v>9</v>
      </c>
      <c r="B13" s="1" t="s">
        <v>3252</v>
      </c>
    </row>
    <row r="14" spans="1:60" x14ac:dyDescent="0.35">
      <c r="A14" s="1" t="s">
        <v>9</v>
      </c>
      <c r="B14" s="1" t="s">
        <v>3251</v>
      </c>
    </row>
    <row r="15" spans="1:60" x14ac:dyDescent="0.35">
      <c r="A15" s="1" t="s">
        <v>9</v>
      </c>
      <c r="B15" s="1" t="s">
        <v>3250</v>
      </c>
    </row>
    <row r="16" spans="1:60" x14ac:dyDescent="0.35">
      <c r="A16" s="1" t="s">
        <v>9</v>
      </c>
      <c r="B16" s="1" t="s">
        <v>3249</v>
      </c>
    </row>
    <row r="17" spans="1:60" x14ac:dyDescent="0.35">
      <c r="A17" s="1" t="s">
        <v>9</v>
      </c>
      <c r="B17" s="1" t="s">
        <v>3248</v>
      </c>
    </row>
    <row r="18" spans="1:60" x14ac:dyDescent="0.35">
      <c r="A18" s="1">
        <v>1</v>
      </c>
      <c r="B18" s="1" t="s">
        <v>3247</v>
      </c>
      <c r="C18" s="1">
        <v>556.50000544264913</v>
      </c>
      <c r="D18" s="1">
        <v>0</v>
      </c>
      <c r="E18">
        <f>(R18-S18*(1000-T18)/(1000-U18))*AO18</f>
        <v>-7.1087215453091641</v>
      </c>
      <c r="F18">
        <f>IF(AZ18&lt;&gt;0,1/(1/AZ18-1/N18),0)</f>
        <v>32.290072767833081</v>
      </c>
      <c r="G18">
        <f>((BC18-AP18/2)*S18-E18)/(BC18+AP18/2)</f>
        <v>387.85271169966938</v>
      </c>
      <c r="H18">
        <f>AP18*1000</f>
        <v>42.509353000392103</v>
      </c>
      <c r="I18">
        <f>(AU18-BA18)</f>
        <v>0.94635527841308198</v>
      </c>
      <c r="J18">
        <f>(P18+AT18*D18)</f>
        <v>30.103160858154297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33.00927734375</v>
      </c>
      <c r="P18" s="1">
        <v>30.103160858154297</v>
      </c>
      <c r="Q18" s="1">
        <v>33.181739807128906</v>
      </c>
      <c r="R18" s="1">
        <v>399.97470092773438</v>
      </c>
      <c r="S18" s="1">
        <v>391.3466796875</v>
      </c>
      <c r="T18" s="1">
        <v>0.93377012014389038</v>
      </c>
      <c r="U18" s="1">
        <v>37.969467163085938</v>
      </c>
      <c r="V18" s="1">
        <v>1.6247092485427856</v>
      </c>
      <c r="W18" s="1">
        <v>66.064811706542969</v>
      </c>
      <c r="X18" s="1">
        <v>300.34591674804688</v>
      </c>
      <c r="Y18" s="1">
        <v>0.10048755258321762</v>
      </c>
      <c r="Z18" s="1">
        <v>3.7730168551206589E-2</v>
      </c>
      <c r="AA18" s="1">
        <v>87.949745178222656</v>
      </c>
      <c r="AB18" s="1">
        <v>14.841341972351074</v>
      </c>
      <c r="AC18" s="1">
        <v>1.8207353353500366</v>
      </c>
      <c r="AD18" s="1">
        <v>5.7989642024040222E-2</v>
      </c>
      <c r="AE18" s="1">
        <v>1.7169211059808731E-2</v>
      </c>
      <c r="AF18" s="1">
        <v>5.1411624997854233E-2</v>
      </c>
      <c r="AG18" s="1">
        <v>3.704447066411376E-3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1.1042129292207603</v>
      </c>
      <c r="AP18">
        <f>(U18-T18)/(1000-U18)*AO18</f>
        <v>4.2509353000392103E-2</v>
      </c>
      <c r="AQ18">
        <f>(P18+273.15)</f>
        <v>303.25316085815427</v>
      </c>
      <c r="AR18">
        <f>(O18+273.15)</f>
        <v>306.15927734374998</v>
      </c>
      <c r="AS18">
        <f>(Y18*AK18+Z18*AL18)*AM18</f>
        <v>1.6078008053943327E-2</v>
      </c>
      <c r="AT18">
        <f>((AS18+0.00000010773*(AR18^4-AQ18^4))-AP18*44100)/(L18*0.92*2*29.3+0.00000043092*AQ18^3)</f>
        <v>-14.436721904016187</v>
      </c>
      <c r="AU18">
        <f>0.61365*EXP(17.502*J18/(240.97+J18))</f>
        <v>4.2857602399593828</v>
      </c>
      <c r="AV18">
        <f>AU18*1000/AA18</f>
        <v>48.729649315920753</v>
      </c>
      <c r="AW18">
        <f>(AV18-U18)</f>
        <v>10.760182152834815</v>
      </c>
      <c r="AX18">
        <f>IF(D18,P18,(O18+P18)/2)</f>
        <v>31.556219100952148</v>
      </c>
      <c r="AY18">
        <f>0.61365*EXP(17.502*AX18/(240.97+AX18))</f>
        <v>4.6564448472159752</v>
      </c>
      <c r="AZ18">
        <f>IF(AW18&lt;&gt;0,(1000-(AV18+U18)/2)/AW18*AP18,0)</f>
        <v>3.779359006117216</v>
      </c>
      <c r="BA18">
        <f>U18*AA18/1000</f>
        <v>3.3394049615463008</v>
      </c>
      <c r="BB18">
        <f>(AY18-BA18)</f>
        <v>1.3170398856696743</v>
      </c>
      <c r="BC18">
        <f>1/(1.6/F18+1.37/N18)</f>
        <v>2.7054940058692463</v>
      </c>
      <c r="BD18">
        <f>G18*AA18*0.001</f>
        <v>34.111547160668586</v>
      </c>
      <c r="BE18">
        <f>G18/S18</f>
        <v>0.99107193654838044</v>
      </c>
      <c r="BF18">
        <f>(1-AP18*AA18/AU18/F18)*100</f>
        <v>97.298392923101602</v>
      </c>
      <c r="BG18">
        <f>(S18-E18/(N18/1.35))</f>
        <v>393.58873431285576</v>
      </c>
      <c r="BH18">
        <f>E18*BF18/100/BG18</f>
        <v>-1.7573348060989386E-2</v>
      </c>
    </row>
    <row r="19" spans="1:60" x14ac:dyDescent="0.35">
      <c r="A19" s="1" t="s">
        <v>9</v>
      </c>
      <c r="B19" s="1" t="s">
        <v>3246</v>
      </c>
      <c r="K19" s="1">
        <v>2.72</v>
      </c>
    </row>
    <row r="20" spans="1:60" x14ac:dyDescent="0.35">
      <c r="A20" s="1" t="s">
        <v>9</v>
      </c>
      <c r="B20" s="1" t="s">
        <v>3245</v>
      </c>
      <c r="K20" s="1">
        <v>2.72</v>
      </c>
    </row>
    <row r="21" spans="1:60" x14ac:dyDescent="0.35">
      <c r="A21" s="1">
        <v>2</v>
      </c>
      <c r="B21" s="1" t="s">
        <v>3244</v>
      </c>
      <c r="C21" s="1">
        <v>761.000005453825</v>
      </c>
      <c r="D21" s="1">
        <v>0</v>
      </c>
      <c r="E21">
        <f>(R21-S21*(1000-T21)/(1000-U21))*AO21</f>
        <v>-7.2733149171312483</v>
      </c>
      <c r="F21">
        <f>IF(AZ21&lt;&gt;0,1/(1/AZ21-1/N21),0)</f>
        <v>13.785853548349055</v>
      </c>
      <c r="G21">
        <f>((BC21-AP21/2)*S21-E21)/(BC21+AP21/2)</f>
        <v>388.62689363947663</v>
      </c>
      <c r="H21">
        <f>AP21*1000</f>
        <v>40.471360499386392</v>
      </c>
      <c r="I21">
        <f>(AU21-BA21)</f>
        <v>1.0437047306952421</v>
      </c>
      <c r="J21">
        <f>(P21+AT21*D21)</f>
        <v>29.878849029541016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32.924350738525391</v>
      </c>
      <c r="P21" s="1">
        <v>29.878849029541016</v>
      </c>
      <c r="Q21" s="1">
        <v>33.146072387695313</v>
      </c>
      <c r="R21" s="1">
        <v>400.14059448242188</v>
      </c>
      <c r="S21" s="1">
        <v>392.34716796875</v>
      </c>
      <c r="T21" s="1">
        <v>0.9186210036277771</v>
      </c>
      <c r="U21" s="1">
        <v>36.242427825927734</v>
      </c>
      <c r="V21" s="1">
        <v>1.6058341264724731</v>
      </c>
      <c r="W21" s="1">
        <v>63.355098724365234</v>
      </c>
      <c r="X21" s="1">
        <v>300.3426513671875</v>
      </c>
      <c r="Y21" s="1">
        <v>25.256767272949219</v>
      </c>
      <c r="Z21" s="1">
        <v>0.19550985097885132</v>
      </c>
      <c r="AA21" s="1">
        <v>87.940773010253906</v>
      </c>
      <c r="AB21" s="1">
        <v>14.678802490234375</v>
      </c>
      <c r="AC21" s="1">
        <v>1.836586594581604</v>
      </c>
      <c r="AD21" s="1">
        <v>0.10957120358943939</v>
      </c>
      <c r="AE21" s="1">
        <v>4.609786719083786E-2</v>
      </c>
      <c r="AF21" s="1">
        <v>2.735600620508194E-2</v>
      </c>
      <c r="AG21" s="1">
        <v>1.891869492828846E-2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1.1042009241440716</v>
      </c>
      <c r="AP21">
        <f>(U21-T21)/(1000-U21)*AO21</f>
        <v>4.0471360499386391E-2</v>
      </c>
      <c r="AQ21">
        <f>(P21+273.15)</f>
        <v>303.02884902954099</v>
      </c>
      <c r="AR21">
        <f>(O21+273.15)</f>
        <v>306.07435073852537</v>
      </c>
      <c r="AS21">
        <f>(Y21*AK21+Z21*AL21)*AM21</f>
        <v>4.0410826733466365</v>
      </c>
      <c r="AT21">
        <f>((AS21+0.00000010773*(AR21^4-AQ21^4))-AP21*44100)/(L21*0.92*2*29.3+0.00000043092*AQ21^3)</f>
        <v>-13.689628794096281</v>
      </c>
      <c r="AU21">
        <f>0.61365*EXP(17.502*J21/(240.97+J21))</f>
        <v>4.2308918494756629</v>
      </c>
      <c r="AV21">
        <f>AU21*1000/AA21</f>
        <v>48.110696604660731</v>
      </c>
      <c r="AW21">
        <f>(AV21-U21)</f>
        <v>11.868268778732997</v>
      </c>
      <c r="AX21">
        <f>IF(D21,P21,(O21+P21)/2)</f>
        <v>31.401599884033203</v>
      </c>
      <c r="AY21">
        <f>0.61365*EXP(17.502*AX21/(240.97+AX21))</f>
        <v>4.6157169277534855</v>
      </c>
      <c r="AZ21">
        <f>IF(AW21&lt;&gt;0,(1000-(AV21+U21)/2)/AW21*AP21,0)</f>
        <v>3.266223437306139</v>
      </c>
      <c r="BA21">
        <f>U21*AA21/1000</f>
        <v>3.1871871187804208</v>
      </c>
      <c r="BB21">
        <f>(AY21-BA21)</f>
        <v>1.4285298089730647</v>
      </c>
      <c r="BC21">
        <f>1/(1.6/F21+1.37/N21)</f>
        <v>2.2929025447816769</v>
      </c>
      <c r="BD21">
        <f>G21*AA21*0.001</f>
        <v>34.176149439229306</v>
      </c>
      <c r="BE21">
        <f>G21/S21</f>
        <v>0.99051790191698363</v>
      </c>
      <c r="BF21">
        <f>(1-AP21*AA21/AU21/F21)*100</f>
        <v>93.897995855016262</v>
      </c>
      <c r="BG21">
        <f>(S21-E21/(N21/1.35))</f>
        <v>394.64113450657055</v>
      </c>
      <c r="BH21">
        <f>E21*BF21/100/BG21</f>
        <v>-1.7305588146428949E-2</v>
      </c>
    </row>
    <row r="22" spans="1:60" x14ac:dyDescent="0.35">
      <c r="A22" s="1" t="s">
        <v>9</v>
      </c>
      <c r="B22" s="1" t="s">
        <v>3243</v>
      </c>
      <c r="K22" s="1">
        <v>2.72</v>
      </c>
    </row>
    <row r="23" spans="1:60" x14ac:dyDescent="0.35">
      <c r="A23" s="1" t="s">
        <v>9</v>
      </c>
      <c r="B23" s="1" t="s">
        <v>3242</v>
      </c>
      <c r="K23" s="1">
        <v>2.72</v>
      </c>
    </row>
    <row r="24" spans="1:60" x14ac:dyDescent="0.35">
      <c r="A24" s="1">
        <v>3</v>
      </c>
      <c r="B24" s="1" t="s">
        <v>3241</v>
      </c>
      <c r="C24" s="1">
        <v>965.50000546500087</v>
      </c>
      <c r="D24" s="1">
        <v>0</v>
      </c>
      <c r="E24">
        <f>(R24-S24*(1000-T24)/(1000-U24))*AO24</f>
        <v>-7.3117508212435647</v>
      </c>
      <c r="F24">
        <f>IF(AZ24&lt;&gt;0,1/(1/AZ24-1/N24),0)</f>
        <v>7.0699937354773521</v>
      </c>
      <c r="G24">
        <f>((BC24-AP24/2)*S24-E24)/(BC24+AP24/2)</f>
        <v>389.04412953052412</v>
      </c>
      <c r="H24">
        <f>AP24*1000</f>
        <v>37.86275393050996</v>
      </c>
      <c r="I24">
        <f>(AU24-BA24)</f>
        <v>1.197941796668442</v>
      </c>
      <c r="J24">
        <f>(P24+AT24*D24)</f>
        <v>29.713363647460938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32.804149627685547</v>
      </c>
      <c r="P24" s="1">
        <v>29.713363647460938</v>
      </c>
      <c r="Q24" s="1">
        <v>33.048931121826172</v>
      </c>
      <c r="R24" s="1">
        <v>399.998779296875</v>
      </c>
      <c r="S24" s="1">
        <v>393.13980102539063</v>
      </c>
      <c r="T24" s="1">
        <v>0.90702509880065918</v>
      </c>
      <c r="U24" s="1">
        <v>34.030242919921875</v>
      </c>
      <c r="V24" s="1">
        <v>1.5964354276657104</v>
      </c>
      <c r="W24" s="1">
        <v>59.895900726318359</v>
      </c>
      <c r="X24" s="1">
        <v>300.33926391601563</v>
      </c>
      <c r="Y24" s="1">
        <v>50.291507720947266</v>
      </c>
      <c r="Z24" s="1">
        <v>7.3174931108951569E-2</v>
      </c>
      <c r="AA24" s="1">
        <v>87.947196960449219</v>
      </c>
      <c r="AB24" s="1">
        <v>14.636281967163086</v>
      </c>
      <c r="AC24" s="1">
        <v>1.8241161108016968</v>
      </c>
      <c r="AD24" s="1">
        <v>6.1872761696577072E-2</v>
      </c>
      <c r="AE24" s="1">
        <v>3.1163254752755165E-2</v>
      </c>
      <c r="AF24" s="1">
        <v>3.8039550185203552E-2</v>
      </c>
      <c r="AG24" s="1">
        <v>2.0075736567378044E-2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1.1041884702794689</v>
      </c>
      <c r="AP24">
        <f>(U24-T24)/(1000-U24)*AO24</f>
        <v>3.786275393050996E-2</v>
      </c>
      <c r="AQ24">
        <f>(P24+273.15)</f>
        <v>302.86336364746091</v>
      </c>
      <c r="AR24">
        <f>(O24+273.15)</f>
        <v>305.95414962768552</v>
      </c>
      <c r="AS24">
        <f>(Y24*AK24+Z24*AL24)*AM24</f>
        <v>8.0466410554951153</v>
      </c>
      <c r="AT24">
        <f>((AS24+0.00000010773*(AR24^4-AQ24^4))-AP24*44100)/(L24*0.92*2*29.3+0.00000043092*AQ24^3)</f>
        <v>-12.753055730529782</v>
      </c>
      <c r="AU24">
        <f>0.61365*EXP(17.502*J24/(240.97+J24))</f>
        <v>4.1908062733587439</v>
      </c>
      <c r="AV24">
        <f>AU24*1000/AA24</f>
        <v>47.65139104141538</v>
      </c>
      <c r="AW24">
        <f>(AV24-U24)</f>
        <v>13.621148121493505</v>
      </c>
      <c r="AX24">
        <f>IF(D24,P24,(O24+P24)/2)</f>
        <v>31.258756637573242</v>
      </c>
      <c r="AY24">
        <f>0.61365*EXP(17.502*AX24/(240.97+AX24))</f>
        <v>4.5783669262690054</v>
      </c>
      <c r="AZ24">
        <f>IF(AW24&lt;&gt;0,(1000-(AV24+U24)/2)/AW24*AP24,0)</f>
        <v>2.6661781960614901</v>
      </c>
      <c r="BA24">
        <f>U24*AA24/1000</f>
        <v>2.9928644766903019</v>
      </c>
      <c r="BB24">
        <f>(AY24-BA24)</f>
        <v>1.5855024495787036</v>
      </c>
      <c r="BC24">
        <f>1/(1.6/F24+1.37/N24)</f>
        <v>1.8302415205103342</v>
      </c>
      <c r="BD24">
        <f>G24*AA24*0.001</f>
        <v>34.215340686127526</v>
      </c>
      <c r="BE24">
        <f>G24/S24</f>
        <v>0.98958214995229654</v>
      </c>
      <c r="BF24">
        <f>(1-AP24*AA24/AU24/F24)*100</f>
        <v>88.761260966250006</v>
      </c>
      <c r="BG24">
        <f>(S24-E24/(N24/1.35))</f>
        <v>395.44589005190983</v>
      </c>
      <c r="BH24">
        <f>E24*BF24/100/BG24</f>
        <v>-1.6411859096054814E-2</v>
      </c>
    </row>
    <row r="25" spans="1:60" x14ac:dyDescent="0.35">
      <c r="A25" s="1" t="s">
        <v>9</v>
      </c>
      <c r="B25" s="1" t="s">
        <v>3240</v>
      </c>
      <c r="K25" s="1">
        <v>2.72</v>
      </c>
    </row>
    <row r="26" spans="1:60" x14ac:dyDescent="0.35">
      <c r="A26" s="1" t="s">
        <v>9</v>
      </c>
      <c r="B26" s="1" t="s">
        <v>3239</v>
      </c>
      <c r="K26" s="1">
        <v>2.72</v>
      </c>
    </row>
    <row r="27" spans="1:60" x14ac:dyDescent="0.35">
      <c r="A27" s="1">
        <v>4</v>
      </c>
      <c r="B27" s="1" t="s">
        <v>3238</v>
      </c>
      <c r="C27" s="1">
        <v>1169.5000054650009</v>
      </c>
      <c r="D27" s="1">
        <v>0</v>
      </c>
      <c r="E27">
        <f>(R27-S27*(1000-T27)/(1000-U27))*AO27</f>
        <v>-7.0358439317751724</v>
      </c>
      <c r="F27">
        <f>IF(AZ27&lt;&gt;0,1/(1/AZ27-1/N27),0)</f>
        <v>4.169907072474877</v>
      </c>
      <c r="G27">
        <f>((BC27-AP27/2)*S27-E27)/(BC27+AP27/2)</f>
        <v>389.17781842855538</v>
      </c>
      <c r="H27">
        <f>AP27*1000</f>
        <v>35.159419151125832</v>
      </c>
      <c r="I27">
        <f>(AU27-BA27)</f>
        <v>1.4057823715673798</v>
      </c>
      <c r="J27">
        <f>(P27+AT27*D27)</f>
        <v>29.735645294189453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32.714248657226563</v>
      </c>
      <c r="P27" s="1">
        <v>29.735645294189453</v>
      </c>
      <c r="Q27" s="1">
        <v>32.951629638671875</v>
      </c>
      <c r="R27" s="1">
        <v>400.08584594726563</v>
      </c>
      <c r="S27" s="1">
        <v>393.9146728515625</v>
      </c>
      <c r="T27" s="1">
        <v>0.89635193347930908</v>
      </c>
      <c r="U27" s="1">
        <v>31.728689193725586</v>
      </c>
      <c r="V27" s="1">
        <v>1.5856262445449829</v>
      </c>
      <c r="W27" s="1">
        <v>56.127334594726563</v>
      </c>
      <c r="X27" s="1">
        <v>300.33172607421875</v>
      </c>
      <c r="Y27" s="1">
        <v>100.17969512939453</v>
      </c>
      <c r="Z27" s="1">
        <v>4.5733712613582611E-2</v>
      </c>
      <c r="AA27" s="1">
        <v>87.945701599121094</v>
      </c>
      <c r="AB27" s="1">
        <v>14.432406425476074</v>
      </c>
      <c r="AC27" s="1">
        <v>1.7862346172332764</v>
      </c>
      <c r="AD27" s="1">
        <v>8.3646595478057861E-2</v>
      </c>
      <c r="AE27" s="1">
        <v>3.20911705493927E-2</v>
      </c>
      <c r="AF27" s="1">
        <v>4.2319167405366898E-2</v>
      </c>
      <c r="AG27" s="1">
        <v>1.3486159034073353E-2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1.1041607576258039</v>
      </c>
      <c r="AP27">
        <f>(U27-T27)/(1000-U27)*AO27</f>
        <v>3.5159419151125831E-2</v>
      </c>
      <c r="AQ27">
        <f>(P27+273.15)</f>
        <v>302.88564529418943</v>
      </c>
      <c r="AR27">
        <f>(O27+273.15)</f>
        <v>305.86424865722654</v>
      </c>
      <c r="AS27">
        <f>(Y27*AK27+Z27*AL27)*AM27</f>
        <v>16.028750862432616</v>
      </c>
      <c r="AT27">
        <f>((AS27+0.00000010773*(AR27^4-AQ27^4))-AP27*44100)/(L27*0.92*2*29.3+0.00000043092*AQ27^3)</f>
        <v>-11.764816526949469</v>
      </c>
      <c r="AU27">
        <f>0.61365*EXP(17.502*J27/(240.97+J27))</f>
        <v>4.1961842035300281</v>
      </c>
      <c r="AV27">
        <f>AU27*1000/AA27</f>
        <v>47.713351843587581</v>
      </c>
      <c r="AW27">
        <f>(AV27-U27)</f>
        <v>15.984662649861995</v>
      </c>
      <c r="AX27">
        <f>IF(D27,P27,(O27+P27)/2)</f>
        <v>31.224946975708008</v>
      </c>
      <c r="AY27">
        <f>0.61365*EXP(17.502*AX27/(240.97+AX27))</f>
        <v>4.5695651519695071</v>
      </c>
      <c r="AZ27">
        <f>IF(AW27&lt;&gt;0,(1000-(AV27+U27)/2)/AW27*AP27,0)</f>
        <v>2.1122029210851947</v>
      </c>
      <c r="BA27">
        <f>U27*AA27/1000</f>
        <v>2.7904018319626482</v>
      </c>
      <c r="BB27">
        <f>(AY27-BA27)</f>
        <v>1.7791633200068588</v>
      </c>
      <c r="BC27">
        <f>1/(1.6/F27+1.37/N27)</f>
        <v>1.4209207281190874</v>
      </c>
      <c r="BD27">
        <f>G27*AA27*0.001</f>
        <v>34.226516288514667</v>
      </c>
      <c r="BE27">
        <f>G27/S27</f>
        <v>0.98797492261784292</v>
      </c>
      <c r="BF27">
        <f>(1-AP27*AA27/AU27/F27)*100</f>
        <v>82.328419704737712</v>
      </c>
      <c r="BG27">
        <f>(S27-E27/(N27/1.35))</f>
        <v>396.13374224821473</v>
      </c>
      <c r="BH27">
        <f>E27*BF27/100/BG27</f>
        <v>-1.4622584506554463E-2</v>
      </c>
    </row>
    <row r="28" spans="1:60" x14ac:dyDescent="0.35">
      <c r="A28" s="1" t="s">
        <v>9</v>
      </c>
      <c r="B28" s="1" t="s">
        <v>3237</v>
      </c>
      <c r="K28" s="1">
        <v>2.72</v>
      </c>
    </row>
    <row r="29" spans="1:60" x14ac:dyDescent="0.35">
      <c r="A29" s="1" t="s">
        <v>9</v>
      </c>
      <c r="B29" s="1" t="s">
        <v>3236</v>
      </c>
      <c r="K29" s="1">
        <v>2.72</v>
      </c>
    </row>
    <row r="30" spans="1:60" x14ac:dyDescent="0.35">
      <c r="A30" s="1">
        <v>5</v>
      </c>
      <c r="B30" s="1" t="s">
        <v>3235</v>
      </c>
      <c r="C30" s="1">
        <v>1373.5000054650009</v>
      </c>
      <c r="D30" s="1">
        <v>0</v>
      </c>
      <c r="E30">
        <f>(R30-S30*(1000-T30)/(1000-U30))*AO30</f>
        <v>-7.4777531338883891</v>
      </c>
      <c r="F30">
        <f>IF(AZ30&lt;&gt;0,1/(1/AZ30-1/N30),0)</f>
        <v>3.0008337936941207</v>
      </c>
      <c r="G30">
        <f>((BC30-AP30/2)*S30-E30)/(BC30+AP30/2)</f>
        <v>390.20893237823333</v>
      </c>
      <c r="H30">
        <f>AP30*1000</f>
        <v>33.09804000259922</v>
      </c>
      <c r="I30">
        <f>(AU30-BA30)</f>
        <v>1.5857162744546884</v>
      </c>
      <c r="J30">
        <f>(P30+AT30*D30)</f>
        <v>29.83940315246582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32.650367736816406</v>
      </c>
      <c r="P30" s="1">
        <v>29.83940315246582</v>
      </c>
      <c r="Q30" s="1">
        <v>32.880779266357422</v>
      </c>
      <c r="R30" s="1">
        <v>399.98052978515625</v>
      </c>
      <c r="S30" s="1">
        <v>394.91485595703125</v>
      </c>
      <c r="T30" s="1">
        <v>0.89031791687011719</v>
      </c>
      <c r="U30" s="1">
        <v>29.968582153320313</v>
      </c>
      <c r="V30" s="1">
        <v>1.580618143081665</v>
      </c>
      <c r="W30" s="1">
        <v>53.204463958740234</v>
      </c>
      <c r="X30" s="1">
        <v>300.32293701171875</v>
      </c>
      <c r="Y30" s="1">
        <v>150.43014526367188</v>
      </c>
      <c r="Z30" s="1">
        <v>0.18750706315040588</v>
      </c>
      <c r="AA30" s="1">
        <v>87.945114135742188</v>
      </c>
      <c r="AB30" s="1">
        <v>14.230794906616211</v>
      </c>
      <c r="AC30" s="1">
        <v>1.7546800374984741</v>
      </c>
      <c r="AD30" s="1">
        <v>5.5405948311090469E-2</v>
      </c>
      <c r="AE30" s="1">
        <v>2.9699631035327911E-2</v>
      </c>
      <c r="AF30" s="1">
        <v>2.971385233104229E-2</v>
      </c>
      <c r="AG30" s="1">
        <v>8.9066475629806519E-3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1.1041284448960247</v>
      </c>
      <c r="AP30">
        <f>(U30-T30)/(1000-U30)*AO30</f>
        <v>3.3098040002599222E-2</v>
      </c>
      <c r="AQ30">
        <f>(P30+273.15)</f>
        <v>302.9894031524658</v>
      </c>
      <c r="AR30">
        <f>(O30+273.15)</f>
        <v>305.80036773681638</v>
      </c>
      <c r="AS30">
        <f>(Y30*AK30+Z30*AL30)*AM30</f>
        <v>24.068822704207378</v>
      </c>
      <c r="AT30">
        <f>((AS30+0.00000010773*(AR30^4-AQ30^4))-AP30*44100)/(L30*0.92*2*29.3+0.00000043092*AQ30^3)</f>
        <v>-11.002757986876937</v>
      </c>
      <c r="AU30">
        <f>0.61365*EXP(17.502*J30/(240.97+J30))</f>
        <v>4.2213066524148095</v>
      </c>
      <c r="AV30">
        <f>AU30*1000/AA30</f>
        <v>47.999331104389448</v>
      </c>
      <c r="AW30">
        <f>(AV30-U30)</f>
        <v>18.030748951069135</v>
      </c>
      <c r="AX30">
        <f>IF(D30,P30,(O30+P30)/2)</f>
        <v>31.244885444641113</v>
      </c>
      <c r="AY30">
        <f>0.61365*EXP(17.502*AX30/(240.97+AX30))</f>
        <v>4.5747540109515077</v>
      </c>
      <c r="AZ30">
        <f>IF(AW30&lt;&gt;0,(1000-(AV30+U30)/2)/AW30*AP30,0)</f>
        <v>1.7640835404539168</v>
      </c>
      <c r="BA30">
        <f>U30*AA30/1000</f>
        <v>2.6355903779601211</v>
      </c>
      <c r="BB30">
        <f>(AY30-BA30)</f>
        <v>1.9391636329913866</v>
      </c>
      <c r="BC30">
        <f>1/(1.6/F30+1.37/N30)</f>
        <v>1.1719859131620041</v>
      </c>
      <c r="BD30">
        <f>G30*AA30*0.001</f>
        <v>34.316969094789833</v>
      </c>
      <c r="BE30">
        <f>G30/S30</f>
        <v>0.98808370080838404</v>
      </c>
      <c r="BF30">
        <f>(1-AP30*AA30/AU30/F30)*100</f>
        <v>77.021316187652374</v>
      </c>
      <c r="BG30">
        <f>(S30-E30/(N30/1.35))</f>
        <v>397.27330126878581</v>
      </c>
      <c r="BH30">
        <f>E30*BF30/100/BG30</f>
        <v>-1.449748540007611E-2</v>
      </c>
    </row>
    <row r="31" spans="1:60" x14ac:dyDescent="0.35">
      <c r="A31" s="1" t="s">
        <v>9</v>
      </c>
      <c r="B31" s="1" t="s">
        <v>3234</v>
      </c>
      <c r="K31" s="1">
        <v>2.72</v>
      </c>
    </row>
    <row r="32" spans="1:60" x14ac:dyDescent="0.35">
      <c r="A32" s="1" t="s">
        <v>9</v>
      </c>
      <c r="B32" s="1" t="s">
        <v>3233</v>
      </c>
      <c r="K32" s="1">
        <v>2.72</v>
      </c>
    </row>
    <row r="33" spans="1:60" x14ac:dyDescent="0.35">
      <c r="A33" s="1">
        <v>6</v>
      </c>
      <c r="B33" s="1" t="s">
        <v>3232</v>
      </c>
      <c r="C33" s="1">
        <v>1577.5000054650009</v>
      </c>
      <c r="D33" s="1">
        <v>0</v>
      </c>
      <c r="E33">
        <f>(R33-S33*(1000-T33)/(1000-U33))*AO33</f>
        <v>-7.3280862975212768</v>
      </c>
      <c r="F33">
        <f>IF(AZ33&lt;&gt;0,1/(1/AZ33-1/N33),0)</f>
        <v>2.4429331666792362</v>
      </c>
      <c r="G33">
        <f>((BC33-AP33/2)*S33-E33)/(BC33+AP33/2)</f>
        <v>390.28748883883196</v>
      </c>
      <c r="H33">
        <f>AP33*1000</f>
        <v>31.923605807775228</v>
      </c>
      <c r="I33">
        <f>(AU33-BA33)</f>
        <v>1.7349561577564399</v>
      </c>
      <c r="J33">
        <f>(P33+AT33*D33)</f>
        <v>30.087127685546875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32.613620758056641</v>
      </c>
      <c r="P33" s="1">
        <v>30.087127685546875</v>
      </c>
      <c r="Q33" s="1">
        <v>32.829235076904297</v>
      </c>
      <c r="R33" s="1">
        <v>400.16351318359375</v>
      </c>
      <c r="S33" s="1">
        <v>395.36968994140625</v>
      </c>
      <c r="T33" s="1">
        <v>0.88882339000701904</v>
      </c>
      <c r="U33" s="1">
        <v>28.961524963378906</v>
      </c>
      <c r="V33" s="1">
        <v>1.5811340808868408</v>
      </c>
      <c r="W33" s="1">
        <v>51.519859313964844</v>
      </c>
      <c r="X33" s="1">
        <v>300.353759765625</v>
      </c>
      <c r="Y33" s="1">
        <v>301.20986938476563</v>
      </c>
      <c r="Z33" s="1">
        <v>1.7149826511740685E-2</v>
      </c>
      <c r="AA33" s="1">
        <v>87.939491271972656</v>
      </c>
      <c r="AB33" s="1">
        <v>14.145595550537109</v>
      </c>
      <c r="AC33" s="1">
        <v>1.7318698167800903</v>
      </c>
      <c r="AD33" s="1">
        <v>6.421235203742981E-2</v>
      </c>
      <c r="AE33" s="1">
        <v>1.5600536018610001E-2</v>
      </c>
      <c r="AF33" s="1">
        <v>2.5241140276193619E-2</v>
      </c>
      <c r="AG33" s="1">
        <v>5.8171660639345646E-3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1.1042417638442092</v>
      </c>
      <c r="AP33">
        <f>(U33-T33)/(1000-U33)*AO33</f>
        <v>3.1923605807775229E-2</v>
      </c>
      <c r="AQ33">
        <f>(P33+273.15)</f>
        <v>303.23712768554685</v>
      </c>
      <c r="AR33">
        <f>(O33+273.15)</f>
        <v>305.76362075805662</v>
      </c>
      <c r="AS33">
        <f>(Y33*AK33+Z33*AL33)*AM33</f>
        <v>48.193578024352064</v>
      </c>
      <c r="AT33">
        <f>((AS33+0.00000010773*(AR33^4-AQ33^4))-AP33*44100)/(L33*0.92*2*29.3+0.00000043092*AQ33^3)</f>
        <v>-10.431193367114714</v>
      </c>
      <c r="AU33">
        <f>0.61365*EXP(17.502*J33/(240.97+J33))</f>
        <v>4.2818179294965173</v>
      </c>
      <c r="AV33">
        <f>AU33*1000/AA33</f>
        <v>48.69050147508851</v>
      </c>
      <c r="AW33">
        <f>(AV33-U33)</f>
        <v>19.728976511709604</v>
      </c>
      <c r="AX33">
        <f>IF(D33,P33,(O33+P33)/2)</f>
        <v>31.350374221801758</v>
      </c>
      <c r="AY33">
        <f>0.61365*EXP(17.502*AX33/(240.97+AX33))</f>
        <v>4.6022922732893665</v>
      </c>
      <c r="AZ33">
        <f>IF(AW33&lt;&gt;0,(1000-(AV33+U33)/2)/AW33*AP33,0)</f>
        <v>1.5552828829445458</v>
      </c>
      <c r="BA33">
        <f>U33*AA33/1000</f>
        <v>2.5468617717400774</v>
      </c>
      <c r="BB33">
        <f>(AY33-BA33)</f>
        <v>2.0554305015492891</v>
      </c>
      <c r="BC33">
        <f>1/(1.6/F33+1.37/N33)</f>
        <v>1.0256222914030466</v>
      </c>
      <c r="BD33">
        <f>G33*AA33*0.001</f>
        <v>34.321683218302589</v>
      </c>
      <c r="BE33">
        <f>G33/S33</f>
        <v>0.98714569874254277</v>
      </c>
      <c r="BF33">
        <f>(1-AP33*AA33/AU33/F33)*100</f>
        <v>73.161631831223588</v>
      </c>
      <c r="BG33">
        <f>(S33-E33/(N33/1.35))</f>
        <v>397.68093109407249</v>
      </c>
      <c r="BH33">
        <f>E33*BF33/100/BG33</f>
        <v>-1.3481530287401735E-2</v>
      </c>
    </row>
    <row r="34" spans="1:60" x14ac:dyDescent="0.35">
      <c r="A34" s="1" t="s">
        <v>9</v>
      </c>
      <c r="B34" s="1" t="s">
        <v>3231</v>
      </c>
      <c r="K34" s="1">
        <v>2.72</v>
      </c>
    </row>
    <row r="35" spans="1:60" x14ac:dyDescent="0.35">
      <c r="A35" s="1" t="s">
        <v>9</v>
      </c>
      <c r="B35" s="1" t="s">
        <v>3230</v>
      </c>
      <c r="K35" s="1">
        <v>2.72</v>
      </c>
    </row>
    <row r="36" spans="1:60" x14ac:dyDescent="0.35">
      <c r="A36" s="1">
        <v>7</v>
      </c>
      <c r="B36" s="1" t="s">
        <v>3229</v>
      </c>
      <c r="C36" s="1">
        <v>1781.5000054650009</v>
      </c>
      <c r="D36" s="1">
        <v>0</v>
      </c>
      <c r="E36">
        <f>(R36-S36*(1000-T36)/(1000-U36))*AO36</f>
        <v>-7.3284647705081571</v>
      </c>
      <c r="F36">
        <f>IF(AZ36&lt;&gt;0,1/(1/AZ36-1/N36),0)</f>
        <v>2.16118774326827</v>
      </c>
      <c r="G36">
        <f>((BC36-AP36/2)*S36-E36)/(BC36+AP36/2)</f>
        <v>390.14216572869441</v>
      </c>
      <c r="H36">
        <f>AP36*1000</f>
        <v>31.311392441020132</v>
      </c>
      <c r="I36">
        <f>(AU36-BA36)</f>
        <v>1.842557704141405</v>
      </c>
      <c r="J36">
        <f>(P36+AT36*D36)</f>
        <v>30.335216522216797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32.599300384521484</v>
      </c>
      <c r="P36" s="1">
        <v>30.335216522216797</v>
      </c>
      <c r="Q36" s="1">
        <v>32.797164916992188</v>
      </c>
      <c r="R36" s="1">
        <v>399.9881591796875</v>
      </c>
      <c r="S36" s="1">
        <v>395.41229248046875</v>
      </c>
      <c r="T36" s="1">
        <v>0.88711327314376831</v>
      </c>
      <c r="U36" s="1">
        <v>28.438562393188477</v>
      </c>
      <c r="V36" s="1">
        <v>1.5792042016983032</v>
      </c>
      <c r="W36" s="1">
        <v>50.625209808349609</v>
      </c>
      <c r="X36" s="1">
        <v>300.32888793945313</v>
      </c>
      <c r="Y36" s="1">
        <v>499.947509765625</v>
      </c>
      <c r="Z36" s="1">
        <v>0.19094069302082062</v>
      </c>
      <c r="AA36" s="1">
        <v>87.930488586425781</v>
      </c>
      <c r="AB36" s="1">
        <v>13.853235244750977</v>
      </c>
      <c r="AC36" s="1">
        <v>1.7249425649642944</v>
      </c>
      <c r="AD36" s="1">
        <v>4.3289937078952789E-2</v>
      </c>
      <c r="AE36" s="1">
        <v>1.3845420442521572E-2</v>
      </c>
      <c r="AF36" s="1">
        <v>3.443414717912674E-2</v>
      </c>
      <c r="AG36" s="1">
        <v>5.0183129496872425E-3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1.1041503233068128</v>
      </c>
      <c r="AP36">
        <f>(U36-T36)/(1000-U36)*AO36</f>
        <v>3.1311392441020131E-2</v>
      </c>
      <c r="AQ36">
        <f>(P36+273.15)</f>
        <v>303.48521652221677</v>
      </c>
      <c r="AR36">
        <f>(O36+273.15)</f>
        <v>305.74930038452146</v>
      </c>
      <c r="AS36">
        <f>(Y36*AK36+Z36*AL36)*AM36</f>
        <v>79.991599774548376</v>
      </c>
      <c r="AT36">
        <f>((AS36+0.00000010773*(AR36^4-AQ36^4))-AP36*44100)/(L36*0.92*2*29.3+0.00000043092*AQ36^3)</f>
        <v>-9.9921661973196301</v>
      </c>
      <c r="AU36">
        <f>0.61365*EXP(17.502*J36/(240.97+J36))</f>
        <v>4.3431743900700219</v>
      </c>
      <c r="AV36">
        <f>AU36*1000/AA36</f>
        <v>49.393270296697715</v>
      </c>
      <c r="AW36">
        <f>(AV36-U36)</f>
        <v>20.954707903509238</v>
      </c>
      <c r="AX36">
        <f>IF(D36,P36,(O36+P36)/2)</f>
        <v>31.467258453369141</v>
      </c>
      <c r="AY36">
        <f>0.61365*EXP(17.502*AX36/(240.97+AX36))</f>
        <v>4.6329738566442886</v>
      </c>
      <c r="AZ36">
        <f>IF(AW36&lt;&gt;0,(1000-(AV36+U36)/2)/AW36*AP36,0)</f>
        <v>1.4360916434965969</v>
      </c>
      <c r="BA36">
        <f>U36*AA36/1000</f>
        <v>2.500616685928617</v>
      </c>
      <c r="BB36">
        <f>(AY36-BA36)</f>
        <v>2.1323571707156717</v>
      </c>
      <c r="BC36">
        <f>1/(1.6/F36+1.37/N36)</f>
        <v>0.94303940416776932</v>
      </c>
      <c r="BD36">
        <f>G36*AA36*0.001</f>
        <v>34.305391250690406</v>
      </c>
      <c r="BE36">
        <f>G36/S36</f>
        <v>0.98667181862578368</v>
      </c>
      <c r="BF36">
        <f>(1-AP36*AA36/AU36/F36)*100</f>
        <v>70.667971107398927</v>
      </c>
      <c r="BG36">
        <f>(S36-E36/(N36/1.35))</f>
        <v>397.72365300159043</v>
      </c>
      <c r="BH36">
        <f>E36*BF36/100/BG36</f>
        <v>-1.3021295886110913E-2</v>
      </c>
    </row>
    <row r="37" spans="1:60" x14ac:dyDescent="0.35">
      <c r="A37" s="1" t="s">
        <v>9</v>
      </c>
      <c r="B37" s="1" t="s">
        <v>3228</v>
      </c>
      <c r="K37" s="1">
        <v>2.72</v>
      </c>
    </row>
    <row r="38" spans="1:60" x14ac:dyDescent="0.35">
      <c r="A38" s="1" t="s">
        <v>9</v>
      </c>
      <c r="B38" s="1" t="s">
        <v>3227</v>
      </c>
      <c r="K38" s="1">
        <v>2.72</v>
      </c>
    </row>
    <row r="39" spans="1:60" x14ac:dyDescent="0.35">
      <c r="A39" s="1">
        <v>8</v>
      </c>
      <c r="B39" s="1" t="s">
        <v>3226</v>
      </c>
      <c r="C39" s="1">
        <v>1985.5000054650009</v>
      </c>
      <c r="D39" s="1">
        <v>0</v>
      </c>
      <c r="E39">
        <f>(R39-S39*(1000-T39)/(1000-U39))*AO39</f>
        <v>-7.1473062536382068</v>
      </c>
      <c r="F39">
        <f>IF(AZ39&lt;&gt;0,1/(1/AZ39-1/N39),0)</f>
        <v>2.0247866891425348</v>
      </c>
      <c r="G39">
        <f>((BC39-AP39/2)*S39-E39)/(BC39+AP39/2)</f>
        <v>389.68914227816856</v>
      </c>
      <c r="H39">
        <f>AP39*1000</f>
        <v>31.058549972252347</v>
      </c>
      <c r="I39">
        <f>(AU39-BA39)</f>
        <v>1.9090705251046094</v>
      </c>
      <c r="J39">
        <f>(P39+AT39*D39)</f>
        <v>30.524839401245117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32.599414825439453</v>
      </c>
      <c r="P39" s="1">
        <v>30.524839401245117</v>
      </c>
      <c r="Q39" s="1">
        <v>32.781803131103516</v>
      </c>
      <c r="R39" s="1">
        <v>399.93353271484375</v>
      </c>
      <c r="S39" s="1">
        <v>395.28805541992188</v>
      </c>
      <c r="T39" s="1">
        <v>0.89021921157836914</v>
      </c>
      <c r="U39" s="1">
        <v>28.222793579101563</v>
      </c>
      <c r="V39" s="1">
        <v>1.5846413373947144</v>
      </c>
      <c r="W39" s="1">
        <v>50.238193511962891</v>
      </c>
      <c r="X39" s="1">
        <v>300.35595703125</v>
      </c>
      <c r="Y39" s="1">
        <v>751.10894775390625</v>
      </c>
      <c r="Z39" s="1">
        <v>6.1741556972265244E-2</v>
      </c>
      <c r="AA39" s="1">
        <v>87.925949096679688</v>
      </c>
      <c r="AB39" s="1">
        <v>13.879348754882813</v>
      </c>
      <c r="AC39" s="1">
        <v>1.7267323732376099</v>
      </c>
      <c r="AD39" s="1">
        <v>7.4652358889579773E-2</v>
      </c>
      <c r="AE39" s="1">
        <v>8.3491578698158264E-3</v>
      </c>
      <c r="AF39" s="1">
        <v>4.8076458275318146E-2</v>
      </c>
      <c r="AG39" s="1">
        <v>3.4218106884509325E-3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1.104249842026654</v>
      </c>
      <c r="AP39">
        <f>(U39-T39)/(1000-U39)*AO39</f>
        <v>3.1058549972252346E-2</v>
      </c>
      <c r="AQ39">
        <f>(P39+273.15)</f>
        <v>303.67483940124509</v>
      </c>
      <c r="AR39">
        <f>(O39+273.15)</f>
        <v>305.74941482543943</v>
      </c>
      <c r="AS39">
        <f>(Y39*AK39+Z39*AL39)*AM39</f>
        <v>120.17742895445008</v>
      </c>
      <c r="AT39">
        <f>((AS39+0.00000010773*(AR39^4-AQ39^4))-AP39*44100)/(L39*0.92*2*29.3+0.00000043092*AQ39^3)</f>
        <v>-9.6055230674512817</v>
      </c>
      <c r="AU39">
        <f>0.61365*EXP(17.502*J39/(240.97+J39))</f>
        <v>4.3905864367067915</v>
      </c>
      <c r="AV39">
        <f>AU39*1000/AA39</f>
        <v>49.935047409941369</v>
      </c>
      <c r="AW39">
        <f>(AV39-U39)</f>
        <v>21.712253830839806</v>
      </c>
      <c r="AX39">
        <f>IF(D39,P39,(O39+P39)/2)</f>
        <v>31.562127113342285</v>
      </c>
      <c r="AY39">
        <f>0.61365*EXP(17.502*AX39/(240.97+AX39))</f>
        <v>4.658007251321556</v>
      </c>
      <c r="AZ39">
        <f>IF(AW39&lt;&gt;0,(1000-(AV39+U39)/2)/AW39*AP39,0)</f>
        <v>1.3745609092327569</v>
      </c>
      <c r="BA39">
        <f>U39*AA39/1000</f>
        <v>2.4815159116021821</v>
      </c>
      <c r="BB39">
        <f>(AY39-BA39)</f>
        <v>2.1764913397193739</v>
      </c>
      <c r="BC39">
        <f>1/(1.6/F39+1.37/N39)</f>
        <v>0.90067846733464674</v>
      </c>
      <c r="BD39">
        <f>G39*AA39*0.001</f>
        <v>34.263787687479017</v>
      </c>
      <c r="BE39">
        <f>G39/S39</f>
        <v>0.98583586560488023</v>
      </c>
      <c r="BF39">
        <f>(1-AP39*AA39/AU39/F39)*100</f>
        <v>69.281752705230659</v>
      </c>
      <c r="BG39">
        <f>(S39-E39/(N39/1.35))</f>
        <v>397.54227946606954</v>
      </c>
      <c r="BH39">
        <f>E39*BF39/100/BG39</f>
        <v>-1.2455980909456313E-2</v>
      </c>
    </row>
    <row r="40" spans="1:60" x14ac:dyDescent="0.35">
      <c r="A40" s="1" t="s">
        <v>9</v>
      </c>
      <c r="B40" s="1" t="s">
        <v>3225</v>
      </c>
      <c r="K40" s="1">
        <v>2.72</v>
      </c>
    </row>
    <row r="41" spans="1:60" x14ac:dyDescent="0.35">
      <c r="A41" s="1" t="s">
        <v>9</v>
      </c>
      <c r="B41" s="1" t="s">
        <v>3224</v>
      </c>
      <c r="K41" s="1">
        <v>2.72</v>
      </c>
    </row>
    <row r="42" spans="1:60" x14ac:dyDescent="0.35">
      <c r="A42" s="1">
        <v>9</v>
      </c>
      <c r="B42" s="1" t="s">
        <v>3223</v>
      </c>
      <c r="C42" s="1">
        <v>2189.5000054650009</v>
      </c>
      <c r="D42" s="1">
        <v>0</v>
      </c>
      <c r="E42">
        <f>(R42-S42*(1000-T42)/(1000-U42))*AO42</f>
        <v>-7.3438916208259348</v>
      </c>
      <c r="F42">
        <f>IF(AZ42&lt;&gt;0,1/(1/AZ42-1/N42),0)</f>
        <v>1.9331840670184655</v>
      </c>
      <c r="G42">
        <f>((BC42-AP42/2)*S42-E42)/(BC42+AP42/2)</f>
        <v>389.94575191839454</v>
      </c>
      <c r="H42">
        <f>AP42*1000</f>
        <v>30.923290125078058</v>
      </c>
      <c r="I42">
        <f>(AU42-BA42)</f>
        <v>1.961472522971103</v>
      </c>
      <c r="J42">
        <f>(P42+AT42*D42)</f>
        <v>30.69232177734375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32.624427795410156</v>
      </c>
      <c r="P42" s="1">
        <v>30.69232177734375</v>
      </c>
      <c r="Q42" s="1">
        <v>32.786045074462891</v>
      </c>
      <c r="R42" s="1">
        <v>399.87823486328125</v>
      </c>
      <c r="S42" s="1">
        <v>395.45443725585938</v>
      </c>
      <c r="T42" s="1">
        <v>0.89067959785461426</v>
      </c>
      <c r="U42" s="1">
        <v>28.108085632324219</v>
      </c>
      <c r="V42" s="1">
        <v>1.5831857919692993</v>
      </c>
      <c r="W42" s="1">
        <v>49.962211608886719</v>
      </c>
      <c r="X42" s="1">
        <v>300.3487548828125</v>
      </c>
      <c r="Y42" s="1">
        <v>1001.1676025390625</v>
      </c>
      <c r="Z42" s="1">
        <v>2.2867182269692421E-2</v>
      </c>
      <c r="AA42" s="1">
        <v>87.923614501953125</v>
      </c>
      <c r="AB42" s="1">
        <v>13.984545707702637</v>
      </c>
      <c r="AC42" s="1">
        <v>1.734444260597229</v>
      </c>
      <c r="AD42" s="1">
        <v>5.8544822037220001E-2</v>
      </c>
      <c r="AE42" s="1">
        <v>8.3008930087089539E-3</v>
      </c>
      <c r="AF42" s="1">
        <v>3.4415885806083679E-2</v>
      </c>
      <c r="AG42" s="1">
        <v>4.8999241553246975E-3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1.1042233635397516</v>
      </c>
      <c r="AP42">
        <f>(U42-T42)/(1000-U42)*AO42</f>
        <v>3.0923290125078058E-2</v>
      </c>
      <c r="AQ42">
        <f>(P42+273.15)</f>
        <v>303.84232177734373</v>
      </c>
      <c r="AR42">
        <f>(O42+273.15)</f>
        <v>305.77442779541013</v>
      </c>
      <c r="AS42">
        <f>(Y42*AK42+Z42*AL42)*AM42</f>
        <v>160.18681282579564</v>
      </c>
      <c r="AT42">
        <f>((AS42+0.00000010773*(AR42^4-AQ42^4))-AP42*44100)/(L42*0.92*2*29.3+0.00000043092*AQ42^3)</f>
        <v>-9.2567977696151225</v>
      </c>
      <c r="AU42">
        <f>0.61365*EXP(17.502*J42/(240.97+J42))</f>
        <v>4.4328370084954649</v>
      </c>
      <c r="AV42">
        <f>AU42*1000/AA42</f>
        <v>50.416910560438737</v>
      </c>
      <c r="AW42">
        <f>(AV42-U42)</f>
        <v>22.308824928114518</v>
      </c>
      <c r="AX42">
        <f>IF(D42,P42,(O42+P42)/2)</f>
        <v>31.658374786376953</v>
      </c>
      <c r="AY42">
        <f>0.61365*EXP(17.502*AX42/(240.97+AX42))</f>
        <v>4.6835248126972484</v>
      </c>
      <c r="AZ42">
        <f>IF(AW42&lt;&gt;0,(1000-(AV42+U42)/2)/AW42*AP42,0)</f>
        <v>1.331722517933591</v>
      </c>
      <c r="BA42">
        <f>U42*AA42/1000</f>
        <v>2.4713644855243619</v>
      </c>
      <c r="BB42">
        <f>(AY42-BA42)</f>
        <v>2.2121603271728865</v>
      </c>
      <c r="BC42">
        <f>1/(1.6/F42+1.37/N42)</f>
        <v>0.87129451805759117</v>
      </c>
      <c r="BD42">
        <f>G42*AA42*0.001</f>
        <v>34.28543996834717</v>
      </c>
      <c r="BE42">
        <f>G42/S42</f>
        <v>0.98606998728933037</v>
      </c>
      <c r="BF42">
        <f>(1-AP42*AA42/AU42/F42)*100</f>
        <v>68.272470365579309</v>
      </c>
      <c r="BG42">
        <f>(S42-E42/(N42/1.35))</f>
        <v>397.77066332712099</v>
      </c>
      <c r="BH42">
        <f>E42*BF42/100/BG42</f>
        <v>-1.26048919459536E-2</v>
      </c>
    </row>
    <row r="43" spans="1:60" x14ac:dyDescent="0.35">
      <c r="A43" s="1" t="s">
        <v>9</v>
      </c>
      <c r="B43" s="1" t="s">
        <v>3222</v>
      </c>
      <c r="K43" s="1">
        <v>2.72</v>
      </c>
    </row>
    <row r="44" spans="1:60" x14ac:dyDescent="0.35">
      <c r="A44" s="1" t="s">
        <v>9</v>
      </c>
      <c r="B44" s="1" t="s">
        <v>3221</v>
      </c>
      <c r="K44" s="1">
        <v>2.72</v>
      </c>
    </row>
    <row r="45" spans="1:60" x14ac:dyDescent="0.35">
      <c r="A45" s="1">
        <v>10</v>
      </c>
      <c r="B45" s="1" t="s">
        <v>3220</v>
      </c>
      <c r="C45" s="1">
        <v>2393.5000054650009</v>
      </c>
      <c r="D45" s="1">
        <v>0</v>
      </c>
      <c r="E45">
        <f>(R45-S45*(1000-T45)/(1000-U45))*AO45</f>
        <v>-6.8299828157843301</v>
      </c>
      <c r="F45">
        <f>IF(AZ45&lt;&gt;0,1/(1/AZ45-1/N45),0)</f>
        <v>1.7617383127470985</v>
      </c>
      <c r="G45">
        <f>((BC45-AP45/2)*S45-E45)/(BC45+AP45/2)</f>
        <v>389.09271580834593</v>
      </c>
      <c r="H45">
        <f>AP45*1000</f>
        <v>30.337907211154143</v>
      </c>
      <c r="I45">
        <f>(AU45-BA45)</f>
        <v>2.0532414998512025</v>
      </c>
      <c r="J45">
        <f>(P45+AT45*D45)</f>
        <v>30.880271911621094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32.681198120117188</v>
      </c>
      <c r="P45" s="1">
        <v>30.880271911621094</v>
      </c>
      <c r="Q45" s="1">
        <v>32.818397521972656</v>
      </c>
      <c r="R45" s="1">
        <v>399.9940185546875</v>
      </c>
      <c r="S45" s="1">
        <v>395.31842041015625</v>
      </c>
      <c r="T45" s="1">
        <v>0.89454478025436401</v>
      </c>
      <c r="U45" s="1">
        <v>27.609155654907227</v>
      </c>
      <c r="V45" s="1">
        <v>1.5849363803863525</v>
      </c>
      <c r="W45" s="1">
        <v>48.917343139648438</v>
      </c>
      <c r="X45" s="1">
        <v>300.36306762695313</v>
      </c>
      <c r="Y45" s="1">
        <v>1250.5997314453125</v>
      </c>
      <c r="Z45" s="1">
        <v>0.10633057355880737</v>
      </c>
      <c r="AA45" s="1">
        <v>87.921226501464844</v>
      </c>
      <c r="AB45" s="1">
        <v>13.979228019714355</v>
      </c>
      <c r="AC45" s="1">
        <v>1.7364084720611572</v>
      </c>
      <c r="AD45" s="1">
        <v>5.4414190351963043E-2</v>
      </c>
      <c r="AE45" s="1">
        <v>1.6096347942948341E-2</v>
      </c>
      <c r="AF45" s="1">
        <v>2.6640366762876511E-2</v>
      </c>
      <c r="AG45" s="1">
        <v>8.8140806183218956E-3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1.1042759839226215</v>
      </c>
      <c r="AP45">
        <f>(U45-T45)/(1000-U45)*AO45</f>
        <v>3.0337907211154144E-2</v>
      </c>
      <c r="AQ45">
        <f>(P45+273.15)</f>
        <v>304.03027191162107</v>
      </c>
      <c r="AR45">
        <f>(O45+273.15)</f>
        <v>305.83119812011716</v>
      </c>
      <c r="AS45">
        <f>(Y45*AK45+Z45*AL45)*AM45</f>
        <v>200.09595255875684</v>
      </c>
      <c r="AT45">
        <f>((AS45+0.00000010773*(AR45^4-AQ45^4))-AP45*44100)/(L45*0.92*2*29.3+0.00000043092*AQ45^3)</f>
        <v>-8.7519948345022325</v>
      </c>
      <c r="AU45">
        <f>0.61365*EXP(17.502*J45/(240.97+J45))</f>
        <v>4.4806723277004998</v>
      </c>
      <c r="AV45">
        <f>AU45*1000/AA45</f>
        <v>50.962350117190958</v>
      </c>
      <c r="AW45">
        <f>(AV45-U45)</f>
        <v>23.353194462283732</v>
      </c>
      <c r="AX45">
        <f>IF(D45,P45,(O45+P45)/2)</f>
        <v>31.780735015869141</v>
      </c>
      <c r="AY45">
        <f>0.61365*EXP(17.502*AX45/(240.97+AX45))</f>
        <v>4.7161411083706666</v>
      </c>
      <c r="AZ45">
        <f>IF(AW45&lt;&gt;0,(1000-(AV45+U45)/2)/AW45*AP45,0)</f>
        <v>1.2480545105916374</v>
      </c>
      <c r="BA45">
        <f>U45*AA45/1000</f>
        <v>2.4274308278492973</v>
      </c>
      <c r="BB45">
        <f>(AY45-BA45)</f>
        <v>2.2887102805213693</v>
      </c>
      <c r="BC45">
        <f>1/(1.6/F45+1.37/N45)</f>
        <v>0.81415898141685383</v>
      </c>
      <c r="BD45">
        <f>G45*AA45*0.001</f>
        <v>34.209508796655676</v>
      </c>
      <c r="BE45">
        <f>G45/S45</f>
        <v>0.9842514178940841</v>
      </c>
      <c r="BF45">
        <f>(1-AP45*AA45/AU45/F45)*100</f>
        <v>66.209487992814658</v>
      </c>
      <c r="BG45">
        <f>(S45-E45/(N45/1.35))</f>
        <v>397.47256225769206</v>
      </c>
      <c r="BH45">
        <f>E45*BF45/100/BG45</f>
        <v>-1.1377129094501457E-2</v>
      </c>
    </row>
    <row r="46" spans="1:60" x14ac:dyDescent="0.35">
      <c r="A46" s="1" t="s">
        <v>9</v>
      </c>
      <c r="B46" s="1" t="s">
        <v>3219</v>
      </c>
      <c r="K46" s="1">
        <v>2.72</v>
      </c>
    </row>
    <row r="47" spans="1:60" x14ac:dyDescent="0.35">
      <c r="A47" s="1" t="s">
        <v>9</v>
      </c>
      <c r="B47" s="1" t="s">
        <v>3218</v>
      </c>
      <c r="K47" s="1">
        <v>2.72</v>
      </c>
    </row>
    <row r="48" spans="1:60" x14ac:dyDescent="0.35">
      <c r="A48" s="1">
        <v>11</v>
      </c>
      <c r="B48" s="1" t="s">
        <v>3217</v>
      </c>
      <c r="C48" s="1">
        <v>2597.5000054650009</v>
      </c>
      <c r="D48" s="1">
        <v>0</v>
      </c>
      <c r="E48">
        <f>(R48-S48*(1000-T48)/(1000-U48))*AO48</f>
        <v>-5.4459605896453995</v>
      </c>
      <c r="F48">
        <f>IF(AZ48&lt;&gt;0,1/(1/AZ48-1/N48),0)</f>
        <v>1.5218746197599315</v>
      </c>
      <c r="G48">
        <f>((BC48-AP48/2)*S48-E48)/(BC48+AP48/2)</f>
        <v>386.30084621325119</v>
      </c>
      <c r="H48">
        <f>AP48*1000</f>
        <v>29.160353494520738</v>
      </c>
      <c r="I48">
        <f>(AU48-BA48)</f>
        <v>2.1942884114533334</v>
      </c>
      <c r="J48">
        <f>(P48+AT48*D48)</f>
        <v>31.086894989013672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32.758167266845703</v>
      </c>
      <c r="P48" s="1">
        <v>31.086894989013672</v>
      </c>
      <c r="Q48" s="1">
        <v>32.8663330078125</v>
      </c>
      <c r="R48" s="1">
        <v>399.92831420898438</v>
      </c>
      <c r="S48" s="1">
        <v>394.44345092773438</v>
      </c>
      <c r="T48" s="1">
        <v>0.90284168720245361</v>
      </c>
      <c r="U48" s="1">
        <v>26.609699249267578</v>
      </c>
      <c r="V48" s="1">
        <v>1.5926734209060669</v>
      </c>
      <c r="W48" s="1">
        <v>46.941299438476563</v>
      </c>
      <c r="X48" s="1">
        <v>300.3306884765625</v>
      </c>
      <c r="Y48" s="1">
        <v>1600.587158203125</v>
      </c>
      <c r="Z48" s="1">
        <v>8.0036051571369171E-2</v>
      </c>
      <c r="AA48" s="1">
        <v>87.918693542480469</v>
      </c>
      <c r="AB48" s="1">
        <v>13.705329895019531</v>
      </c>
      <c r="AC48" s="1">
        <v>1.7131490707397461</v>
      </c>
      <c r="AD48" s="1">
        <v>3.8766343146562576E-2</v>
      </c>
      <c r="AE48" s="1">
        <v>3.3012520521879196E-2</v>
      </c>
      <c r="AF48" s="1">
        <v>1.6810022294521332E-2</v>
      </c>
      <c r="AG48" s="1">
        <v>1.6811929643154144E-2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1.1041569429285385</v>
      </c>
      <c r="AP48">
        <f>(U48-T48)/(1000-U48)*AO48</f>
        <v>2.9160353494520737E-2</v>
      </c>
      <c r="AQ48">
        <f>(P48+273.15)</f>
        <v>304.23689498901365</v>
      </c>
      <c r="AR48">
        <f>(O48+273.15)</f>
        <v>305.90816726684568</v>
      </c>
      <c r="AS48">
        <f>(Y48*AK48+Z48*AL48)*AM48</f>
        <v>256.09393958835426</v>
      </c>
      <c r="AT48">
        <f>((AS48+0.00000010773*(AR48^4-AQ48^4))-AP48*44100)/(L48*0.92*2*29.3+0.00000043092*AQ48^3)</f>
        <v>-7.9161090126928961</v>
      </c>
      <c r="AU48">
        <f>0.61365*EXP(17.502*J48/(240.97+J48))</f>
        <v>4.5337784050072623</v>
      </c>
      <c r="AV48">
        <f>AU48*1000/AA48</f>
        <v>51.567854597573557</v>
      </c>
      <c r="AW48">
        <f>(AV48-U48)</f>
        <v>24.958155348305979</v>
      </c>
      <c r="AX48">
        <f>IF(D48,P48,(O48+P48)/2)</f>
        <v>31.922531127929688</v>
      </c>
      <c r="AY48">
        <f>0.61365*EXP(17.502*AX48/(240.97+AX48))</f>
        <v>4.7541854456884334</v>
      </c>
      <c r="AZ48">
        <f>IF(AW48&lt;&gt;0,(1000-(AV48+U48)/2)/AW48*AP48,0)</f>
        <v>1.1226995966137059</v>
      </c>
      <c r="BA48">
        <f>U48*AA48/1000</f>
        <v>2.3394899935539288</v>
      </c>
      <c r="BB48">
        <f>(AY48-BA48)</f>
        <v>2.4146954521345045</v>
      </c>
      <c r="BC48">
        <f>1/(1.6/F48+1.37/N48)</f>
        <v>0.72918058352076742</v>
      </c>
      <c r="BD48">
        <f>G48*AA48*0.001</f>
        <v>33.96306571342371</v>
      </c>
      <c r="BE48">
        <f>G48/S48</f>
        <v>0.97935672478442293</v>
      </c>
      <c r="BF48">
        <f>(1-AP48*AA48/AU48/F48)*100</f>
        <v>62.843495892592038</v>
      </c>
      <c r="BG48">
        <f>(S48-E48/(N48/1.35))</f>
        <v>396.1610792033245</v>
      </c>
      <c r="BH48">
        <f>E48*BF48/100/BG48</f>
        <v>-8.6389910547206208E-3</v>
      </c>
    </row>
    <row r="49" spans="1:60" x14ac:dyDescent="0.35">
      <c r="A49" s="1" t="s">
        <v>9</v>
      </c>
      <c r="B49" s="1" t="s">
        <v>3216</v>
      </c>
      <c r="K49" s="1">
        <v>2.72</v>
      </c>
    </row>
    <row r="50" spans="1:60" x14ac:dyDescent="0.35">
      <c r="A50" s="1" t="s">
        <v>9</v>
      </c>
      <c r="B50" s="1" t="s">
        <v>3211</v>
      </c>
      <c r="K50" s="1">
        <v>2.72</v>
      </c>
    </row>
    <row r="51" spans="1:60" x14ac:dyDescent="0.35">
      <c r="A51" s="1">
        <v>12</v>
      </c>
      <c r="B51" s="1" t="s">
        <v>3215</v>
      </c>
      <c r="C51" s="1">
        <v>2801.0000054761767</v>
      </c>
      <c r="D51" s="1">
        <v>0</v>
      </c>
      <c r="E51">
        <f>(R51-S51*(1000-T51)/(1000-U51))*AO51</f>
        <v>-4.2902379789964726</v>
      </c>
      <c r="F51">
        <f>IF(AZ51&lt;&gt;0,1/(1/AZ51-1/N51),0)</f>
        <v>1.1768020928598393</v>
      </c>
      <c r="G51">
        <f>((BC51-AP51/2)*S51-E51)/(BC51+AP51/2)</f>
        <v>384.02390980043913</v>
      </c>
      <c r="H51">
        <f>AP51*1000</f>
        <v>26.766494661363406</v>
      </c>
      <c r="I51">
        <f>(AU51-BA51)</f>
        <v>2.4512512900665779</v>
      </c>
      <c r="J51">
        <f>(P51+AT51*D51)</f>
        <v>31.38067626953125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32.887752532958984</v>
      </c>
      <c r="P51" s="1">
        <v>31.38067626953125</v>
      </c>
      <c r="Q51" s="1">
        <v>32.952266693115234</v>
      </c>
      <c r="R51" s="1">
        <v>399.98809814453125</v>
      </c>
      <c r="S51" s="1">
        <v>394.31442260742188</v>
      </c>
      <c r="T51" s="1">
        <v>0.90960288047790527</v>
      </c>
      <c r="U51" s="1">
        <v>24.557559967041016</v>
      </c>
      <c r="V51" s="1">
        <v>1.592877984046936</v>
      </c>
      <c r="W51" s="1">
        <v>43.00469970703125</v>
      </c>
      <c r="X51" s="1">
        <v>300.30905151367188</v>
      </c>
      <c r="Y51" s="1">
        <v>2000.417236328125</v>
      </c>
      <c r="Z51" s="1">
        <v>7.0888064801692963E-2</v>
      </c>
      <c r="AA51" s="1">
        <v>87.915008544921875</v>
      </c>
      <c r="AB51" s="1">
        <v>13.629412651062012</v>
      </c>
      <c r="AC51" s="1">
        <v>1.6932914257049561</v>
      </c>
      <c r="AD51" s="1">
        <v>5.6349631398916245E-2</v>
      </c>
      <c r="AE51" s="1">
        <v>4.0603552013635635E-2</v>
      </c>
      <c r="AF51" s="1">
        <v>2.4184498935937881E-2</v>
      </c>
      <c r="AG51" s="1">
        <v>3.0547253787517548E-2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1.1040773952708522</v>
      </c>
      <c r="AP51">
        <f>(U51-T51)/(1000-U51)*AO51</f>
        <v>2.6766494661363407E-2</v>
      </c>
      <c r="AQ51">
        <f>(P51+273.15)</f>
        <v>304.53067626953123</v>
      </c>
      <c r="AR51">
        <f>(O51+273.15)</f>
        <v>306.03775253295896</v>
      </c>
      <c r="AS51">
        <f>(Y51*AK51+Z51*AL51)*AM51</f>
        <v>320.06675065845047</v>
      </c>
      <c r="AT51">
        <f>((AS51+0.00000010773*(AR51^4-AQ51^4))-AP51*44100)/(L51*0.92*2*29.3+0.00000043092*AQ51^3)</f>
        <v>-6.6001655721214618</v>
      </c>
      <c r="AU51">
        <f>0.61365*EXP(17.502*J51/(240.97+J51))</f>
        <v>4.6102293844114204</v>
      </c>
      <c r="AV51">
        <f>AU51*1000/AA51</f>
        <v>52.439617088312453</v>
      </c>
      <c r="AW51">
        <f>(AV51-U51)</f>
        <v>27.882057121271437</v>
      </c>
      <c r="AX51">
        <f>IF(D51,P51,(O51+P51)/2)</f>
        <v>32.134214401245117</v>
      </c>
      <c r="AY51">
        <f>0.61365*EXP(17.502*AX51/(240.97+AX51))</f>
        <v>4.8114778501601059</v>
      </c>
      <c r="AZ51">
        <f>IF(AW51&lt;&gt;0,(1000-(AV51+U51)/2)/AW51*AP51,0)</f>
        <v>0.92303169329041757</v>
      </c>
      <c r="BA51">
        <f>U51*AA51/1000</f>
        <v>2.1589780943448424</v>
      </c>
      <c r="BB51">
        <f>(AY51-BA51)</f>
        <v>2.6524997558152634</v>
      </c>
      <c r="BC51">
        <f>1/(1.6/F51+1.37/N51)</f>
        <v>0.59534996413503771</v>
      </c>
      <c r="BD51">
        <f>G51*AA51*0.001</f>
        <v>33.761465311559917</v>
      </c>
      <c r="BE51">
        <f>G51/S51</f>
        <v>0.97390277347976195</v>
      </c>
      <c r="BF51">
        <f>(1-AP51*AA51/AU51/F51)*100</f>
        <v>56.626091813961168</v>
      </c>
      <c r="BG51">
        <f>(S51-E51/(N51/1.35))</f>
        <v>395.66754184881813</v>
      </c>
      <c r="BH51">
        <f>E51*BF51/100/BG51</f>
        <v>-6.1399883489867595E-3</v>
      </c>
    </row>
    <row r="52" spans="1:60" x14ac:dyDescent="0.35">
      <c r="A52" s="1" t="s">
        <v>9</v>
      </c>
      <c r="B52" s="1" t="s">
        <v>3214</v>
      </c>
    </row>
    <row r="53" spans="1:60" x14ac:dyDescent="0.35">
      <c r="A53" s="1" t="s">
        <v>9</v>
      </c>
      <c r="B53" s="1" t="s">
        <v>3213</v>
      </c>
    </row>
    <row r="54" spans="1:60" x14ac:dyDescent="0.35">
      <c r="A54" s="1" t="s">
        <v>9</v>
      </c>
      <c r="B54" s="1" t="s">
        <v>3212</v>
      </c>
    </row>
    <row r="55" spans="1:60" x14ac:dyDescent="0.35">
      <c r="A55" s="1" t="s">
        <v>9</v>
      </c>
      <c r="B55" s="1" t="s">
        <v>3211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BH55"/>
  <sheetViews>
    <sheetView zoomScale="47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3301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3300</v>
      </c>
    </row>
    <row r="12" spans="1:60" x14ac:dyDescent="0.35">
      <c r="A12" s="1" t="s">
        <v>9</v>
      </c>
      <c r="B12" s="1" t="s">
        <v>3299</v>
      </c>
    </row>
    <row r="13" spans="1:60" x14ac:dyDescent="0.35">
      <c r="A13" s="1" t="s">
        <v>9</v>
      </c>
      <c r="B13" s="1" t="s">
        <v>3298</v>
      </c>
    </row>
    <row r="14" spans="1:60" x14ac:dyDescent="0.35">
      <c r="A14" s="1" t="s">
        <v>9</v>
      </c>
      <c r="B14" s="1" t="s">
        <v>3297</v>
      </c>
    </row>
    <row r="15" spans="1:60" x14ac:dyDescent="0.35">
      <c r="A15" s="1" t="s">
        <v>9</v>
      </c>
      <c r="B15" s="1" t="s">
        <v>3296</v>
      </c>
    </row>
    <row r="16" spans="1:60" x14ac:dyDescent="0.35">
      <c r="A16" s="1" t="s">
        <v>9</v>
      </c>
      <c r="B16" s="1" t="s">
        <v>3295</v>
      </c>
    </row>
    <row r="17" spans="1:60" x14ac:dyDescent="0.35">
      <c r="A17" s="1" t="s">
        <v>9</v>
      </c>
      <c r="B17" s="1" t="s">
        <v>3294</v>
      </c>
    </row>
    <row r="18" spans="1:60" x14ac:dyDescent="0.35">
      <c r="A18" s="1">
        <v>1</v>
      </c>
      <c r="B18" s="1" t="s">
        <v>3293</v>
      </c>
      <c r="C18" s="1">
        <v>474.00000125169754</v>
      </c>
      <c r="D18" s="1">
        <v>0</v>
      </c>
      <c r="E18">
        <f>(R18-S18*(1000-T18)/(1000-U18))*AO18</f>
        <v>-9.955443446508939</v>
      </c>
      <c r="F18">
        <f>IF(AZ18&lt;&gt;0,1/(1/AZ18-1/N18),0)</f>
        <v>-16.763919423552252</v>
      </c>
      <c r="G18">
        <f>((BC18-AP18/2)*S18-E18)/(BC18+AP18/2)</f>
        <v>390.77747957593203</v>
      </c>
      <c r="H18">
        <f>AP18*1000</f>
        <v>45.922178686908651</v>
      </c>
      <c r="I18">
        <f>(AU18-BA18)</f>
        <v>0.67096502683219317</v>
      </c>
      <c r="J18">
        <f>(P18+AT18*D18)</f>
        <v>30.001932144165039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32.874664306640625</v>
      </c>
      <c r="P18" s="1">
        <v>30.001932144165039</v>
      </c>
      <c r="Q18" s="1">
        <v>33.032028198242188</v>
      </c>
      <c r="R18" s="1">
        <v>399.89251708984375</v>
      </c>
      <c r="S18" s="1">
        <v>392.58151245117188</v>
      </c>
      <c r="T18" s="1">
        <v>0.94674628973007202</v>
      </c>
      <c r="U18" s="1">
        <v>40.837299346923828</v>
      </c>
      <c r="V18" s="1">
        <v>1.6590262651443481</v>
      </c>
      <c r="W18" s="1">
        <v>71.561042785644531</v>
      </c>
      <c r="X18" s="1">
        <v>300.34030151367188</v>
      </c>
      <c r="Y18" s="1">
        <v>0.19111786782741547</v>
      </c>
      <c r="Z18" s="1">
        <v>6.1742398887872696E-2</v>
      </c>
      <c r="AA18" s="1">
        <v>87.908790588378906</v>
      </c>
      <c r="AB18" s="1">
        <v>13.342061996459961</v>
      </c>
      <c r="AC18" s="1">
        <v>1.7349660396575928</v>
      </c>
      <c r="AD18" s="1">
        <v>0.13789799809455872</v>
      </c>
      <c r="AE18" s="1">
        <v>9.4726672396063805E-3</v>
      </c>
      <c r="AF18" s="1">
        <v>1.6428494825959206E-2</v>
      </c>
      <c r="AG18" s="1">
        <v>1.1486229486763477E-2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1.1041922849767345</v>
      </c>
      <c r="AP18">
        <f>(U18-T18)/(1000-U18)*AO18</f>
        <v>4.5922178686908649E-2</v>
      </c>
      <c r="AQ18">
        <f>(P18+273.15)</f>
        <v>303.15193214416502</v>
      </c>
      <c r="AR18">
        <f>(O18+273.15)</f>
        <v>306.0246643066406</v>
      </c>
      <c r="AS18">
        <f>(Y18*AK18+Z18*AL18)*AM18</f>
        <v>3.0578858168895717E-2</v>
      </c>
      <c r="AT18">
        <f>((AS18+0.00000010773*(AR18^4-AQ18^4))-AP18*44100)/(L18*0.92*2*29.3+0.00000043092*AQ18^3)</f>
        <v>-15.622973724831702</v>
      </c>
      <c r="AU18">
        <f>0.61365*EXP(17.502*J18/(240.97+J18))</f>
        <v>4.2609226233158628</v>
      </c>
      <c r="AV18">
        <f>AU18*1000/AA18</f>
        <v>48.469812800258623</v>
      </c>
      <c r="AW18">
        <f>(AV18-U18)</f>
        <v>7.6325134533347949</v>
      </c>
      <c r="AX18">
        <f>IF(D18,P18,(O18+P18)/2)</f>
        <v>31.438298225402832</v>
      </c>
      <c r="AY18">
        <f>0.61365*EXP(17.502*AX18/(240.97+AX18))</f>
        <v>4.6253553767493107</v>
      </c>
      <c r="AZ18">
        <f>IF(AW18&lt;&gt;0,(1000-(AV18+U18)/2)/AW18*AP18,0)</f>
        <v>5.7479872618793673</v>
      </c>
      <c r="BA18">
        <f>U18*AA18/1000</f>
        <v>3.5899575964836696</v>
      </c>
      <c r="BB18">
        <f>(AY18-BA18)</f>
        <v>1.0353977802656411</v>
      </c>
      <c r="BC18">
        <f>1/(1.6/F18+1.37/N18)</f>
        <v>4.4518769406325829</v>
      </c>
      <c r="BD18">
        <f>G18*AA18*0.001</f>
        <v>34.352775618695127</v>
      </c>
      <c r="BE18">
        <f>G18/S18</f>
        <v>0.99540469222817973</v>
      </c>
      <c r="BF18">
        <f>(1-AP18*AA18/AU18/F18)*100</f>
        <v>105.65165414275668</v>
      </c>
      <c r="BG18">
        <f>(S18-E18/(N18/1.35))</f>
        <v>395.72140868770992</v>
      </c>
      <c r="BH18">
        <f>E18*BF18/100/BG18</f>
        <v>-2.6579534105479457E-2</v>
      </c>
    </row>
    <row r="19" spans="1:60" x14ac:dyDescent="0.35">
      <c r="A19" s="1" t="s">
        <v>9</v>
      </c>
      <c r="B19" s="1" t="s">
        <v>3292</v>
      </c>
      <c r="K19" s="1">
        <v>2.72</v>
      </c>
    </row>
    <row r="20" spans="1:60" x14ac:dyDescent="0.35">
      <c r="A20" s="1" t="s">
        <v>9</v>
      </c>
      <c r="B20" s="1" t="s">
        <v>3291</v>
      </c>
      <c r="K20" s="1">
        <v>2.72</v>
      </c>
    </row>
    <row r="21" spans="1:60" x14ac:dyDescent="0.35">
      <c r="A21" s="1">
        <v>2</v>
      </c>
      <c r="B21" s="1" t="s">
        <v>3290</v>
      </c>
      <c r="C21" s="1">
        <v>679.50000126287341</v>
      </c>
      <c r="D21" s="1">
        <v>0</v>
      </c>
      <c r="E21">
        <f>(R21-S21*(1000-T21)/(1000-U21))*AO21</f>
        <v>-9.7528776193288049</v>
      </c>
      <c r="F21">
        <f>IF(AZ21&lt;&gt;0,1/(1/AZ21-1/N21),0)</f>
        <v>-19.291064140729539</v>
      </c>
      <c r="G21">
        <f>((BC21-AP21/2)*S21-E21)/(BC21+AP21/2)</f>
        <v>390.96968376835491</v>
      </c>
      <c r="H21">
        <f>AP21*1000</f>
        <v>45.070030416194541</v>
      </c>
      <c r="I21">
        <f>(AU21-BA21)</f>
        <v>0.68849065378806928</v>
      </c>
      <c r="J21">
        <f>(P21+AT21*D21)</f>
        <v>29.822673797607422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32.800144195556641</v>
      </c>
      <c r="P21" s="1">
        <v>29.822673797607422</v>
      </c>
      <c r="Q21" s="1">
        <v>33.009475708007813</v>
      </c>
      <c r="R21" s="1">
        <v>400.04776000976563</v>
      </c>
      <c r="S21" s="1">
        <v>392.845458984375</v>
      </c>
      <c r="T21" s="1">
        <v>0.96399837732315063</v>
      </c>
      <c r="U21" s="1">
        <v>40.142898559570313</v>
      </c>
      <c r="V21" s="1">
        <v>1.6962786912918091</v>
      </c>
      <c r="W21" s="1">
        <v>70.636573791503906</v>
      </c>
      <c r="X21" s="1">
        <v>300.33856201171875</v>
      </c>
      <c r="Y21" s="1">
        <v>24.286436080932617</v>
      </c>
      <c r="Z21" s="1">
        <v>6.1741556972265244E-2</v>
      </c>
      <c r="AA21" s="1">
        <v>87.904876708984375</v>
      </c>
      <c r="AB21" s="1">
        <v>13.302346229553223</v>
      </c>
      <c r="AC21" s="1">
        <v>1.7486963272094727</v>
      </c>
      <c r="AD21" s="1">
        <v>8.887191116809845E-2</v>
      </c>
      <c r="AE21" s="1">
        <v>1.3765368610620499E-2</v>
      </c>
      <c r="AF21" s="1">
        <v>4.7922119498252869E-2</v>
      </c>
      <c r="AG21" s="1">
        <v>3.5194284282624722E-3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1.1041858897489656</v>
      </c>
      <c r="AP21">
        <f>(U21-T21)/(1000-U21)*AO21</f>
        <v>4.5070030416194541E-2</v>
      </c>
      <c r="AQ21">
        <f>(P21+273.15)</f>
        <v>302.9726737976074</v>
      </c>
      <c r="AR21">
        <f>(O21+273.15)</f>
        <v>305.95014419555662</v>
      </c>
      <c r="AS21">
        <f>(Y21*AK21+Z21*AL21)*AM21</f>
        <v>3.885829686094155</v>
      </c>
      <c r="AT21">
        <f>((AS21+0.00000010773*(AR21^4-AQ21^4))-AP21*44100)/(L21*0.92*2*29.3+0.00000043092*AQ21^3)</f>
        <v>-15.290601598241919</v>
      </c>
      <c r="AU21">
        <f>0.61365*EXP(17.502*J21/(240.97+J21))</f>
        <v>4.2172472024083643</v>
      </c>
      <c r="AV21">
        <f>AU21*1000/AA21</f>
        <v>47.975122203627848</v>
      </c>
      <c r="AW21">
        <f>(AV21-U21)</f>
        <v>7.8322236440575352</v>
      </c>
      <c r="AX21">
        <f>IF(D21,P21,(O21+P21)/2)</f>
        <v>31.311408996582031</v>
      </c>
      <c r="AY21">
        <f>0.61365*EXP(17.502*AX21/(240.97+AX21))</f>
        <v>4.5921034801929546</v>
      </c>
      <c r="AZ21">
        <f>IF(AW21&lt;&gt;0,(1000-(AV21+U21)/2)/AW21*AP21,0)</f>
        <v>5.5009013322643501</v>
      </c>
      <c r="BA21">
        <f>U21*AA21/1000</f>
        <v>3.528756548620295</v>
      </c>
      <c r="BB21">
        <f>(AY21-BA21)</f>
        <v>1.0633469315726596</v>
      </c>
      <c r="BC21">
        <f>1/(1.6/F21+1.37/N21)</f>
        <v>4.2171409854347832</v>
      </c>
      <c r="BD21">
        <f>G21*AA21*0.001</f>
        <v>34.368141848607848</v>
      </c>
      <c r="BE21">
        <f>G21/S21</f>
        <v>0.9952251574426505</v>
      </c>
      <c r="BF21">
        <f>(1-AP21*AA21/AU21/F21)*100</f>
        <v>104.86984991149826</v>
      </c>
      <c r="BG21">
        <f>(S21-E21/(N21/1.35))</f>
        <v>395.92146698912995</v>
      </c>
      <c r="BH21">
        <f>E21*BF21/100/BG21</f>
        <v>-2.5832971875008302E-2</v>
      </c>
    </row>
    <row r="22" spans="1:60" x14ac:dyDescent="0.35">
      <c r="A22" s="1" t="s">
        <v>9</v>
      </c>
      <c r="B22" s="1" t="s">
        <v>3289</v>
      </c>
      <c r="K22" s="1">
        <v>2.72</v>
      </c>
    </row>
    <row r="23" spans="1:60" x14ac:dyDescent="0.35">
      <c r="A23" s="1" t="s">
        <v>9</v>
      </c>
      <c r="B23" s="1" t="s">
        <v>3288</v>
      </c>
      <c r="K23" s="1">
        <v>2.72</v>
      </c>
    </row>
    <row r="24" spans="1:60" x14ac:dyDescent="0.35">
      <c r="A24" s="1">
        <v>3</v>
      </c>
      <c r="B24" s="1" t="s">
        <v>3287</v>
      </c>
      <c r="C24" s="1">
        <v>884.50000126287341</v>
      </c>
      <c r="D24" s="1">
        <v>0</v>
      </c>
      <c r="E24">
        <f>(R24-S24*(1000-T24)/(1000-U24))*AO24</f>
        <v>-9.7698221299300219</v>
      </c>
      <c r="F24">
        <f>IF(AZ24&lt;&gt;0,1/(1/AZ24-1/N24),0)</f>
        <v>-19.207136046857887</v>
      </c>
      <c r="G24">
        <f>((BC24-AP24/2)*S24-E24)/(BC24+AP24/2)</f>
        <v>391.12589025617592</v>
      </c>
      <c r="H24">
        <f>AP24*1000</f>
        <v>44.499407338046829</v>
      </c>
      <c r="I24">
        <f>(AU24-BA24)</f>
        <v>0.67930124657286628</v>
      </c>
      <c r="J24">
        <f>(P24+AT24*D24)</f>
        <v>29.617801666259766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32.692779541015625</v>
      </c>
      <c r="P24" s="1">
        <v>29.617801666259766</v>
      </c>
      <c r="Q24" s="1">
        <v>32.927040100097656</v>
      </c>
      <c r="R24" s="1">
        <v>399.93124389648438</v>
      </c>
      <c r="S24" s="1">
        <v>392.94317626953125</v>
      </c>
      <c r="T24" s="1">
        <v>0.98196357488632202</v>
      </c>
      <c r="U24" s="1">
        <v>39.684356689453125</v>
      </c>
      <c r="V24" s="1">
        <v>1.7383953332901001</v>
      </c>
      <c r="W24" s="1">
        <v>70.254226684570313</v>
      </c>
      <c r="X24" s="1">
        <v>300.33041381835938</v>
      </c>
      <c r="Y24" s="1">
        <v>49.946784973144531</v>
      </c>
      <c r="Z24" s="1">
        <v>0.10404283553361893</v>
      </c>
      <c r="AA24" s="1">
        <v>87.906379699707031</v>
      </c>
      <c r="AB24" s="1">
        <v>13.353333473205566</v>
      </c>
      <c r="AC24" s="1">
        <v>1.7528709173202515</v>
      </c>
      <c r="AD24" s="1">
        <v>0.10032016783952713</v>
      </c>
      <c r="AE24" s="1">
        <v>1.2334638275206089E-2</v>
      </c>
      <c r="AF24" s="1">
        <v>3.2001674175262451E-2</v>
      </c>
      <c r="AG24" s="1">
        <v>1.1719590052962303E-2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1.1041559331557327</v>
      </c>
      <c r="AP24">
        <f>(U24-T24)/(1000-U24)*AO24</f>
        <v>4.4499407338046831E-2</v>
      </c>
      <c r="AQ24">
        <f>(P24+273.15)</f>
        <v>302.76780166625974</v>
      </c>
      <c r="AR24">
        <f>(O24+273.15)</f>
        <v>305.8427795410156</v>
      </c>
      <c r="AS24">
        <f>(Y24*AK24+Z24*AL24)*AM24</f>
        <v>7.9914854170795024</v>
      </c>
      <c r="AT24">
        <f>((AS24+0.00000010773*(AR24^4-AQ24^4))-AP24*44100)/(L24*0.92*2*29.3+0.00000043092*AQ24^3)</f>
        <v>-15.054800755681784</v>
      </c>
      <c r="AU24">
        <f>0.61365*EXP(17.502*J24/(240.97+J24))</f>
        <v>4.1678093738545412</v>
      </c>
      <c r="AV24">
        <f>AU24*1000/AA24</f>
        <v>47.411910126341276</v>
      </c>
      <c r="AW24">
        <f>(AV24-U24)</f>
        <v>7.7275534368881509</v>
      </c>
      <c r="AX24">
        <f>IF(D24,P24,(O24+P24)/2)</f>
        <v>31.155290603637695</v>
      </c>
      <c r="AY24">
        <f>0.61365*EXP(17.502*AX24/(240.97+AX24))</f>
        <v>4.55147773806745</v>
      </c>
      <c r="AZ24">
        <f>IF(AW24&lt;&gt;0,(1000-(AV24+U24)/2)/AW24*AP24,0)</f>
        <v>5.5077640754376382</v>
      </c>
      <c r="BA24">
        <f>U24*AA24/1000</f>
        <v>3.4885081272816749</v>
      </c>
      <c r="BB24">
        <f>(AY24-BA24)</f>
        <v>1.0629696107857751</v>
      </c>
      <c r="BC24">
        <f>1/(1.6/F24+1.37/N24)</f>
        <v>4.2235961757846576</v>
      </c>
      <c r="BD24">
        <f>G24*AA24*0.001</f>
        <v>34.382461019245341</v>
      </c>
      <c r="BE24">
        <f>G24/S24</f>
        <v>0.9953751938623594</v>
      </c>
      <c r="BF24">
        <f>(1-AP24*AA24/AU24/F24)*100</f>
        <v>104.88657042138858</v>
      </c>
      <c r="BG24">
        <f>(S24-E24/(N24/1.35))</f>
        <v>396.02452848676177</v>
      </c>
      <c r="BH24">
        <f>E24*BF24/100/BG24</f>
        <v>-2.5875244161034337E-2</v>
      </c>
    </row>
    <row r="25" spans="1:60" x14ac:dyDescent="0.35">
      <c r="A25" s="1" t="s">
        <v>9</v>
      </c>
      <c r="B25" s="1" t="s">
        <v>3286</v>
      </c>
      <c r="K25" s="1">
        <v>2.72</v>
      </c>
    </row>
    <row r="26" spans="1:60" x14ac:dyDescent="0.35">
      <c r="A26" s="1" t="s">
        <v>9</v>
      </c>
      <c r="B26" s="1" t="s">
        <v>3285</v>
      </c>
      <c r="K26" s="1">
        <v>2.72</v>
      </c>
    </row>
    <row r="27" spans="1:60" x14ac:dyDescent="0.35">
      <c r="A27" s="1">
        <v>4</v>
      </c>
      <c r="B27" s="1" t="s">
        <v>3284</v>
      </c>
      <c r="C27" s="1">
        <v>1089.5000012628734</v>
      </c>
      <c r="D27" s="1">
        <v>0</v>
      </c>
      <c r="E27">
        <f>(R27-S27*(1000-T27)/(1000-U27))*AO27</f>
        <v>-9.1531543855332753</v>
      </c>
      <c r="F27">
        <f>IF(AZ27&lt;&gt;0,1/(1/AZ27-1/N27),0)</f>
        <v>-18.406463929273741</v>
      </c>
      <c r="G27">
        <f>((BC27-AP27/2)*S27-E27)/(BC27+AP27/2)</f>
        <v>390.57615812028467</v>
      </c>
      <c r="H27">
        <f>AP27*1000</f>
        <v>44.349731513256181</v>
      </c>
      <c r="I27">
        <f>(AU27-BA27)</f>
        <v>0.66868475672224115</v>
      </c>
      <c r="J27">
        <f>(P27+AT27*D27)</f>
        <v>29.53849983215332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32.61492919921875</v>
      </c>
      <c r="P27" s="1">
        <v>29.53849983215332</v>
      </c>
      <c r="Q27" s="1">
        <v>32.851078033447266</v>
      </c>
      <c r="R27" s="1">
        <v>399.96661376953125</v>
      </c>
      <c r="S27" s="1">
        <v>392.49053955078125</v>
      </c>
      <c r="T27" s="1">
        <v>1.0077413320541382</v>
      </c>
      <c r="U27" s="1">
        <v>39.588733673095703</v>
      </c>
      <c r="V27" s="1">
        <v>1.7918821573257446</v>
      </c>
      <c r="W27" s="1">
        <v>70.393409729003906</v>
      </c>
      <c r="X27" s="1">
        <v>300.2919921875</v>
      </c>
      <c r="Y27" s="1">
        <v>99.522285461425781</v>
      </c>
      <c r="Z27" s="1">
        <v>6.0597401112318039E-2</v>
      </c>
      <c r="AA27" s="1">
        <v>87.906936645507813</v>
      </c>
      <c r="AB27" s="1">
        <v>13.102896690368652</v>
      </c>
      <c r="AC27" s="1">
        <v>1.7611980438232422</v>
      </c>
      <c r="AD27" s="1">
        <v>5.1786351948976517E-2</v>
      </c>
      <c r="AE27" s="1">
        <v>7.5897336937487125E-3</v>
      </c>
      <c r="AF27" s="1">
        <v>5.0034832209348679E-2</v>
      </c>
      <c r="AG27" s="1">
        <v>1.6643976792693138E-2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1.1040146771599262</v>
      </c>
      <c r="AP27">
        <f>(U27-T27)/(1000-U27)*AO27</f>
        <v>4.4349731513256184E-2</v>
      </c>
      <c r="AQ27">
        <f>(P27+273.15)</f>
        <v>302.6884998321533</v>
      </c>
      <c r="AR27">
        <f>(O27+273.15)</f>
        <v>305.76492919921873</v>
      </c>
      <c r="AS27">
        <f>(Y27*AK27+Z27*AL27)*AM27</f>
        <v>15.923565317908697</v>
      </c>
      <c r="AT27">
        <f>((AS27+0.00000010773*(AR27^4-AQ27^4))-AP27*44100)/(L27*0.92*2*29.3+0.00000043092*AQ27^3)</f>
        <v>-14.941866921236581</v>
      </c>
      <c r="AU27">
        <f>0.61365*EXP(17.502*J27/(240.97+J27))</f>
        <v>4.1488090595989471</v>
      </c>
      <c r="AV27">
        <f>AU27*1000/AA27</f>
        <v>47.1954685024388</v>
      </c>
      <c r="AW27">
        <f>(AV27-U27)</f>
        <v>7.6067348293430967</v>
      </c>
      <c r="AX27">
        <f>IF(D27,P27,(O27+P27)/2)</f>
        <v>31.076714515686035</v>
      </c>
      <c r="AY27">
        <f>0.61365*EXP(17.502*AX27/(240.97+AX27))</f>
        <v>4.5311490469554903</v>
      </c>
      <c r="AZ27">
        <f>IF(AW27&lt;&gt;0,(1000-(AV27+U27)/2)/AW27*AP27,0)</f>
        <v>5.5773343533103548</v>
      </c>
      <c r="BA27">
        <f>U27*AA27/1000</f>
        <v>3.4801243028767059</v>
      </c>
      <c r="BB27">
        <f>(AY27-BA27)</f>
        <v>1.0510247440787843</v>
      </c>
      <c r="BC27">
        <f>1/(1.6/F27+1.37/N27)</f>
        <v>4.2892416229081567</v>
      </c>
      <c r="BD27">
        <f>G27*AA27*0.001</f>
        <v>34.334353587125705</v>
      </c>
      <c r="BE27">
        <f>G27/S27</f>
        <v>0.99512247751834315</v>
      </c>
      <c r="BF27">
        <f>(1-AP27*AA27/AU27/F27)*100</f>
        <v>105.10528897255263</v>
      </c>
      <c r="BG27">
        <f>(S27-E27/(N27/1.35))</f>
        <v>395.37739789737412</v>
      </c>
      <c r="BH27">
        <f>E27*BF27/100/BG27</f>
        <v>-2.433232000154887E-2</v>
      </c>
    </row>
    <row r="28" spans="1:60" x14ac:dyDescent="0.35">
      <c r="A28" s="1" t="s">
        <v>9</v>
      </c>
      <c r="B28" s="1" t="s">
        <v>3283</v>
      </c>
      <c r="K28" s="1">
        <v>2.72</v>
      </c>
    </row>
    <row r="29" spans="1:60" x14ac:dyDescent="0.35">
      <c r="A29" s="1" t="s">
        <v>9</v>
      </c>
      <c r="B29" s="1" t="s">
        <v>3282</v>
      </c>
      <c r="K29" s="1">
        <v>2.72</v>
      </c>
    </row>
    <row r="30" spans="1:60" x14ac:dyDescent="0.35">
      <c r="A30" s="1">
        <v>5</v>
      </c>
      <c r="B30" s="1" t="s">
        <v>3281</v>
      </c>
      <c r="C30" s="1">
        <v>1294.5000012628734</v>
      </c>
      <c r="D30" s="1">
        <v>0</v>
      </c>
      <c r="E30">
        <f>(R30-S30*(1000-T30)/(1000-U30))*AO30</f>
        <v>-9.2194147293217306</v>
      </c>
      <c r="F30">
        <f>IF(AZ30&lt;&gt;0,1/(1/AZ30-1/N30),0)</f>
        <v>-18.324051790046564</v>
      </c>
      <c r="G30">
        <f>((BC30-AP30/2)*S30-E30)/(BC30+AP30/2)</f>
        <v>390.81065416776062</v>
      </c>
      <c r="H30">
        <f>AP30*1000</f>
        <v>44.231534171148738</v>
      </c>
      <c r="I30">
        <f>(AU30-BA30)</f>
        <v>0.66605280062885264</v>
      </c>
      <c r="J30">
        <f>(P30+AT30*D30)</f>
        <v>29.5010986328125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32.554153442382813</v>
      </c>
      <c r="P30" s="1">
        <v>29.5010986328125</v>
      </c>
      <c r="Q30" s="1">
        <v>32.790672302246094</v>
      </c>
      <c r="R30" s="1">
        <v>400.08038330078125</v>
      </c>
      <c r="S30" s="1">
        <v>392.69790649414063</v>
      </c>
      <c r="T30" s="1">
        <v>1.0353777408599854</v>
      </c>
      <c r="U30" s="1">
        <v>39.517108917236328</v>
      </c>
      <c r="V30" s="1">
        <v>1.8473362922668457</v>
      </c>
      <c r="W30" s="1">
        <v>70.507011413574219</v>
      </c>
      <c r="X30" s="1">
        <v>300.28659057617188</v>
      </c>
      <c r="Y30" s="1">
        <v>151.26046752929688</v>
      </c>
      <c r="Z30" s="1">
        <v>9.2610903084278107E-2</v>
      </c>
      <c r="AA30" s="1">
        <v>87.906768798828125</v>
      </c>
      <c r="AB30" s="1">
        <v>13.151124954223633</v>
      </c>
      <c r="AC30" s="1">
        <v>1.7506997585296631</v>
      </c>
      <c r="AD30" s="1">
        <v>7.7968679368495941E-2</v>
      </c>
      <c r="AE30" s="1">
        <v>6.3484283164143562E-3</v>
      </c>
      <c r="AF30" s="1">
        <v>5.241452157497406E-2</v>
      </c>
      <c r="AG30" s="1">
        <v>1.3752385042607784E-2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1.1039948182947492</v>
      </c>
      <c r="AP30">
        <f>(U30-T30)/(1000-U30)*AO30</f>
        <v>4.4231534171148737E-2</v>
      </c>
      <c r="AQ30">
        <f>(P30+273.15)</f>
        <v>302.65109863281248</v>
      </c>
      <c r="AR30">
        <f>(O30+273.15)</f>
        <v>305.70415344238279</v>
      </c>
      <c r="AS30">
        <f>(Y30*AK30+Z30*AL30)*AM30</f>
        <v>24.201674263737914</v>
      </c>
      <c r="AT30">
        <f>((AS30+0.00000010773*(AR30^4-AQ30^4))-AP30*44100)/(L30*0.92*2*29.3+0.00000043092*AQ30^3)</f>
        <v>-14.838802746419647</v>
      </c>
      <c r="AU30">
        <f>0.61365*EXP(17.502*J30/(240.97+J30))</f>
        <v>4.1398741578144556</v>
      </c>
      <c r="AV30">
        <f>AU30*1000/AA30</f>
        <v>47.093917958563885</v>
      </c>
      <c r="AW30">
        <f>(AV30-U30)</f>
        <v>7.5768090413275573</v>
      </c>
      <c r="AX30">
        <f>IF(D30,P30,(O30+P30)/2)</f>
        <v>31.027626037597656</v>
      </c>
      <c r="AY30">
        <f>0.61365*EXP(17.502*AX30/(240.97+AX30))</f>
        <v>4.5184893714443435</v>
      </c>
      <c r="AZ30">
        <f>IF(AW30&lt;&gt;0,(1000-(AV30+U30)/2)/AW30*AP30,0)</f>
        <v>5.5849454094604951</v>
      </c>
      <c r="BA30">
        <f>U30*AA30/1000</f>
        <v>3.4738213571856029</v>
      </c>
      <c r="BB30">
        <f>(AY30-BA30)</f>
        <v>1.0446680142587406</v>
      </c>
      <c r="BC30">
        <f>1/(1.6/F30+1.37/N30)</f>
        <v>4.2964462115055069</v>
      </c>
      <c r="BD30">
        <f>G30*AA30*0.001</f>
        <v>34.354901820044105</v>
      </c>
      <c r="BE30">
        <f>G30/S30</f>
        <v>0.99519413703213067</v>
      </c>
      <c r="BF30">
        <f>(1-AP30*AA30/AU30/F30)*100</f>
        <v>105.12561131463104</v>
      </c>
      <c r="BG30">
        <f>(S30-E30/(N30/1.35))</f>
        <v>395.60566301621014</v>
      </c>
      <c r="BH30">
        <f>E30*BF30/100/BG30</f>
        <v>-2.449905802646074E-2</v>
      </c>
    </row>
    <row r="31" spans="1:60" x14ac:dyDescent="0.35">
      <c r="A31" s="1" t="s">
        <v>9</v>
      </c>
      <c r="B31" s="1" t="s">
        <v>3280</v>
      </c>
      <c r="K31" s="1">
        <v>2.72</v>
      </c>
    </row>
    <row r="32" spans="1:60" x14ac:dyDescent="0.35">
      <c r="A32" s="1" t="s">
        <v>9</v>
      </c>
      <c r="B32" s="1" t="s">
        <v>3279</v>
      </c>
      <c r="K32" s="1">
        <v>2.72</v>
      </c>
    </row>
    <row r="33" spans="1:60" x14ac:dyDescent="0.35">
      <c r="A33" s="1">
        <v>6</v>
      </c>
      <c r="B33" s="1" t="s">
        <v>3278</v>
      </c>
      <c r="C33" s="1">
        <v>1499.0000012740493</v>
      </c>
      <c r="D33" s="1">
        <v>0</v>
      </c>
      <c r="E33">
        <f>(R33-S33*(1000-T33)/(1000-U33))*AO33</f>
        <v>-8.8579071434806256</v>
      </c>
      <c r="F33">
        <f>IF(AZ33&lt;&gt;0,1/(1/AZ33-1/N33),0)</f>
        <v>-17.601810074545639</v>
      </c>
      <c r="G33">
        <f>((BC33-AP33/2)*S33-E33)/(BC33+AP33/2)</f>
        <v>390.58412766089612</v>
      </c>
      <c r="H33">
        <f>AP33*1000</f>
        <v>44.359004974918506</v>
      </c>
      <c r="I33">
        <f>(AU33-BA33)</f>
        <v>0.65950182025790394</v>
      </c>
      <c r="J33">
        <f>(P33+AT33*D33)</f>
        <v>29.525552749633789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32.503227233886719</v>
      </c>
      <c r="P33" s="1">
        <v>29.525552749633789</v>
      </c>
      <c r="Q33" s="1">
        <v>32.735927581787109</v>
      </c>
      <c r="R33" s="1">
        <v>400.2825927734375</v>
      </c>
      <c r="S33" s="1">
        <v>392.53463745117188</v>
      </c>
      <c r="T33" s="1">
        <v>1.0775761604309082</v>
      </c>
      <c r="U33" s="1">
        <v>39.660667419433594</v>
      </c>
      <c r="V33" s="1">
        <v>1.9280292987823486</v>
      </c>
      <c r="W33" s="1">
        <v>70.961967468261719</v>
      </c>
      <c r="X33" s="1">
        <v>300.31594848632813</v>
      </c>
      <c r="Y33" s="1">
        <v>301.0032958984375</v>
      </c>
      <c r="Z33" s="1">
        <v>5.8311190456151962E-2</v>
      </c>
      <c r="AA33" s="1">
        <v>87.9010009765625</v>
      </c>
      <c r="AB33" s="1">
        <v>13.082675933837891</v>
      </c>
      <c r="AC33" s="1">
        <v>1.7391250133514404</v>
      </c>
      <c r="AD33" s="1">
        <v>5.8185290545225143E-2</v>
      </c>
      <c r="AE33" s="1">
        <v>1.4059830456972122E-2</v>
      </c>
      <c r="AF33" s="1">
        <v>5.9617798775434494E-2</v>
      </c>
      <c r="AG33" s="1">
        <v>9.0064844116568565E-3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1.1041027517879707</v>
      </c>
      <c r="AP33">
        <f>(U33-T33)/(1000-U33)*AO33</f>
        <v>4.4359004974918508E-2</v>
      </c>
      <c r="AQ33">
        <f>(P33+273.15)</f>
        <v>302.67555274963377</v>
      </c>
      <c r="AR33">
        <f>(O33+273.15)</f>
        <v>305.6532272338867</v>
      </c>
      <c r="AS33">
        <f>(Y33*AK33+Z33*AL33)*AM33</f>
        <v>48.160526267278328</v>
      </c>
      <c r="AT33">
        <f>((AS33+0.00000010773*(AR33^4-AQ33^4))-AP33*44100)/(L33*0.92*2*29.3+0.00000043092*AQ33^3)</f>
        <v>-14.701667798781774</v>
      </c>
      <c r="AU33">
        <f>0.61365*EXP(17.502*J33/(240.97+J33))</f>
        <v>4.1457141858246569</v>
      </c>
      <c r="AV33">
        <f>AU33*1000/AA33</f>
        <v>47.163446829576493</v>
      </c>
      <c r="AW33">
        <f>(AV33-U33)</f>
        <v>7.5027794101428995</v>
      </c>
      <c r="AX33">
        <f>IF(D33,P33,(O33+P33)/2)</f>
        <v>31.014389991760254</v>
      </c>
      <c r="AY33">
        <f>0.61365*EXP(17.502*AX33/(240.97+AX33))</f>
        <v>4.5150811386634215</v>
      </c>
      <c r="AZ33">
        <f>IF(AW33&lt;&gt;0,(1000-(AV33+U33)/2)/AW33*AP33,0)</f>
        <v>5.6556759831691421</v>
      </c>
      <c r="BA33">
        <f>U33*AA33/1000</f>
        <v>3.486212365566753</v>
      </c>
      <c r="BB33">
        <f>(AY33-BA33)</f>
        <v>1.0288687730966686</v>
      </c>
      <c r="BC33">
        <f>1/(1.6/F33+1.37/N33)</f>
        <v>4.3636168850479455</v>
      </c>
      <c r="BD33">
        <f>G33*AA33*0.001</f>
        <v>34.332735786950245</v>
      </c>
      <c r="BE33">
        <f>G33/S33</f>
        <v>0.99503098681191315</v>
      </c>
      <c r="BF33">
        <f>(1-AP33*AA33/AU33/F33)*100</f>
        <v>105.34341528303248</v>
      </c>
      <c r="BG33">
        <f>(S33-E33/(N33/1.35))</f>
        <v>395.32837631904437</v>
      </c>
      <c r="BH33">
        <f>E33*BF33/100/BG33</f>
        <v>-2.3603724059543755E-2</v>
      </c>
    </row>
    <row r="34" spans="1:60" x14ac:dyDescent="0.35">
      <c r="A34" s="1" t="s">
        <v>9</v>
      </c>
      <c r="B34" s="1" t="s">
        <v>3277</v>
      </c>
      <c r="K34" s="1">
        <v>2.72</v>
      </c>
    </row>
    <row r="35" spans="1:60" x14ac:dyDescent="0.35">
      <c r="A35" s="1" t="s">
        <v>9</v>
      </c>
      <c r="B35" s="1" t="s">
        <v>3276</v>
      </c>
      <c r="K35" s="1">
        <v>2.72</v>
      </c>
    </row>
    <row r="36" spans="1:60" x14ac:dyDescent="0.35">
      <c r="A36" s="1">
        <v>7</v>
      </c>
      <c r="B36" s="1" t="s">
        <v>3275</v>
      </c>
      <c r="C36" s="1">
        <v>1703.5000012628734</v>
      </c>
      <c r="D36" s="1">
        <v>0</v>
      </c>
      <c r="E36">
        <f>(R36-S36*(1000-T36)/(1000-U36))*AO36</f>
        <v>-9.7146954465052655</v>
      </c>
      <c r="F36">
        <f>IF(AZ36&lt;&gt;0,1/(1/AZ36-1/N36),0)</f>
        <v>5.172129562392843E-2</v>
      </c>
      <c r="G36">
        <f>((BC36-AP36/2)*S36-E36)/(BC36+AP36/2)</f>
        <v>249.14155790001632</v>
      </c>
      <c r="H36">
        <f>AP36*1000</f>
        <v>44.591677402672225</v>
      </c>
      <c r="I36">
        <f>(AU36-BA36)</f>
        <v>51.26532942521353</v>
      </c>
      <c r="J36">
        <f>(P36+AT36*D36)</f>
        <v>83.189956665039063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32.436981201171875</v>
      </c>
      <c r="P36" s="1">
        <v>83.189956665039063</v>
      </c>
      <c r="Q36" s="1">
        <v>32.664279937744141</v>
      </c>
      <c r="R36" s="1">
        <v>400.03836059570313</v>
      </c>
      <c r="S36" s="1">
        <v>392.96600341796875</v>
      </c>
      <c r="T36" s="1">
        <v>1.1646876335144043</v>
      </c>
      <c r="U36" s="1">
        <v>39.9403076171875</v>
      </c>
      <c r="V36" s="1">
        <v>2.0915567874908447</v>
      </c>
      <c r="W36" s="1">
        <v>71.725173950195313</v>
      </c>
      <c r="X36" s="1">
        <v>300.30474853515625</v>
      </c>
      <c r="Y36" s="1">
        <v>500.60073852539063</v>
      </c>
      <c r="Z36" s="1">
        <v>6.4026646316051483E-2</v>
      </c>
      <c r="AA36" s="1">
        <v>87.895278930664063</v>
      </c>
      <c r="AB36" s="1">
        <v>12.985761642456055</v>
      </c>
      <c r="AC36" s="1">
        <v>1.7312870025634766</v>
      </c>
      <c r="AD36" s="1">
        <v>0.11387284100055695</v>
      </c>
      <c r="AE36" s="1">
        <v>6.4944745972752571E-3</v>
      </c>
      <c r="AF36" s="1">
        <v>3.911634162068367E-2</v>
      </c>
      <c r="AG36" s="1">
        <v>1.6102433204650879E-2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1.1040615754968977</v>
      </c>
      <c r="AP36">
        <f>(U36-T36)/(1000-U36)*AO36</f>
        <v>4.4591677402672225E-2</v>
      </c>
      <c r="AQ36">
        <f>(P36+273.15)</f>
        <v>356.33995666503904</v>
      </c>
      <c r="AR36">
        <f>(O36+273.15)</f>
        <v>305.58698120117185</v>
      </c>
      <c r="AS36">
        <f>(Y36*AK36+Z36*AL36)*AM36</f>
        <v>80.096116373774748</v>
      </c>
      <c r="AT36">
        <f>((AS36+0.00000010773*(AR36^4-AQ36^4))-AP36*44100)/(L36*0.92*2*29.3+0.00000043092*AQ36^3)</f>
        <v>-19.898724633175789</v>
      </c>
      <c r="AU36">
        <f>0.61365*EXP(17.502*J36/(240.97+J36))</f>
        <v>54.775893903802753</v>
      </c>
      <c r="AV36">
        <f>AU36*1000/AA36</f>
        <v>623.19494937848208</v>
      </c>
      <c r="AW36">
        <f>(AV36-U36)</f>
        <v>583.25464176129458</v>
      </c>
      <c r="AX36">
        <f>IF(D36,P36,(O36+P36)/2)</f>
        <v>57.813468933105469</v>
      </c>
      <c r="AY36">
        <f>0.61365*EXP(17.502*AX36/(240.97+AX36))</f>
        <v>18.14218929830016</v>
      </c>
      <c r="AZ36">
        <f>IF(AW36&lt;&gt;0,(1000-(AV36+U36)/2)/AW36*AP36,0)</f>
        <v>5.1103786479124939E-2</v>
      </c>
      <c r="BA36">
        <f>U36*AA36/1000</f>
        <v>3.510564478589222</v>
      </c>
      <c r="BB36">
        <f>(AY36-BA36)</f>
        <v>14.631624819710938</v>
      </c>
      <c r="BC36">
        <f>1/(1.6/F36+1.37/N36)</f>
        <v>3.1994777751285904E-2</v>
      </c>
      <c r="BD36">
        <f>G36*AA36*0.001</f>
        <v>21.898366724842127</v>
      </c>
      <c r="BE36">
        <f>G36/S36</f>
        <v>0.63400282908194217</v>
      </c>
      <c r="BF36">
        <f>(1-AP36*AA36/AU36/F36)*100</f>
        <v>-38.344051149440858</v>
      </c>
      <c r="BG36">
        <f>(S36-E36/(N36/1.35))</f>
        <v>396.02996895958324</v>
      </c>
      <c r="BH36">
        <f>E36*BF36/100/BG36</f>
        <v>9.4058735019635232E-3</v>
      </c>
    </row>
    <row r="37" spans="1:60" x14ac:dyDescent="0.35">
      <c r="A37" s="1" t="s">
        <v>9</v>
      </c>
      <c r="B37" s="1" t="s">
        <v>3274</v>
      </c>
      <c r="K37" s="1">
        <v>2.72</v>
      </c>
    </row>
    <row r="38" spans="1:60" x14ac:dyDescent="0.35">
      <c r="A38" s="1" t="s">
        <v>9</v>
      </c>
      <c r="B38" s="1" t="s">
        <v>3273</v>
      </c>
      <c r="K38" s="1">
        <v>2.72</v>
      </c>
    </row>
    <row r="39" spans="1:60" x14ac:dyDescent="0.35">
      <c r="A39" s="1">
        <v>8</v>
      </c>
      <c r="B39" s="1" t="s">
        <v>3272</v>
      </c>
      <c r="C39" s="1">
        <v>1908.5000012628734</v>
      </c>
      <c r="D39" s="1">
        <v>0</v>
      </c>
      <c r="E39">
        <f>(R39-S39*(1000-T39)/(1000-U39))*AO39</f>
        <v>-11.043433075186735</v>
      </c>
      <c r="F39">
        <f>IF(AZ39&lt;&gt;0,1/(1/AZ39-1/N39),0)</f>
        <v>5.2308809762132341E-2</v>
      </c>
      <c r="G39">
        <f>((BC39-AP39/2)*S39-E39)/(BC39+AP39/2)</f>
        <v>272.67861806709783</v>
      </c>
      <c r="H39">
        <f>AP39*1000</f>
        <v>44.90393976979847</v>
      </c>
      <c r="I39">
        <f>(AU39-BA39)</f>
        <v>51.087087177189375</v>
      </c>
      <c r="J39">
        <f>(P39+AT39*D39)</f>
        <v>83.128898620605469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32.393482208251953</v>
      </c>
      <c r="P39" s="1">
        <v>83.128898620605469</v>
      </c>
      <c r="Q39" s="1">
        <v>32.603492736816406</v>
      </c>
      <c r="R39" s="1">
        <v>399.97250366210938</v>
      </c>
      <c r="S39" s="1">
        <v>393.952392578125</v>
      </c>
      <c r="T39" s="1">
        <v>1.4177765846252441</v>
      </c>
      <c r="U39" s="1">
        <v>40.444381713867188</v>
      </c>
      <c r="V39" s="1">
        <v>2.5521993637084961</v>
      </c>
      <c r="W39" s="1">
        <v>72.805633544921875</v>
      </c>
      <c r="X39" s="1">
        <v>300.30511474609375</v>
      </c>
      <c r="Y39" s="1">
        <v>750.05224609375</v>
      </c>
      <c r="Z39" s="1">
        <v>0.1806485503911972</v>
      </c>
      <c r="AA39" s="1">
        <v>87.891349792480469</v>
      </c>
      <c r="AB39" s="1">
        <v>12.812686920166016</v>
      </c>
      <c r="AC39" s="1">
        <v>1.7179577350616455</v>
      </c>
      <c r="AD39" s="1">
        <v>0.13922493159770966</v>
      </c>
      <c r="AE39" s="1">
        <v>1.2677010148763657E-2</v>
      </c>
      <c r="AF39" s="1">
        <v>0.16512230038642883</v>
      </c>
      <c r="AG39" s="1">
        <v>1.7711034044623375E-2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1.1040629218606386</v>
      </c>
      <c r="AP39">
        <f>(U39-T39)/(1000-U39)*AO39</f>
        <v>4.4903939769798472E-2</v>
      </c>
      <c r="AQ39">
        <f>(P39+273.15)</f>
        <v>356.27889862060545</v>
      </c>
      <c r="AR39">
        <f>(O39+273.15)</f>
        <v>305.54348220825193</v>
      </c>
      <c r="AS39">
        <f>(Y39*AK39+Z39*AL39)*AM39</f>
        <v>120.00835669260414</v>
      </c>
      <c r="AT39">
        <f>((AS39+0.00000010773*(AR39^4-AQ39^4))-AP39*44100)/(L39*0.92*2*29.3+0.00000043092*AQ39^3)</f>
        <v>-19.701515027383859</v>
      </c>
      <c r="AU39">
        <f>0.61365*EXP(17.502*J39/(240.97+J39))</f>
        <v>54.641798477543475</v>
      </c>
      <c r="AV39">
        <f>AU39*1000/AA39</f>
        <v>621.69711361308896</v>
      </c>
      <c r="AW39">
        <f>(AV39-U39)</f>
        <v>581.25273189922177</v>
      </c>
      <c r="AX39">
        <f>IF(D39,P39,(O39+P39)/2)</f>
        <v>57.761190414428711</v>
      </c>
      <c r="AY39">
        <f>0.61365*EXP(17.502*AX39/(240.97+AX39))</f>
        <v>18.097429285982876</v>
      </c>
      <c r="AZ39">
        <f>IF(AW39&lt;&gt;0,(1000-(AV39+U39)/2)/AW39*AP39,0)</f>
        <v>5.1677277729136675E-2</v>
      </c>
      <c r="BA39">
        <f>U39*AA39/1000</f>
        <v>3.5547113003541018</v>
      </c>
      <c r="BB39">
        <f>(AY39-BA39)</f>
        <v>14.542717985628775</v>
      </c>
      <c r="BC39">
        <f>1/(1.6/F39+1.37/N39)</f>
        <v>3.2354450217948583E-2</v>
      </c>
      <c r="BD39">
        <f>G39*AA39*0.001</f>
        <v>23.966091801465478</v>
      </c>
      <c r="BE39">
        <f>G39/S39</f>
        <v>0.69216134539155694</v>
      </c>
      <c r="BF39">
        <f>(1-AP39*AA39/AU39/F39)*100</f>
        <v>-38.079993351707643</v>
      </c>
      <c r="BG39">
        <f>(S39-E39/(N39/1.35))</f>
        <v>397.43543521078624</v>
      </c>
      <c r="BH39">
        <f>E39*BF39/100/BG39</f>
        <v>1.0581186799815732E-2</v>
      </c>
    </row>
    <row r="40" spans="1:60" x14ac:dyDescent="0.35">
      <c r="A40" s="1" t="s">
        <v>9</v>
      </c>
      <c r="B40" s="1" t="s">
        <v>3271</v>
      </c>
      <c r="K40" s="1">
        <v>2.72</v>
      </c>
    </row>
    <row r="41" spans="1:60" x14ac:dyDescent="0.35">
      <c r="A41" s="1" t="s">
        <v>9</v>
      </c>
      <c r="B41" s="1" t="s">
        <v>3270</v>
      </c>
      <c r="K41" s="1">
        <v>2.72</v>
      </c>
    </row>
    <row r="42" spans="1:60" x14ac:dyDescent="0.35">
      <c r="A42" s="1">
        <v>9</v>
      </c>
      <c r="B42" s="1" t="s">
        <v>3269</v>
      </c>
      <c r="C42" s="1">
        <v>2114.0000012516975</v>
      </c>
      <c r="D42" s="1">
        <v>0</v>
      </c>
      <c r="E42">
        <f>(R42-S42*(1000-T42)/(1000-U42))*AO42</f>
        <v>-11.716825051962839</v>
      </c>
      <c r="F42">
        <f>IF(AZ42&lt;&gt;0,1/(1/AZ42-1/N42),0)</f>
        <v>-13.656376261946518</v>
      </c>
      <c r="G42">
        <f>((BC42-AP42/2)*S42-E42)/(BC42+AP42/2)</f>
        <v>393.15791778536271</v>
      </c>
      <c r="H42">
        <f>AP42*1000</f>
        <v>45.182705209729072</v>
      </c>
      <c r="I42">
        <f>(AU42-BA42)</f>
        <v>0.60855048100889375</v>
      </c>
      <c r="J42">
        <f>(P42+AT42*D42)</f>
        <v>29.849536895751953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32.374160766601563</v>
      </c>
      <c r="P42" s="1">
        <v>29.849536895751953</v>
      </c>
      <c r="Q42" s="1">
        <v>32.564319610595703</v>
      </c>
      <c r="R42" s="1">
        <v>399.91790771484375</v>
      </c>
      <c r="S42" s="1">
        <v>394.39056396484375</v>
      </c>
      <c r="T42" s="1">
        <v>1.8951271772384644</v>
      </c>
      <c r="U42" s="1">
        <v>41.134037017822266</v>
      </c>
      <c r="V42" s="1">
        <v>3.4151175022125244</v>
      </c>
      <c r="W42" s="1">
        <v>74.125663757324219</v>
      </c>
      <c r="X42" s="1">
        <v>300.31851196289063</v>
      </c>
      <c r="Y42" s="1">
        <v>1000.6505737304688</v>
      </c>
      <c r="Z42" s="1">
        <v>0.17607419192790985</v>
      </c>
      <c r="AA42" s="1">
        <v>87.888694763183594</v>
      </c>
      <c r="AB42" s="1">
        <v>12.758708953857422</v>
      </c>
      <c r="AC42" s="1">
        <v>1.7114043235778809</v>
      </c>
      <c r="AD42" s="1">
        <v>0.11125074326992035</v>
      </c>
      <c r="AE42" s="1">
        <v>8.095218800008297E-3</v>
      </c>
      <c r="AF42" s="1">
        <v>7.1285054087638855E-2</v>
      </c>
      <c r="AG42" s="1">
        <v>1.8708199262619019E-2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1.1041121763341564</v>
      </c>
      <c r="AP42">
        <f>(U42-T42)/(1000-U42)*AO42</f>
        <v>4.5182705209729071E-2</v>
      </c>
      <c r="AQ42">
        <f>(P42+273.15)</f>
        <v>302.99953689575193</v>
      </c>
      <c r="AR42">
        <f>(O42+273.15)</f>
        <v>305.52416076660154</v>
      </c>
      <c r="AS42">
        <f>(Y42*AK42+Z42*AL42)*AM42</f>
        <v>160.10408821826968</v>
      </c>
      <c r="AT42">
        <f>((AS42+0.00000010773*(AR42^4-AQ42^4))-AP42*44100)/(L42*0.92*2*29.3+0.00000043092*AQ42^3)</f>
        <v>-14.14644018731371</v>
      </c>
      <c r="AU42">
        <f>0.61365*EXP(17.502*J42/(240.97+J42))</f>
        <v>4.2237673048457696</v>
      </c>
      <c r="AV42">
        <f>AU42*1000/AA42</f>
        <v>48.058141223131443</v>
      </c>
      <c r="AW42">
        <f>(AV42-U42)</f>
        <v>6.9241042053091775</v>
      </c>
      <c r="AX42">
        <f>IF(D42,P42,(O42+P42)/2)</f>
        <v>31.111848831176758</v>
      </c>
      <c r="AY42">
        <f>0.61365*EXP(17.502*AX42/(240.97+AX42))</f>
        <v>4.5402289711529065</v>
      </c>
      <c r="AZ42">
        <f>IF(AW42&lt;&gt;0,(1000-(AV42+U42)/2)/AW42*AP42,0)</f>
        <v>6.2344141540204072</v>
      </c>
      <c r="BA42">
        <f>U42*AA42/1000</f>
        <v>3.6152168238368758</v>
      </c>
      <c r="BB42">
        <f>(AY42-BA42)</f>
        <v>0.92501214731603065</v>
      </c>
      <c r="BC42">
        <f>1/(1.6/F42+1.37/N42)</f>
        <v>4.928389422534476</v>
      </c>
      <c r="BD42">
        <f>G42*AA42*0.001</f>
        <v>34.554136229966574</v>
      </c>
      <c r="BE42">
        <f>G42/S42</f>
        <v>0.99687455458596896</v>
      </c>
      <c r="BF42">
        <f>(1-AP42*AA42/AU42/F42)*100</f>
        <v>106.88445850196419</v>
      </c>
      <c r="BG42">
        <f>(S42-E42/(N42/1.35))</f>
        <v>398.08599100257493</v>
      </c>
      <c r="BH42">
        <f>E42*BF42/100/BG42</f>
        <v>-3.1459195484052987E-2</v>
      </c>
    </row>
    <row r="43" spans="1:60" x14ac:dyDescent="0.35">
      <c r="A43" s="1" t="s">
        <v>9</v>
      </c>
      <c r="B43" s="1" t="s">
        <v>3268</v>
      </c>
      <c r="K43" s="1">
        <v>2.72</v>
      </c>
    </row>
    <row r="44" spans="1:60" x14ac:dyDescent="0.35">
      <c r="A44" s="1" t="s">
        <v>9</v>
      </c>
      <c r="B44" s="1" t="s">
        <v>3267</v>
      </c>
      <c r="K44" s="1">
        <v>2.72</v>
      </c>
    </row>
    <row r="45" spans="1:60" x14ac:dyDescent="0.35">
      <c r="A45" s="1">
        <v>10</v>
      </c>
      <c r="B45" s="1" t="s">
        <v>3266</v>
      </c>
      <c r="C45" s="1">
        <v>2319.5000012628734</v>
      </c>
      <c r="D45" s="1">
        <v>0</v>
      </c>
      <c r="E45">
        <f>(R45-S45*(1000-T45)/(1000-U45))*AO45</f>
        <v>-10.984688613681669</v>
      </c>
      <c r="F45">
        <f>IF(AZ45&lt;&gt;0,1/(1/AZ45-1/N45),0)</f>
        <v>-12.371446799582214</v>
      </c>
      <c r="G45">
        <f>((BC45-AP45/2)*S45-E45)/(BC45+AP45/2)</f>
        <v>392.31687293914302</v>
      </c>
      <c r="H45">
        <f>AP45*1000</f>
        <v>45.492833405305596</v>
      </c>
      <c r="I45">
        <f>(AU45-BA45)</f>
        <v>0.58323542999913647</v>
      </c>
      <c r="J45">
        <f>(P45+AT45*D45)</f>
        <v>30.044591903686523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32.387760162353516</v>
      </c>
      <c r="P45" s="1">
        <v>30.044591903686523</v>
      </c>
      <c r="Q45" s="1">
        <v>32.555049896240234</v>
      </c>
      <c r="R45" s="1">
        <v>399.9014892578125</v>
      </c>
      <c r="S45" s="1">
        <v>393.631591796875</v>
      </c>
      <c r="T45" s="1">
        <v>2.491485595703125</v>
      </c>
      <c r="U45" s="1">
        <v>41.965152740478516</v>
      </c>
      <c r="V45" s="1">
        <v>4.4861907958984375</v>
      </c>
      <c r="W45" s="1">
        <v>75.562820434570313</v>
      </c>
      <c r="X45" s="1">
        <v>300.32101440429688</v>
      </c>
      <c r="Y45" s="1">
        <v>1250.87255859375</v>
      </c>
      <c r="Z45" s="1">
        <v>7.3174439370632172E-2</v>
      </c>
      <c r="AA45" s="1">
        <v>87.885749816894531</v>
      </c>
      <c r="AB45" s="1">
        <v>12.786919593811035</v>
      </c>
      <c r="AC45" s="1">
        <v>1.6966240406036377</v>
      </c>
      <c r="AD45" s="1">
        <v>6.2366288155317307E-2</v>
      </c>
      <c r="AE45" s="1">
        <v>1.5353459864854813E-2</v>
      </c>
      <c r="AF45" s="1">
        <v>3.9832867681980133E-2</v>
      </c>
      <c r="AG45" s="1">
        <v>1.664290577173233E-2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1.1041213764863853</v>
      </c>
      <c r="AP45">
        <f>(U45-T45)/(1000-U45)*AO45</f>
        <v>4.5492833405305598E-2</v>
      </c>
      <c r="AQ45">
        <f>(P45+273.15)</f>
        <v>303.1945919036865</v>
      </c>
      <c r="AR45">
        <f>(O45+273.15)</f>
        <v>305.53776016235349</v>
      </c>
      <c r="AS45">
        <f>(Y45*AK45+Z45*AL45)*AM45</f>
        <v>200.13960490153113</v>
      </c>
      <c r="AT45">
        <f>((AS45+0.00000010773*(AR45^4-AQ45^4))-AP45*44100)/(L45*0.92*2*29.3+0.00000043092*AQ45^3)</f>
        <v>-13.954015641899383</v>
      </c>
      <c r="AU45">
        <f>0.61365*EXP(17.502*J45/(240.97+J45))</f>
        <v>4.2713743447765973</v>
      </c>
      <c r="AV45">
        <f>AU45*1000/AA45</f>
        <v>48.60144396191405</v>
      </c>
      <c r="AW45">
        <f>(AV45-U45)</f>
        <v>6.6362912214355347</v>
      </c>
      <c r="AX45">
        <f>IF(D45,P45,(O45+P45)/2)</f>
        <v>31.21617603302002</v>
      </c>
      <c r="AY45">
        <f>0.61365*EXP(17.502*AX45/(240.97+AX45))</f>
        <v>4.5672841940835474</v>
      </c>
      <c r="AZ45">
        <f>IF(AW45&lt;&gt;0,(1000-(AV45+U45)/2)/AW45*AP45,0)</f>
        <v>6.5447350648328957</v>
      </c>
      <c r="BA45">
        <f>U45*AA45/1000</f>
        <v>3.6881389147774608</v>
      </c>
      <c r="BB45">
        <f>(AY45-BA45)</f>
        <v>0.87914527930608655</v>
      </c>
      <c r="BC45">
        <f>1/(1.6/F45+1.37/N45)</f>
        <v>5.2428111390331384</v>
      </c>
      <c r="BD45">
        <f>G45*AA45*0.001</f>
        <v>34.479062544075923</v>
      </c>
      <c r="BE45">
        <f>G45/S45</f>
        <v>0.99666002707828794</v>
      </c>
      <c r="BF45">
        <f>(1-AP45*AA45/AU45/F45)*100</f>
        <v>107.56612169417154</v>
      </c>
      <c r="BG45">
        <f>(S45-E45/(N45/1.35))</f>
        <v>397.09610672511121</v>
      </c>
      <c r="BH45">
        <f>E45*BF45/100/BG45</f>
        <v>-2.9755525984287951E-2</v>
      </c>
    </row>
    <row r="46" spans="1:60" x14ac:dyDescent="0.35">
      <c r="A46" s="1" t="s">
        <v>9</v>
      </c>
      <c r="B46" s="1" t="s">
        <v>3265</v>
      </c>
      <c r="K46" s="1">
        <v>2.72</v>
      </c>
    </row>
    <row r="47" spans="1:60" x14ac:dyDescent="0.35">
      <c r="A47" s="1" t="s">
        <v>9</v>
      </c>
      <c r="B47" s="1" t="s">
        <v>3264</v>
      </c>
      <c r="K47" s="1">
        <v>2.72</v>
      </c>
    </row>
    <row r="48" spans="1:60" x14ac:dyDescent="0.35">
      <c r="A48" s="1">
        <v>11</v>
      </c>
      <c r="B48" s="1" t="s">
        <v>3263</v>
      </c>
      <c r="C48" s="1">
        <v>2525.0000012516975</v>
      </c>
      <c r="D48" s="1">
        <v>0</v>
      </c>
      <c r="E48">
        <f>(R48-S48*(1000-T48)/(1000-U48))*AO48</f>
        <v>-10.410081997718445</v>
      </c>
      <c r="F48">
        <f>IF(AZ48&lt;&gt;0,1/(1/AZ48-1/N48),0)</f>
        <v>-10.945490974033397</v>
      </c>
      <c r="G48">
        <f>((BC48-AP48/2)*S48-E48)/(BC48+AP48/2)</f>
        <v>391.78977004359075</v>
      </c>
      <c r="H48">
        <f>AP48*1000</f>
        <v>46.082496354892257</v>
      </c>
      <c r="I48">
        <f>(AU48-BA48)</f>
        <v>0.54949665001565995</v>
      </c>
      <c r="J48">
        <f>(P48+AT48*D48)</f>
        <v>30.325952529907227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32.436695098876953</v>
      </c>
      <c r="P48" s="1">
        <v>30.325952529907227</v>
      </c>
      <c r="Q48" s="1">
        <v>32.573219299316406</v>
      </c>
      <c r="R48" s="1">
        <v>400.10305786132813</v>
      </c>
      <c r="S48" s="1">
        <v>393.12442016601563</v>
      </c>
      <c r="T48" s="1">
        <v>3.2088675498962402</v>
      </c>
      <c r="U48" s="1">
        <v>43.140911102294922</v>
      </c>
      <c r="V48" s="1">
        <v>5.7618327140808105</v>
      </c>
      <c r="W48" s="1">
        <v>77.46368408203125</v>
      </c>
      <c r="X48" s="1">
        <v>300.35256958007813</v>
      </c>
      <c r="Y48" s="1">
        <v>1599.680419921875</v>
      </c>
      <c r="Z48" s="1">
        <v>4.5733179897069931E-2</v>
      </c>
      <c r="AA48" s="1">
        <v>87.883468627929688</v>
      </c>
      <c r="AB48" s="1">
        <v>12.904875755310059</v>
      </c>
      <c r="AC48" s="1">
        <v>1.6843132972717285</v>
      </c>
      <c r="AD48" s="1">
        <v>9.8369419574737549E-2</v>
      </c>
      <c r="AE48" s="1">
        <v>1.2899830006062984E-2</v>
      </c>
      <c r="AF48" s="1">
        <v>6.0760945081710815E-2</v>
      </c>
      <c r="AG48" s="1">
        <v>2.354816161096096E-2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1.1042373881620517</v>
      </c>
      <c r="AP48">
        <f>(U48-T48)/(1000-U48)*AO48</f>
        <v>4.6082496354892255E-2</v>
      </c>
      <c r="AQ48">
        <f>(P48+273.15)</f>
        <v>303.4759525299072</v>
      </c>
      <c r="AR48">
        <f>(O48+273.15)</f>
        <v>305.58669509887693</v>
      </c>
      <c r="AS48">
        <f>(Y48*AK48+Z48*AL48)*AM48</f>
        <v>255.94886146659701</v>
      </c>
      <c r="AT48">
        <f>((AS48+0.00000010773*(AR48^4-AQ48^4))-AP48*44100)/(L48*0.92*2*29.3+0.00000043092*AQ48^3)</f>
        <v>-13.738282886286301</v>
      </c>
      <c r="AU48">
        <f>0.61365*EXP(17.502*J48/(240.97+J48))</f>
        <v>4.3408695574544991</v>
      </c>
      <c r="AV48">
        <f>AU48*1000/AA48</f>
        <v>49.393470981810509</v>
      </c>
      <c r="AW48">
        <f>(AV48-U48)</f>
        <v>6.2525598795155872</v>
      </c>
      <c r="AX48">
        <f>IF(D48,P48,(O48+P48)/2)</f>
        <v>31.38132381439209</v>
      </c>
      <c r="AY48">
        <f>0.61365*EXP(17.502*AX48/(240.97+AX48))</f>
        <v>4.6103991278904148</v>
      </c>
      <c r="AZ48">
        <f>IF(AW48&lt;&gt;0,(1000-(AV48+U48)/2)/AW48*AP48,0)</f>
        <v>7.029183172852842</v>
      </c>
      <c r="BA48">
        <f>U48*AA48/1000</f>
        <v>3.7913729074388391</v>
      </c>
      <c r="BB48">
        <f>(AY48-BA48)</f>
        <v>0.81902622045157569</v>
      </c>
      <c r="BC48">
        <f>1/(1.6/F48+1.37/N48)</f>
        <v>5.7508110387423432</v>
      </c>
      <c r="BD48">
        <f>G48*AA48*0.001</f>
        <v>34.431843964369691</v>
      </c>
      <c r="BE48">
        <f>G48/S48</f>
        <v>0.99660501852858374</v>
      </c>
      <c r="BF48">
        <f>(1-AP48*AA48/AU48/F48)*100</f>
        <v>108.52375982841525</v>
      </c>
      <c r="BG48">
        <f>(S48-E48/(N48/1.35))</f>
        <v>396.40770708962833</v>
      </c>
      <c r="BH48">
        <f>E48*BF48/100/BG48</f>
        <v>-2.8499477137034317E-2</v>
      </c>
    </row>
    <row r="49" spans="1:60" x14ac:dyDescent="0.35">
      <c r="A49" s="1" t="s">
        <v>9</v>
      </c>
      <c r="B49" s="1" t="s">
        <v>3262</v>
      </c>
      <c r="K49" s="1">
        <v>2.72</v>
      </c>
    </row>
    <row r="50" spans="1:60" x14ac:dyDescent="0.35">
      <c r="A50" s="1" t="s">
        <v>9</v>
      </c>
      <c r="B50" s="1" t="s">
        <v>3261</v>
      </c>
      <c r="K50" s="1">
        <v>2.72</v>
      </c>
    </row>
    <row r="51" spans="1:60" x14ac:dyDescent="0.35">
      <c r="A51" s="1">
        <v>12</v>
      </c>
      <c r="B51" s="1" t="s">
        <v>3260</v>
      </c>
      <c r="C51" s="1">
        <v>2731.0000012516975</v>
      </c>
      <c r="D51" s="1">
        <v>0</v>
      </c>
      <c r="E51">
        <f>(R51-S51*(1000-T51)/(1000-U51))*AO51</f>
        <v>-10.296518873304446</v>
      </c>
      <c r="F51">
        <f>IF(AZ51&lt;&gt;0,1/(1/AZ51-1/N51),0)</f>
        <v>-9.7335075390470607</v>
      </c>
      <c r="G51">
        <f>((BC51-AP51/2)*S51-E51)/(BC51+AP51/2)</f>
        <v>391.41257333591574</v>
      </c>
      <c r="H51">
        <f>AP51*1000</f>
        <v>46.99411884374998</v>
      </c>
      <c r="I51">
        <f>(AU51-BA51)</f>
        <v>0.51477371597816557</v>
      </c>
      <c r="J51">
        <f>(P51+AT51*D51)</f>
        <v>30.749116897583008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32.549800872802734</v>
      </c>
      <c r="P51" s="1">
        <v>30.749116897583008</v>
      </c>
      <c r="Q51" s="1">
        <v>32.646064758300781</v>
      </c>
      <c r="R51" s="1">
        <v>400.06497192382813</v>
      </c>
      <c r="S51" s="1">
        <v>392.67788696289063</v>
      </c>
      <c r="T51" s="1">
        <v>4.0944085121154785</v>
      </c>
      <c r="U51" s="1">
        <v>44.748310089111328</v>
      </c>
      <c r="V51" s="1">
        <v>7.3048529624938965</v>
      </c>
      <c r="W51" s="1">
        <v>79.835662841796875</v>
      </c>
      <c r="X51" s="1">
        <v>300.35025024414063</v>
      </c>
      <c r="Y51" s="1">
        <v>1999.0162353515625</v>
      </c>
      <c r="Z51" s="1">
        <v>0.1131899505853653</v>
      </c>
      <c r="AA51" s="1">
        <v>87.879768371582031</v>
      </c>
      <c r="AB51" s="1">
        <v>12.632147789001465</v>
      </c>
      <c r="AC51" s="1">
        <v>1.6682318449020386</v>
      </c>
      <c r="AD51" s="1">
        <v>0.11579950898885727</v>
      </c>
      <c r="AE51" s="1">
        <v>1.8901564180850983E-2</v>
      </c>
      <c r="AF51" s="1">
        <v>2.2564306855201721E-2</v>
      </c>
      <c r="AG51" s="1">
        <v>2.3762928321957588E-2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1.1042288611916933</v>
      </c>
      <c r="AP51">
        <f>(U51-T51)/(1000-U51)*AO51</f>
        <v>4.6994118843749981E-2</v>
      </c>
      <c r="AQ51">
        <f>(P51+273.15)</f>
        <v>303.89911689758299</v>
      </c>
      <c r="AR51">
        <f>(O51+273.15)</f>
        <v>305.69980087280271</v>
      </c>
      <c r="AS51">
        <f>(Y51*AK51+Z51*AL51)*AM51</f>
        <v>319.84259050721084</v>
      </c>
      <c r="AT51">
        <f>((AS51+0.00000010773*(AR51^4-AQ51^4))-AP51*44100)/(L51*0.92*2*29.3+0.00000043092*AQ51^3)</f>
        <v>-13.576144291229033</v>
      </c>
      <c r="AU51">
        <f>0.61365*EXP(17.502*J51/(240.97+J51))</f>
        <v>4.4472448416289962</v>
      </c>
      <c r="AV51">
        <f>AU51*1000/AA51</f>
        <v>50.606014604234169</v>
      </c>
      <c r="AW51">
        <f>(AV51-U51)</f>
        <v>5.8577045151228404</v>
      </c>
      <c r="AX51">
        <f>IF(D51,P51,(O51+P51)/2)</f>
        <v>31.649458885192871</v>
      </c>
      <c r="AY51">
        <f>0.61365*EXP(17.502*AX51/(240.97+AX51))</f>
        <v>4.6811558895750691</v>
      </c>
      <c r="AZ51">
        <f>IF(AW51&lt;&gt;0,(1000-(AV51+U51)/2)/AW51*AP51,0)</f>
        <v>7.64012122748038</v>
      </c>
      <c r="BA51">
        <f>U51*AA51/1000</f>
        <v>3.9324711256508307</v>
      </c>
      <c r="BB51">
        <f>(AY51-BA51)</f>
        <v>0.74868476392423844</v>
      </c>
      <c r="BC51">
        <f>1/(1.6/F51+1.37/N51)</f>
        <v>6.4231516133219619</v>
      </c>
      <c r="BD51">
        <f>G51*AA51*0.001</f>
        <v>34.397246282485142</v>
      </c>
      <c r="BE51">
        <f>G51/S51</f>
        <v>0.99677773139516135</v>
      </c>
      <c r="BF51">
        <f>(1-AP51*AA51/AU51/F51)*100</f>
        <v>109.54051908748059</v>
      </c>
      <c r="BG51">
        <f>(S51-E51/(N51/1.35))</f>
        <v>395.92535665456654</v>
      </c>
      <c r="BH51">
        <f>E51*BF51/100/BG51</f>
        <v>-2.8487339929578137E-2</v>
      </c>
    </row>
    <row r="52" spans="1:60" x14ac:dyDescent="0.35">
      <c r="A52" s="1" t="s">
        <v>9</v>
      </c>
      <c r="B52" s="1" t="s">
        <v>3259</v>
      </c>
      <c r="K52" s="1">
        <v>2.3963200000000002</v>
      </c>
    </row>
    <row r="53" spans="1:60" x14ac:dyDescent="0.35">
      <c r="A53" s="1" t="s">
        <v>9</v>
      </c>
      <c r="B53" s="1" t="s">
        <v>3258</v>
      </c>
    </row>
    <row r="54" spans="1:60" x14ac:dyDescent="0.35">
      <c r="A54" s="1" t="s">
        <v>9</v>
      </c>
      <c r="B54" s="1" t="s">
        <v>3257</v>
      </c>
    </row>
    <row r="55" spans="1:60" x14ac:dyDescent="0.35">
      <c r="A55" s="1" t="s">
        <v>9</v>
      </c>
      <c r="B55" s="1" t="s">
        <v>3256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BD55"/>
  <sheetViews>
    <sheetView zoomScale="3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5474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5473</v>
      </c>
    </row>
    <row r="12" spans="1:56" x14ac:dyDescent="0.35">
      <c r="A12" s="1" t="s">
        <v>9</v>
      </c>
      <c r="B12" s="1" t="s">
        <v>5472</v>
      </c>
    </row>
    <row r="13" spans="1:56" x14ac:dyDescent="0.35">
      <c r="A13" s="1" t="s">
        <v>9</v>
      </c>
      <c r="B13" s="1" t="s">
        <v>5471</v>
      </c>
    </row>
    <row r="14" spans="1:56" x14ac:dyDescent="0.35">
      <c r="A14" s="1" t="s">
        <v>9</v>
      </c>
      <c r="B14" s="1" t="s">
        <v>5470</v>
      </c>
    </row>
    <row r="15" spans="1:56" x14ac:dyDescent="0.35">
      <c r="A15" s="1" t="s">
        <v>9</v>
      </c>
      <c r="B15" s="1" t="s">
        <v>5469</v>
      </c>
    </row>
    <row r="16" spans="1:56" x14ac:dyDescent="0.35">
      <c r="A16" s="1" t="s">
        <v>9</v>
      </c>
      <c r="B16" s="1" t="s">
        <v>5468</v>
      </c>
    </row>
    <row r="17" spans="1:56" x14ac:dyDescent="0.35">
      <c r="A17" s="1" t="s">
        <v>9</v>
      </c>
      <c r="B17" s="1" t="s">
        <v>5467</v>
      </c>
    </row>
    <row r="18" spans="1:56" x14ac:dyDescent="0.35">
      <c r="A18" s="1">
        <v>1</v>
      </c>
      <c r="B18" s="1" t="s">
        <v>4069</v>
      </c>
      <c r="C18" s="1">
        <v>464.00000169873238</v>
      </c>
      <c r="D18" s="1">
        <v>0</v>
      </c>
      <c r="E18">
        <f>(R18-S18*(1000-T18)/(1000-U18))*AK18</f>
        <v>-3.3395292270410404</v>
      </c>
      <c r="F18">
        <f>IF(AV18&lt;&gt;0,1/(1/AV18-1/N18),0)</f>
        <v>3.7334201039448454</v>
      </c>
      <c r="G18">
        <f>((AY18-AL18/2)*S18-E18)/(AY18+AL18/2)</f>
        <v>388.6856309658383</v>
      </c>
      <c r="H18">
        <f>AL18*1000</f>
        <v>25.816479772826682</v>
      </c>
      <c r="I18">
        <f>(AQ18-AW18)</f>
        <v>1.0912126662556876</v>
      </c>
      <c r="J18">
        <f>(P18+AP18*D18)</f>
        <v>31.80120849609375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32.568141937255859</v>
      </c>
      <c r="P18" s="1">
        <v>31.80120849609375</v>
      </c>
      <c r="Q18" s="1">
        <v>32.666194915771484</v>
      </c>
      <c r="R18" s="1">
        <v>399.93167114257813</v>
      </c>
      <c r="S18" s="1">
        <v>393.74658203125</v>
      </c>
      <c r="T18" s="1">
        <v>18.604841232299805</v>
      </c>
      <c r="U18" s="1">
        <v>41.038593292236328</v>
      </c>
      <c r="V18" s="1">
        <v>33.378818511962891</v>
      </c>
      <c r="W18" s="1">
        <v>73.627052307128906</v>
      </c>
      <c r="X18" s="1">
        <v>300.16851806640625</v>
      </c>
      <c r="Y18" s="1">
        <v>-0.11077669262886047</v>
      </c>
      <c r="Z18" s="1">
        <v>3.4952517598867416E-2</v>
      </c>
      <c r="AA18" s="1">
        <v>88.46319580078125</v>
      </c>
      <c r="AB18" s="1">
        <v>46.174434661865234</v>
      </c>
      <c r="AC18" s="1">
        <v>-1.0971046686172485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1.1035607281853168</v>
      </c>
      <c r="AL18">
        <f>(U18-T18)/(1000-U18)*AK18</f>
        <v>2.5816479772826681E-2</v>
      </c>
      <c r="AM18">
        <f>(P18+273.15)</f>
        <v>304.95120849609373</v>
      </c>
      <c r="AN18">
        <f>(O18+273.15)</f>
        <v>305.71814193725584</v>
      </c>
      <c r="AO18">
        <f>(Y18*AG18+Z18*AH18)*AI18</f>
        <v>-1.7724270424449351E-2</v>
      </c>
      <c r="AP18">
        <f>((AO18+0.00000010773*(AN18^4-AM18^4))-AL18*44100)/(L18*51.4+0.00000043092*AM18^3)</f>
        <v>-9.2379873536764308</v>
      </c>
      <c r="AQ18">
        <f>0.61365*EXP(17.502*J18/(240.97+J18))</f>
        <v>4.7216177800554178</v>
      </c>
      <c r="AR18">
        <f>AQ18*1000/AA18</f>
        <v>53.373809721824671</v>
      </c>
      <c r="AS18">
        <f>(AR18-U18)</f>
        <v>12.335216429588343</v>
      </c>
      <c r="AT18">
        <f>IF(D18,P18,(O18+P18)/2)</f>
        <v>32.184675216674805</v>
      </c>
      <c r="AU18">
        <f>0.61365*EXP(17.502*AT18/(240.97+AT18))</f>
        <v>4.8252235226545448</v>
      </c>
      <c r="AV18">
        <f>IF(AS18&lt;&gt;0,(1000-(AR18+U18)/2)/AS18*AL18,0)</f>
        <v>1.9941102749900705</v>
      </c>
      <c r="AW18">
        <f>U18*AA18/1000</f>
        <v>3.6304051137997302</v>
      </c>
      <c r="AX18">
        <f>(AU18-AW18)</f>
        <v>1.1948184088548146</v>
      </c>
      <c r="AY18">
        <f>1/(1.6/F18+1.37/N18)</f>
        <v>1.3357753089898188</v>
      </c>
      <c r="AZ18">
        <f>G18*AA18*0.001</f>
        <v>34.384373077081158</v>
      </c>
      <c r="BA18">
        <f>G18/S18</f>
        <v>0.98714667937102241</v>
      </c>
      <c r="BB18">
        <f>(1-AL18*AA18/AQ18/F18)*100</f>
        <v>87.044267913324703</v>
      </c>
      <c r="BC18">
        <f>(S18-E18/(N18/1.35))</f>
        <v>394.79985256692584</v>
      </c>
      <c r="BD18">
        <f>E18*BB18/100/BC18</f>
        <v>-7.3628922314164669E-3</v>
      </c>
    </row>
    <row r="19" spans="1:56" x14ac:dyDescent="0.35">
      <c r="A19" s="1" t="s">
        <v>9</v>
      </c>
      <c r="B19" s="1" t="s">
        <v>5466</v>
      </c>
      <c r="K19" s="1">
        <v>2.72</v>
      </c>
    </row>
    <row r="20" spans="1:56" x14ac:dyDescent="0.35">
      <c r="A20" s="1" t="s">
        <v>9</v>
      </c>
      <c r="B20" s="1" t="s">
        <v>5465</v>
      </c>
      <c r="K20" s="1">
        <v>2.72</v>
      </c>
    </row>
    <row r="21" spans="1:56" x14ac:dyDescent="0.35">
      <c r="A21" s="1">
        <v>2</v>
      </c>
      <c r="B21" s="1" t="s">
        <v>5464</v>
      </c>
      <c r="C21" s="1">
        <v>667.50000170990825</v>
      </c>
      <c r="D21" s="1">
        <v>0</v>
      </c>
      <c r="E21">
        <f>(R21-S21*(1000-T21)/(1000-U21))*AK21</f>
        <v>-3.3926344923893805</v>
      </c>
      <c r="F21">
        <f>IF(AV21&lt;&gt;0,1/(1/AV21-1/N21),0)</f>
        <v>3.3501734012203475</v>
      </c>
      <c r="G21">
        <f>((AY21-AL21/2)*S21-E21)/(AY21+AL21/2)</f>
        <v>389.1077724258418</v>
      </c>
      <c r="H21">
        <f>AL21*1000</f>
        <v>24.733725476431015</v>
      </c>
      <c r="I21">
        <f>(AQ21-AW21)</f>
        <v>1.1098226772278319</v>
      </c>
      <c r="J21">
        <f>(P21+AP21*D21)</f>
        <v>31.681142807006836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32.525230407714844</v>
      </c>
      <c r="P21" s="1">
        <v>31.681142807006836</v>
      </c>
      <c r="Q21" s="1">
        <v>32.655494689941406</v>
      </c>
      <c r="R21" s="1">
        <v>399.88760375976563</v>
      </c>
      <c r="S21" s="1">
        <v>394.12783813476563</v>
      </c>
      <c r="T21" s="1">
        <v>18.959859848022461</v>
      </c>
      <c r="U21" s="1">
        <v>40.467678070068359</v>
      </c>
      <c r="V21" s="1">
        <v>34.096771240234375</v>
      </c>
      <c r="W21" s="1">
        <v>72.775703430175781</v>
      </c>
      <c r="X21" s="1">
        <v>300.13848876953125</v>
      </c>
      <c r="Y21" s="1">
        <v>25.416666030883789</v>
      </c>
      <c r="Z21" s="1">
        <v>3.1336013227701187E-2</v>
      </c>
      <c r="AA21" s="1">
        <v>88.459640502929688</v>
      </c>
      <c r="AB21" s="1">
        <v>46.103912353515625</v>
      </c>
      <c r="AC21" s="1">
        <v>-1.037628173828125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1.1034503263585704</v>
      </c>
      <c r="AL21">
        <f>(U21-T21)/(1000-U21)*AK21</f>
        <v>2.4733725476431014E-2</v>
      </c>
      <c r="AM21">
        <f>(P21+273.15)</f>
        <v>304.83114280700681</v>
      </c>
      <c r="AN21">
        <f>(O21+273.15)</f>
        <v>305.67523040771482</v>
      </c>
      <c r="AO21">
        <f>(Y21*AG21+Z21*AH21)*AI21</f>
        <v>4.0666664740443252</v>
      </c>
      <c r="AP21">
        <f>((AO21+0.00000010773*(AN21^4-AM21^4))-AL21*44100)/(L21*51.4+0.00000043092*AM21^3)</f>
        <v>-8.8072674522663981</v>
      </c>
      <c r="AQ21">
        <f>0.61365*EXP(17.502*J21/(240.97+J21))</f>
        <v>4.6895789312943705</v>
      </c>
      <c r="AR21">
        <f>AQ21*1000/AA21</f>
        <v>53.013768817419702</v>
      </c>
      <c r="AS21">
        <f>(AR21-U21)</f>
        <v>12.546090747351343</v>
      </c>
      <c r="AT21">
        <f>IF(D21,P21,(O21+P21)/2)</f>
        <v>32.10318660736084</v>
      </c>
      <c r="AU21">
        <f>0.61365*EXP(17.502*AT21/(240.97+AT21))</f>
        <v>4.8030427232595745</v>
      </c>
      <c r="AV21">
        <f>IF(AS21&lt;&gt;0,(1000-(AR21+U21)/2)/AS21*AL21,0)</f>
        <v>1.8792828562300363</v>
      </c>
      <c r="AW21">
        <f>U21*AA21/1000</f>
        <v>3.5797562540665386</v>
      </c>
      <c r="AX21">
        <f>(AU21-AW21)</f>
        <v>1.2232864691930359</v>
      </c>
      <c r="AY21">
        <f>1/(1.6/F21+1.37/N21)</f>
        <v>1.253675381959324</v>
      </c>
      <c r="AZ21">
        <f>G21*AA21*0.001</f>
        <v>34.420333665685746</v>
      </c>
      <c r="BA21">
        <f>G21/S21</f>
        <v>0.9872628491996871</v>
      </c>
      <c r="BB21">
        <f>(1-AL21*AA21/AQ21/F21)*100</f>
        <v>86.073769789994344</v>
      </c>
      <c r="BC21">
        <f>(S21-E21/(N21/1.35))</f>
        <v>395.19785780107571</v>
      </c>
      <c r="BD21">
        <f>E21*BB21/100/BC21</f>
        <v>-7.3891301411483255E-3</v>
      </c>
    </row>
    <row r="22" spans="1:56" x14ac:dyDescent="0.35">
      <c r="A22" s="1" t="s">
        <v>9</v>
      </c>
      <c r="B22" s="1" t="s">
        <v>5463</v>
      </c>
      <c r="K22" s="1">
        <v>2.72</v>
      </c>
    </row>
    <row r="23" spans="1:56" x14ac:dyDescent="0.35">
      <c r="A23" s="1" t="s">
        <v>9</v>
      </c>
      <c r="B23" s="1" t="s">
        <v>5462</v>
      </c>
      <c r="K23" s="1">
        <v>2.72</v>
      </c>
    </row>
    <row r="24" spans="1:56" x14ac:dyDescent="0.35">
      <c r="A24" s="1">
        <v>3</v>
      </c>
      <c r="B24" s="1" t="s">
        <v>5461</v>
      </c>
      <c r="C24" s="1">
        <v>870.50000170990825</v>
      </c>
      <c r="D24" s="1">
        <v>0</v>
      </c>
      <c r="E24">
        <f>(R24-S24*(1000-T24)/(1000-U24))*AK24</f>
        <v>-3.3870155008210907</v>
      </c>
      <c r="F24">
        <f>IF(AV24&lt;&gt;0,1/(1/AV24-1/N24),0)</f>
        <v>3.0311161768299337</v>
      </c>
      <c r="G24">
        <f>((AY24-AL24/2)*S24-E24)/(AY24+AL24/2)</f>
        <v>389.61770261481871</v>
      </c>
      <c r="H24">
        <f>AL24*1000</f>
        <v>23.756188659540893</v>
      </c>
      <c r="I24">
        <f>(AQ24-AW24)</f>
        <v>1.1292795223959735</v>
      </c>
      <c r="J24">
        <f>(P24+AP24*D24)</f>
        <v>31.584888458251953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32.451641082763672</v>
      </c>
      <c r="P24" s="1">
        <v>31.584888458251953</v>
      </c>
      <c r="Q24" s="1">
        <v>32.598567962646484</v>
      </c>
      <c r="R24" s="1">
        <v>400.07119750976563</v>
      </c>
      <c r="S24" s="1">
        <v>394.6446533203125</v>
      </c>
      <c r="T24" s="1">
        <v>19.294488906860352</v>
      </c>
      <c r="U24" s="1">
        <v>39.962062835693359</v>
      </c>
      <c r="V24" s="1">
        <v>34.840126037597656</v>
      </c>
      <c r="W24" s="1">
        <v>72.159637451171875</v>
      </c>
      <c r="X24" s="1">
        <v>300.154296875</v>
      </c>
      <c r="Y24" s="1">
        <v>50.338088989257813</v>
      </c>
      <c r="Z24" s="1">
        <v>4.8209503293037415E-3</v>
      </c>
      <c r="AA24" s="1">
        <v>88.452674865722656</v>
      </c>
      <c r="AB24" s="1">
        <v>46.052047729492188</v>
      </c>
      <c r="AC24" s="1">
        <v>-1.0005477666854858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1.103508444393382</v>
      </c>
      <c r="AL24">
        <f>(U24-T24)/(1000-U24)*AK24</f>
        <v>2.3756188659540892E-2</v>
      </c>
      <c r="AM24">
        <f>(P24+273.15)</f>
        <v>304.73488845825193</v>
      </c>
      <c r="AN24">
        <f>(O24+273.15)</f>
        <v>305.60164108276365</v>
      </c>
      <c r="AO24">
        <f>(Y24*AG24+Z24*AH24)*AI24</f>
        <v>8.0540940582582152</v>
      </c>
      <c r="AP24">
        <f>((AO24+0.00000010773*(AN24^4-AM24^4))-AL24*44100)/(L24*51.4+0.00000043092*AM24^3)</f>
        <v>-8.4204903635393862</v>
      </c>
      <c r="AQ24">
        <f>0.61365*EXP(17.502*J24/(240.97+J24))</f>
        <v>4.664030873365137</v>
      </c>
      <c r="AR24">
        <f>AQ24*1000/AA24</f>
        <v>52.729110571788382</v>
      </c>
      <c r="AS24">
        <f>(AR24-U24)</f>
        <v>12.767047736095023</v>
      </c>
      <c r="AT24">
        <f>IF(D24,P24,(O24+P24)/2)</f>
        <v>32.018264770507813</v>
      </c>
      <c r="AU24">
        <f>0.61365*EXP(17.502*AT24/(240.97+AT24))</f>
        <v>4.780021913994041</v>
      </c>
      <c r="AV24">
        <f>IF(AS24&lt;&gt;0,(1000-(AR24+U24)/2)/AS24*AL24,0)</f>
        <v>1.7745053223400193</v>
      </c>
      <c r="AW24">
        <f>U24*AA24/1000</f>
        <v>3.5347513509691635</v>
      </c>
      <c r="AX24">
        <f>(AU24-AW24)</f>
        <v>1.2452705630248775</v>
      </c>
      <c r="AY24">
        <f>1/(1.6/F24+1.37/N24)</f>
        <v>1.1793484936674077</v>
      </c>
      <c r="AZ24">
        <f>G24*AA24*0.001</f>
        <v>34.46272797131838</v>
      </c>
      <c r="BA24">
        <f>G24/S24</f>
        <v>0.98726208333699716</v>
      </c>
      <c r="BB24">
        <f>(1-AL24*AA24/AQ24/F24)*100</f>
        <v>85.136409305724783</v>
      </c>
      <c r="BC24">
        <f>(S24-E24/(N24/1.35))</f>
        <v>395.71290078525624</v>
      </c>
      <c r="BD24">
        <f>E24*BB24/100/BC24</f>
        <v>-7.2870593157442652E-3</v>
      </c>
    </row>
    <row r="25" spans="1:56" x14ac:dyDescent="0.35">
      <c r="A25" s="1" t="s">
        <v>9</v>
      </c>
      <c r="B25" s="1" t="s">
        <v>5460</v>
      </c>
      <c r="K25" s="1">
        <v>2.72</v>
      </c>
    </row>
    <row r="26" spans="1:56" x14ac:dyDescent="0.35">
      <c r="A26" s="1" t="s">
        <v>9</v>
      </c>
      <c r="B26" s="1" t="s">
        <v>5459</v>
      </c>
      <c r="K26" s="1">
        <v>2.72</v>
      </c>
    </row>
    <row r="27" spans="1:56" x14ac:dyDescent="0.35">
      <c r="A27" s="1">
        <v>4</v>
      </c>
      <c r="B27" s="1" t="s">
        <v>5458</v>
      </c>
      <c r="C27" s="1">
        <v>1074.5000017099082</v>
      </c>
      <c r="D27" s="1">
        <v>0</v>
      </c>
      <c r="E27">
        <f>(R27-S27*(1000-T27)/(1000-U27))*AK27</f>
        <v>-3.3019803367213405</v>
      </c>
      <c r="F27">
        <f>IF(AV27&lt;&gt;0,1/(1/AV27-1/N27),0)</f>
        <v>2.8236934902646875</v>
      </c>
      <c r="G27">
        <f>((AY27-AL27/2)*S27-E27)/(AY27+AL27/2)</f>
        <v>389.62412492880844</v>
      </c>
      <c r="H27">
        <f>AL27*1000</f>
        <v>22.985763487990379</v>
      </c>
      <c r="I27">
        <f>(AQ27-AW27)</f>
        <v>1.1398752578507221</v>
      </c>
      <c r="J27">
        <f>(P27+AP27*D27)</f>
        <v>31.512134552001953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32.389816284179688</v>
      </c>
      <c r="P27" s="1">
        <v>31.512134552001953</v>
      </c>
      <c r="Q27" s="1">
        <v>32.540325164794922</v>
      </c>
      <c r="R27" s="1">
        <v>399.91860961914063</v>
      </c>
      <c r="S27" s="1">
        <v>394.68899536132813</v>
      </c>
      <c r="T27" s="1">
        <v>19.621627807617188</v>
      </c>
      <c r="U27" s="1">
        <v>39.628238677978516</v>
      </c>
      <c r="V27" s="1">
        <v>35.551631927490234</v>
      </c>
      <c r="W27" s="1">
        <v>71.800804138183594</v>
      </c>
      <c r="X27" s="1">
        <v>300.119140625</v>
      </c>
      <c r="Y27" s="1">
        <v>98.977828979492188</v>
      </c>
      <c r="Z27" s="1">
        <v>0.32420933246612549</v>
      </c>
      <c r="AA27" s="1">
        <v>88.445152282714844</v>
      </c>
      <c r="AB27" s="1">
        <v>45.968273162841797</v>
      </c>
      <c r="AC27" s="1">
        <v>-0.9624093770980835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1.1033791934742645</v>
      </c>
      <c r="AL27">
        <f>(U27-T27)/(1000-U27)*AK27</f>
        <v>2.298576348799038E-2</v>
      </c>
      <c r="AM27">
        <f>(P27+273.15)</f>
        <v>304.66213455200193</v>
      </c>
      <c r="AN27">
        <f>(O27+273.15)</f>
        <v>305.53981628417966</v>
      </c>
      <c r="AO27">
        <f>(Y27*AG27+Z27*AH27)*AI27</f>
        <v>15.83645228274645</v>
      </c>
      <c r="AP27">
        <f>((AO27+0.00000010773*(AN27^4-AM27^4))-AL27*44100)/(L27*51.4+0.00000043092*AM27^3)</f>
        <v>-8.0783094907528845</v>
      </c>
      <c r="AQ27">
        <f>0.61365*EXP(17.502*J27/(240.97+J27))</f>
        <v>4.6448008624203023</v>
      </c>
      <c r="AR27">
        <f>AQ27*1000/AA27</f>
        <v>52.516172368307998</v>
      </c>
      <c r="AS27">
        <f>(AR27-U27)</f>
        <v>12.887933690329483</v>
      </c>
      <c r="AT27">
        <f>IF(D27,P27,(O27+P27)/2)</f>
        <v>31.95097541809082</v>
      </c>
      <c r="AU27">
        <f>0.61365*EXP(17.502*AT27/(240.97+AT27))</f>
        <v>4.7618492272792938</v>
      </c>
      <c r="AV27">
        <f>IF(AS27&lt;&gt;0,(1000-(AR27+U27)/2)/AS27*AL27,0)</f>
        <v>1.7013401213352117</v>
      </c>
      <c r="AW27">
        <f>U27*AA27/1000</f>
        <v>3.5049256045695802</v>
      </c>
      <c r="AX27">
        <f>(AU27-AW27)</f>
        <v>1.2569236227097136</v>
      </c>
      <c r="AY27">
        <f>1/(1.6/F27+1.37/N27)</f>
        <v>1.1277756620114461</v>
      </c>
      <c r="AZ27">
        <f>G27*AA27*0.001</f>
        <v>34.460365062347975</v>
      </c>
      <c r="BA27">
        <f>G27/S27</f>
        <v>0.98716743944714513</v>
      </c>
      <c r="BB27">
        <f>(1-AL27*AA27/AQ27/F27)*100</f>
        <v>84.499406896779803</v>
      </c>
      <c r="BC27">
        <f>(S27-E27/(N27/1.35))</f>
        <v>395.73042316794476</v>
      </c>
      <c r="BD27">
        <f>E27*BB27/100/BC27</f>
        <v>-7.0506426522423497E-3</v>
      </c>
    </row>
    <row r="28" spans="1:56" x14ac:dyDescent="0.35">
      <c r="A28" s="1" t="s">
        <v>9</v>
      </c>
      <c r="B28" s="1" t="s">
        <v>5457</v>
      </c>
      <c r="K28" s="1">
        <v>2.72</v>
      </c>
    </row>
    <row r="29" spans="1:56" x14ac:dyDescent="0.35">
      <c r="A29" s="1" t="s">
        <v>9</v>
      </c>
      <c r="B29" s="1" t="s">
        <v>5456</v>
      </c>
      <c r="K29" s="1">
        <v>2.72</v>
      </c>
    </row>
    <row r="30" spans="1:56" x14ac:dyDescent="0.35">
      <c r="A30" s="1">
        <v>5</v>
      </c>
      <c r="B30" s="1" t="s">
        <v>5455</v>
      </c>
      <c r="C30" s="1">
        <v>1278.5000017099082</v>
      </c>
      <c r="D30" s="1">
        <v>0</v>
      </c>
      <c r="E30">
        <f>(R30-S30*(1000-T30)/(1000-U30))*AK30</f>
        <v>-3.117984580780039</v>
      </c>
      <c r="F30">
        <f>IF(AV30&lt;&gt;0,1/(1/AV30-1/N30),0)</f>
        <v>2.51546982505536</v>
      </c>
      <c r="G30">
        <f>((AY30-AL30/2)*S30-E30)/(AY30+AL30/2)</f>
        <v>389.58857578557917</v>
      </c>
      <c r="H30">
        <f>AL30*1000</f>
        <v>22.122337381616873</v>
      </c>
      <c r="I30">
        <f>(AQ30-AW30)</f>
        <v>1.1782383999978263</v>
      </c>
      <c r="J30">
        <f>(P30+AP30*D30)</f>
        <v>31.518142700195313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32.351516723632813</v>
      </c>
      <c r="P30" s="1">
        <v>31.518142700195313</v>
      </c>
      <c r="Q30" s="1">
        <v>32.495021820068359</v>
      </c>
      <c r="R30" s="1">
        <v>399.99545288085938</v>
      </c>
      <c r="S30" s="1">
        <v>394.90411376953125</v>
      </c>
      <c r="T30" s="1">
        <v>19.952722549438477</v>
      </c>
      <c r="U30" s="1">
        <v>39.214263916015625</v>
      </c>
      <c r="V30" s="1">
        <v>36.228061676025391</v>
      </c>
      <c r="W30" s="1">
        <v>71.201148986816406</v>
      </c>
      <c r="X30" s="1">
        <v>300.14797973632813</v>
      </c>
      <c r="Y30" s="1">
        <v>149.58450317382813</v>
      </c>
      <c r="Z30" s="1">
        <v>0.22538299858570099</v>
      </c>
      <c r="AA30" s="1">
        <v>88.44097900390625</v>
      </c>
      <c r="AB30" s="1">
        <v>45.946941375732422</v>
      </c>
      <c r="AC30" s="1">
        <v>-0.92167091369628906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1.1034852196188532</v>
      </c>
      <c r="AL30">
        <f>(U30-T30)/(1000-U30)*AK30</f>
        <v>2.2122337381616872E-2</v>
      </c>
      <c r="AM30">
        <f>(P30+273.15)</f>
        <v>304.66814270019529</v>
      </c>
      <c r="AN30">
        <f>(O30+273.15)</f>
        <v>305.50151672363279</v>
      </c>
      <c r="AO30">
        <f>(Y30*AG30+Z30*AH30)*AI30</f>
        <v>23.933519972856629</v>
      </c>
      <c r="AP30">
        <f>((AO30+0.00000010773*(AN30^4-AM30^4))-AL30*44100)/(L30*51.4+0.00000043092*AM30^3)</f>
        <v>-7.7048290504202859</v>
      </c>
      <c r="AQ30">
        <f>0.61365*EXP(17.502*J30/(240.97+J30))</f>
        <v>4.6463862916478025</v>
      </c>
      <c r="AR30">
        <f>AQ30*1000/AA30</f>
        <v>52.536576867184856</v>
      </c>
      <c r="AS30">
        <f>(AR30-U30)</f>
        <v>13.322312951169231</v>
      </c>
      <c r="AT30">
        <f>IF(D30,P30,(O30+P30)/2)</f>
        <v>31.934829711914063</v>
      </c>
      <c r="AU30">
        <f>0.61365*EXP(17.502*AT30/(240.97+AT30))</f>
        <v>4.7574977502360545</v>
      </c>
      <c r="AV30">
        <f>IF(AS30&lt;&gt;0,(1000-(AR30+U30)/2)/AS30*AL30,0)</f>
        <v>1.5843694658394802</v>
      </c>
      <c r="AW30">
        <f>U30*AA30/1000</f>
        <v>3.4681478916499762</v>
      </c>
      <c r="AX30">
        <f>(AU30-AW30)</f>
        <v>1.2893498585860783</v>
      </c>
      <c r="AY30">
        <f>1/(1.6/F30+1.37/N30)</f>
        <v>1.0458812281803305</v>
      </c>
      <c r="AZ30">
        <f>G30*AA30*0.001</f>
        <v>34.455595051214146</v>
      </c>
      <c r="BA30">
        <f>G30/S30</f>
        <v>0.98653967431938616</v>
      </c>
      <c r="BB30">
        <f>(1-AL30*AA30/AQ30/F30)*100</f>
        <v>83.260205302661475</v>
      </c>
      <c r="BC30">
        <f>(S30-E30/(N30/1.35))</f>
        <v>395.88751025039903</v>
      </c>
      <c r="BD30">
        <f>E30*BB30/100/BC30</f>
        <v>-6.5575202451342617E-3</v>
      </c>
    </row>
    <row r="31" spans="1:56" x14ac:dyDescent="0.35">
      <c r="A31" s="1" t="s">
        <v>9</v>
      </c>
      <c r="B31" s="1" t="s">
        <v>5454</v>
      </c>
      <c r="K31" s="1">
        <v>2.72</v>
      </c>
    </row>
    <row r="32" spans="1:56" x14ac:dyDescent="0.35">
      <c r="A32" s="1" t="s">
        <v>9</v>
      </c>
      <c r="B32" s="1" t="s">
        <v>2057</v>
      </c>
      <c r="K32" s="1">
        <v>2.72</v>
      </c>
    </row>
    <row r="33" spans="1:56" x14ac:dyDescent="0.35">
      <c r="A33" s="1">
        <v>6</v>
      </c>
      <c r="B33" s="1" t="s">
        <v>5453</v>
      </c>
      <c r="C33" s="1">
        <v>1481.5000017099082</v>
      </c>
      <c r="D33" s="1">
        <v>0</v>
      </c>
      <c r="E33">
        <f>(R33-S33*(1000-T33)/(1000-U33))*AK33</f>
        <v>-2.9123156270798884</v>
      </c>
      <c r="F33">
        <f>IF(AV33&lt;&gt;0,1/(1/AV33-1/N33),0)</f>
        <v>2.2717945425703436</v>
      </c>
      <c r="G33">
        <f>((AY33-AL33/2)*S33-E33)/(AY33+AL33/2)</f>
        <v>389.37808332805491</v>
      </c>
      <c r="H33">
        <f>AL33*1000</f>
        <v>21.385706160668438</v>
      </c>
      <c r="I33">
        <f>(AQ33-AW33)</f>
        <v>1.2160141990758411</v>
      </c>
      <c r="J33">
        <f>(P33+AP33*D33)</f>
        <v>31.554973602294922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32.328708648681641</v>
      </c>
      <c r="P33" s="1">
        <v>31.554973602294922</v>
      </c>
      <c r="Q33" s="1">
        <v>32.467338562011719</v>
      </c>
      <c r="R33" s="1">
        <v>400.00225830078125</v>
      </c>
      <c r="S33" s="1">
        <v>394.9862060546875</v>
      </c>
      <c r="T33" s="1">
        <v>20.271751403808594</v>
      </c>
      <c r="U33" s="1">
        <v>38.899356842041016</v>
      </c>
      <c r="V33" s="1">
        <v>36.852653503417969</v>
      </c>
      <c r="W33" s="1">
        <v>70.716361999511719</v>
      </c>
      <c r="X33" s="1">
        <v>300.12649536132813</v>
      </c>
      <c r="Y33" s="1">
        <v>300.02383422851563</v>
      </c>
      <c r="Z33" s="1">
        <v>6.5084569156169891E-2</v>
      </c>
      <c r="AA33" s="1">
        <v>88.435943603515625</v>
      </c>
      <c r="AB33" s="1">
        <v>45.961215972900391</v>
      </c>
      <c r="AC33" s="1">
        <v>-0.89833754301071167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1.1034062329460592</v>
      </c>
      <c r="AL33">
        <f>(U33-T33)/(1000-U33)*AK33</f>
        <v>2.1385706160668438E-2</v>
      </c>
      <c r="AM33">
        <f>(P33+273.15)</f>
        <v>304.7049736022949</v>
      </c>
      <c r="AN33">
        <f>(O33+273.15)</f>
        <v>305.47870864868162</v>
      </c>
      <c r="AO33">
        <f>(Y33*AG33+Z33*AH33)*AI33</f>
        <v>48.003812403593656</v>
      </c>
      <c r="AP33">
        <f>((AO33+0.00000010773*(AN33^4-AM33^4))-AL33*44100)/(L33*51.4+0.00000043092*AM33^3)</f>
        <v>-7.2476885733645071</v>
      </c>
      <c r="AQ33">
        <f>0.61365*EXP(17.502*J33/(240.97+J33))</f>
        <v>4.6561155269716101</v>
      </c>
      <c r="AR33">
        <f>AQ33*1000/AA33</f>
        <v>52.649582706397602</v>
      </c>
      <c r="AS33">
        <f>(AR33-U33)</f>
        <v>13.750225864356587</v>
      </c>
      <c r="AT33">
        <f>IF(D33,P33,(O33+P33)/2)</f>
        <v>31.941841125488281</v>
      </c>
      <c r="AU33">
        <f>0.61365*EXP(17.502*AT33/(240.97+AT33))</f>
        <v>4.7593869916171991</v>
      </c>
      <c r="AV33">
        <f>IF(AS33&lt;&gt;0,(1000-(AR33+U33)/2)/AS33*AL33,0)</f>
        <v>1.4841055704630404</v>
      </c>
      <c r="AW33">
        <f>U33*AA33/1000</f>
        <v>3.4401013278957691</v>
      </c>
      <c r="AX33">
        <f>(AU33-AW33)</f>
        <v>1.3192856637214301</v>
      </c>
      <c r="AY33">
        <f>1/(1.6/F33+1.37/N33)</f>
        <v>0.97622265909966888</v>
      </c>
      <c r="AZ33">
        <f>G33*AA33*0.001</f>
        <v>34.435018217644874</v>
      </c>
      <c r="BA33">
        <f>G33/S33</f>
        <v>0.98580172512187392</v>
      </c>
      <c r="BB33">
        <f>(1-AL33*AA33/AQ33/F33)*100</f>
        <v>82.120325424178418</v>
      </c>
      <c r="BC33">
        <f>(S33-E33/(N33/1.35))</f>
        <v>395.90473559344809</v>
      </c>
      <c r="BD33">
        <f>E33*BB33/100/BC33</f>
        <v>-6.0408549212028822E-3</v>
      </c>
    </row>
    <row r="34" spans="1:56" x14ac:dyDescent="0.35">
      <c r="A34" s="1" t="s">
        <v>9</v>
      </c>
      <c r="B34" s="1" t="s">
        <v>5452</v>
      </c>
      <c r="K34" s="1">
        <v>2.72</v>
      </c>
    </row>
    <row r="35" spans="1:56" x14ac:dyDescent="0.35">
      <c r="A35" s="1" t="s">
        <v>9</v>
      </c>
      <c r="B35" s="1" t="s">
        <v>2054</v>
      </c>
      <c r="K35" s="1">
        <v>2.72</v>
      </c>
    </row>
    <row r="36" spans="1:56" x14ac:dyDescent="0.35">
      <c r="A36" s="1">
        <v>7</v>
      </c>
      <c r="B36" s="1" t="s">
        <v>5451</v>
      </c>
      <c r="C36" s="1">
        <v>1685.0000017210841</v>
      </c>
      <c r="D36" s="1">
        <v>0</v>
      </c>
      <c r="E36">
        <f>(R36-S36*(1000-T36)/(1000-U36))*AK36</f>
        <v>-2.8190126202819701</v>
      </c>
      <c r="F36">
        <f>IF(AV36&lt;&gt;0,1/(1/AV36-1/N36),0)</f>
        <v>2.1589226954212397</v>
      </c>
      <c r="G36">
        <f>((AY36-AL36/2)*S36-E36)/(AY36+AL36/2)</f>
        <v>389.32302905331619</v>
      </c>
      <c r="H36">
        <f>AL36*1000</f>
        <v>20.991941664819599</v>
      </c>
      <c r="I36">
        <f>(AQ36-AW36)</f>
        <v>1.2342937096453608</v>
      </c>
      <c r="J36">
        <f>(P36+AP36*D36)</f>
        <v>31.614799499511719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32.333667755126953</v>
      </c>
      <c r="P36" s="1">
        <v>31.614799499511719</v>
      </c>
      <c r="Q36" s="1">
        <v>32.456253051757813</v>
      </c>
      <c r="R36" s="1">
        <v>400.02923583984375</v>
      </c>
      <c r="S36" s="1">
        <v>395.06817626953125</v>
      </c>
      <c r="T36" s="1">
        <v>20.587207794189453</v>
      </c>
      <c r="U36" s="1">
        <v>38.871784210205078</v>
      </c>
      <c r="V36" s="1">
        <v>37.415657043457031</v>
      </c>
      <c r="W36" s="1">
        <v>70.646453857421875</v>
      </c>
      <c r="X36" s="1">
        <v>300.13589477539063</v>
      </c>
      <c r="Y36" s="1">
        <v>501.4454345703125</v>
      </c>
      <c r="Z36" s="1">
        <v>0.2109186202287674</v>
      </c>
      <c r="AA36" s="1">
        <v>88.435951232910156</v>
      </c>
      <c r="AB36" s="1">
        <v>46.026756286621094</v>
      </c>
      <c r="AC36" s="1">
        <v>-0.88877469301223755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1.1034407896154064</v>
      </c>
      <c r="AL36">
        <f>(U36-T36)/(1000-U36)*AK36</f>
        <v>2.0991941664819599E-2</v>
      </c>
      <c r="AM36">
        <f>(P36+273.15)</f>
        <v>304.7647994995117</v>
      </c>
      <c r="AN36">
        <f>(O36+273.15)</f>
        <v>305.48366775512693</v>
      </c>
      <c r="AO36">
        <f>(Y36*AG36+Z36*AH36)*AI36</f>
        <v>80.23126773794138</v>
      </c>
      <c r="AP36">
        <f>((AO36+0.00000010773*(AN36^4-AM36^4))-AL36*44100)/(L36*51.4+0.00000043092*AM36^3)</f>
        <v>-6.8469137009045484</v>
      </c>
      <c r="AQ36">
        <f>0.61365*EXP(17.502*J36/(240.97+J36))</f>
        <v>4.6719569223952639</v>
      </c>
      <c r="AR36">
        <f>AQ36*1000/AA36</f>
        <v>52.828706620579247</v>
      </c>
      <c r="AS36">
        <f>(AR36-U36)</f>
        <v>13.956922410374169</v>
      </c>
      <c r="AT36">
        <f>IF(D36,P36,(O36+P36)/2)</f>
        <v>31.974233627319336</v>
      </c>
      <c r="AU36">
        <f>0.61365*EXP(17.502*AT36/(240.97+AT36))</f>
        <v>4.7681237067206501</v>
      </c>
      <c r="AV36">
        <f>IF(AS36&lt;&gt;0,(1000-(AR36+U36)/2)/AS36*AL36,0)</f>
        <v>1.4350911611326396</v>
      </c>
      <c r="AW36">
        <f>U36*AA36/1000</f>
        <v>3.4376632127499032</v>
      </c>
      <c r="AX36">
        <f>(AU36-AW36)</f>
        <v>1.3304604939707469</v>
      </c>
      <c r="AY36">
        <f>1/(1.6/F36+1.37/N36)</f>
        <v>0.94234914933165703</v>
      </c>
      <c r="AZ36">
        <f>G36*AA36*0.001</f>
        <v>34.430152411207935</v>
      </c>
      <c r="BA36">
        <f>G36/S36</f>
        <v>0.98545783345430615</v>
      </c>
      <c r="BB36">
        <f>(1-AL36*AA36/AQ36/F36)*100</f>
        <v>81.594588112323237</v>
      </c>
      <c r="BC36">
        <f>(S36-E36/(N36/1.35))</f>
        <v>395.95727851442228</v>
      </c>
      <c r="BD36">
        <f>E36*BB36/100/BC36</f>
        <v>-5.8091159353942864E-3</v>
      </c>
    </row>
    <row r="37" spans="1:56" x14ac:dyDescent="0.35">
      <c r="A37" s="1" t="s">
        <v>9</v>
      </c>
      <c r="B37" s="1" t="s">
        <v>5450</v>
      </c>
      <c r="K37" s="1">
        <v>2.72</v>
      </c>
    </row>
    <row r="38" spans="1:56" x14ac:dyDescent="0.35">
      <c r="A38" s="1" t="s">
        <v>9</v>
      </c>
      <c r="B38" s="1" t="s">
        <v>5449</v>
      </c>
      <c r="K38" s="1">
        <v>2.72</v>
      </c>
    </row>
    <row r="39" spans="1:56" x14ac:dyDescent="0.35">
      <c r="A39" s="1">
        <v>8</v>
      </c>
      <c r="B39" s="1" t="s">
        <v>2050</v>
      </c>
      <c r="C39" s="1">
        <v>1887.50000173226</v>
      </c>
      <c r="D39" s="1">
        <v>0</v>
      </c>
      <c r="E39">
        <f>(R39-S39*(1000-T39)/(1000-U39))*AK39</f>
        <v>-2.8672097702696893</v>
      </c>
      <c r="F39">
        <f>IF(AV39&lt;&gt;0,1/(1/AV39-1/N39),0)</f>
        <v>1.8629936417812527</v>
      </c>
      <c r="G39">
        <f>((AY39-AL39/2)*S39-E39)/(AY39+AL39/2)</f>
        <v>389.60911323957873</v>
      </c>
      <c r="H39">
        <f>AL39*1000</f>
        <v>20.039376489795448</v>
      </c>
      <c r="I39">
        <f>(AQ39-AW39)</f>
        <v>1.3028108725610195</v>
      </c>
      <c r="J39">
        <f>(P39+AP39*D39)</f>
        <v>31.700862884521484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32.352428436279297</v>
      </c>
      <c r="P39" s="1">
        <v>31.700862884521484</v>
      </c>
      <c r="Q39" s="1">
        <v>32.466373443603516</v>
      </c>
      <c r="R39" s="1">
        <v>400.08609008789063</v>
      </c>
      <c r="S39" s="1">
        <v>395.50286865234375</v>
      </c>
      <c r="T39" s="1">
        <v>20.897027969360352</v>
      </c>
      <c r="U39" s="1">
        <v>38.357410430908203</v>
      </c>
      <c r="V39" s="1">
        <v>37.936771392822266</v>
      </c>
      <c r="W39" s="1">
        <v>69.634605407714844</v>
      </c>
      <c r="X39" s="1">
        <v>300.20162963867188</v>
      </c>
      <c r="Y39" s="1">
        <v>751.2999267578125</v>
      </c>
      <c r="Z39" s="1">
        <v>0.13980574905872345</v>
      </c>
      <c r="AA39" s="1">
        <v>88.431861877441406</v>
      </c>
      <c r="AB39" s="1">
        <v>45.998764038085938</v>
      </c>
      <c r="AC39" s="1">
        <v>-0.92679405212402344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1.1036824619068817</v>
      </c>
      <c r="AL39">
        <f>(U39-T39)/(1000-U39)*AK39</f>
        <v>2.0039376489795448E-2</v>
      </c>
      <c r="AM39">
        <f>(P39+273.15)</f>
        <v>304.85086288452146</v>
      </c>
      <c r="AN39">
        <f>(O39+273.15)</f>
        <v>305.50242843627927</v>
      </c>
      <c r="AO39">
        <f>(Y39*AG39+Z39*AH39)*AI39</f>
        <v>120.20798559439208</v>
      </c>
      <c r="AP39">
        <f>((AO39+0.00000010773*(AN39^4-AM39^4))-AL39*44100)/(L39*51.4+0.00000043092*AM39^3)</f>
        <v>-6.18220845662667</v>
      </c>
      <c r="AQ39">
        <f>0.61365*EXP(17.502*J39/(240.97+J39))</f>
        <v>4.6948280937634239</v>
      </c>
      <c r="AR39">
        <f>AQ39*1000/AA39</f>
        <v>53.089780019220136</v>
      </c>
      <c r="AS39">
        <f>(AR39-U39)</f>
        <v>14.732369588311933</v>
      </c>
      <c r="AT39">
        <f>IF(D39,P39,(O39+P39)/2)</f>
        <v>32.026645660400391</v>
      </c>
      <c r="AU39">
        <f>0.61365*EXP(17.502*AT39/(240.97+AT39))</f>
        <v>4.7822895449902338</v>
      </c>
      <c r="AV39">
        <f>IF(AS39&lt;&gt;0,(1000-(AR39+U39)/2)/AS39*AL39,0)</f>
        <v>1.2980331531856812</v>
      </c>
      <c r="AW39">
        <f>U39*AA39/1000</f>
        <v>3.3920172212024045</v>
      </c>
      <c r="AX39">
        <f>(AU39-AW39)</f>
        <v>1.3902723237878294</v>
      </c>
      <c r="AY39">
        <f>1/(1.6/F39+1.37/N39)</f>
        <v>0.84824821790080807</v>
      </c>
      <c r="AZ39">
        <f>G39*AA39*0.001</f>
        <v>34.453859288194856</v>
      </c>
      <c r="BA39">
        <f>G39/S39</f>
        <v>0.98509807164522545</v>
      </c>
      <c r="BB39">
        <f>(1-AL39*AA39/AQ39/F39)*100</f>
        <v>79.738951966592978</v>
      </c>
      <c r="BC39">
        <f>(S39-E39/(N39/1.35))</f>
        <v>396.40717203324357</v>
      </c>
      <c r="BD39">
        <f>E39*BB39/100/BC39</f>
        <v>-5.7675117475045976E-3</v>
      </c>
    </row>
    <row r="40" spans="1:56" x14ac:dyDescent="0.35">
      <c r="A40" s="1" t="s">
        <v>9</v>
      </c>
      <c r="B40" s="1" t="s">
        <v>5448</v>
      </c>
      <c r="K40" s="1">
        <v>2.72</v>
      </c>
    </row>
    <row r="41" spans="1:56" x14ac:dyDescent="0.35">
      <c r="A41" s="1" t="s">
        <v>9</v>
      </c>
      <c r="B41" s="1" t="s">
        <v>5447</v>
      </c>
      <c r="K41" s="1">
        <v>2.72</v>
      </c>
    </row>
    <row r="42" spans="1:56" x14ac:dyDescent="0.35">
      <c r="A42" s="1">
        <v>9</v>
      </c>
      <c r="B42" s="1" t="s">
        <v>5446</v>
      </c>
      <c r="C42" s="1">
        <v>2090.5000017099082</v>
      </c>
      <c r="D42" s="1">
        <v>0</v>
      </c>
      <c r="E42">
        <f>(R42-S42*(1000-T42)/(1000-U42))*AK42</f>
        <v>-2.8418435381005862</v>
      </c>
      <c r="F42">
        <f>IF(AV42&lt;&gt;0,1/(1/AV42-1/N42),0)</f>
        <v>2.0740728071714858</v>
      </c>
      <c r="G42">
        <f>((AY42-AL42/2)*S42-E42)/(AY42+AL42/2)</f>
        <v>389.52812244626534</v>
      </c>
      <c r="H42">
        <f>AL42*1000</f>
        <v>20.832193671945227</v>
      </c>
      <c r="I42">
        <f>(AQ42-AW42)</f>
        <v>1.2573387531816662</v>
      </c>
      <c r="J42">
        <f>(P42+AP42*D42)</f>
        <v>31.849887847900391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32.418819427490234</v>
      </c>
      <c r="P42" s="1">
        <v>31.849887847900391</v>
      </c>
      <c r="Q42" s="1">
        <v>32.507987976074219</v>
      </c>
      <c r="R42" s="1">
        <v>400.23736572265625</v>
      </c>
      <c r="S42" s="1">
        <v>395.34963989257813</v>
      </c>
      <c r="T42" s="1">
        <v>21.189401626586914</v>
      </c>
      <c r="U42" s="1">
        <v>39.323478698730469</v>
      </c>
      <c r="V42" s="1">
        <v>38.322292327880859</v>
      </c>
      <c r="W42" s="1">
        <v>71.118850708007813</v>
      </c>
      <c r="X42" s="1">
        <v>300.18267822265625</v>
      </c>
      <c r="Y42" s="1">
        <v>1001.50244140625</v>
      </c>
      <c r="Z42" s="1">
        <v>3.6157049238681793E-2</v>
      </c>
      <c r="AA42" s="1">
        <v>88.428672790527344</v>
      </c>
      <c r="AB42" s="1">
        <v>46.043094635009766</v>
      </c>
      <c r="AC42" s="1">
        <v>-0.91917383670806885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1.1036127875832948</v>
      </c>
      <c r="AL42">
        <f>(U42-T42)/(1000-U42)*AK42</f>
        <v>2.0832193671945227E-2</v>
      </c>
      <c r="AM42">
        <f>(P42+273.15)</f>
        <v>304.99988784790037</v>
      </c>
      <c r="AN42">
        <f>(O42+273.15)</f>
        <v>305.56881942749021</v>
      </c>
      <c r="AO42">
        <f>(Y42*AG42+Z42*AH42)*AI42</f>
        <v>160.24038704334816</v>
      </c>
      <c r="AP42">
        <f>((AO42+0.00000010773*(AN42^4-AM42^4))-AL42*44100)/(L42*51.4+0.00000043092*AM42^3)</f>
        <v>-6.1480501318752179</v>
      </c>
      <c r="AQ42">
        <f>0.61365*EXP(17.502*J42/(240.97+J42))</f>
        <v>4.7346617840169749</v>
      </c>
      <c r="AR42">
        <f>AQ42*1000/AA42</f>
        <v>53.54215589362731</v>
      </c>
      <c r="AS42">
        <f>(AR42-U42)</f>
        <v>14.218677194896841</v>
      </c>
      <c r="AT42">
        <f>IF(D42,P42,(O42+P42)/2)</f>
        <v>32.134353637695313</v>
      </c>
      <c r="AU42">
        <f>0.61365*EXP(17.502*AT42/(240.97+AT42))</f>
        <v>4.8115157316258461</v>
      </c>
      <c r="AV42">
        <f>IF(AS42&lt;&gt;0,(1000-(AR42+U42)/2)/AS42*AL42,0)</f>
        <v>1.3970987565866393</v>
      </c>
      <c r="AW42">
        <f>U42*AA42/1000</f>
        <v>3.4773230308353087</v>
      </c>
      <c r="AX42">
        <f>(AU42-AW42)</f>
        <v>1.3341927007905374</v>
      </c>
      <c r="AY42">
        <f>1/(1.6/F42+1.37/N42)</f>
        <v>0.91617336682559958</v>
      </c>
      <c r="AZ42">
        <f>G42*AA42*0.001</f>
        <v>34.445454882509267</v>
      </c>
      <c r="BA42">
        <f>G42/S42</f>
        <v>0.98527501517923588</v>
      </c>
      <c r="BB42">
        <f>(1-AL42*AA42/AQ42/F42)*100</f>
        <v>81.240763758715133</v>
      </c>
      <c r="BC42">
        <f>(S42-E42/(N42/1.35))</f>
        <v>396.24594289284687</v>
      </c>
      <c r="BD42">
        <f>E42*BB42/100/BC42</f>
        <v>-5.8265212214549753E-3</v>
      </c>
    </row>
    <row r="43" spans="1:56" x14ac:dyDescent="0.35">
      <c r="A43" s="1" t="s">
        <v>9</v>
      </c>
      <c r="B43" s="1" t="s">
        <v>5445</v>
      </c>
      <c r="K43" s="1">
        <v>2.72</v>
      </c>
    </row>
    <row r="44" spans="1:56" x14ac:dyDescent="0.35">
      <c r="A44" s="1" t="s">
        <v>9</v>
      </c>
      <c r="B44" s="1" t="s">
        <v>5444</v>
      </c>
      <c r="K44" s="1">
        <v>2.72</v>
      </c>
    </row>
    <row r="45" spans="1:56" x14ac:dyDescent="0.35">
      <c r="A45" s="1">
        <v>10</v>
      </c>
      <c r="B45" s="1" t="s">
        <v>5443</v>
      </c>
      <c r="C45" s="1">
        <v>2294.5000017099082</v>
      </c>
      <c r="D45" s="1">
        <v>0</v>
      </c>
      <c r="E45">
        <f>(R45-S45*(1000-T45)/(1000-U45))*AK45</f>
        <v>-3.4255244732194963</v>
      </c>
      <c r="F45">
        <f>IF(AV45&lt;&gt;0,1/(1/AV45-1/N45),0)</f>
        <v>2.1190355781765531</v>
      </c>
      <c r="G45">
        <f>((AY45-AL45/2)*S45-E45)/(AY45+AL45/2)</f>
        <v>390.51905126651644</v>
      </c>
      <c r="H45">
        <f>AL45*1000</f>
        <v>21.059778506666564</v>
      </c>
      <c r="I45">
        <f>(AQ45-AW45)</f>
        <v>1.2522490194133313</v>
      </c>
      <c r="J45">
        <f>(P45+AP45*D45)</f>
        <v>31.988456726074219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32.472583770751953</v>
      </c>
      <c r="P45" s="1">
        <v>31.988456726074219</v>
      </c>
      <c r="Q45" s="1">
        <v>32.543766021728516</v>
      </c>
      <c r="R45" s="1">
        <v>400.18515014648438</v>
      </c>
      <c r="S45" s="1">
        <v>395.73736572265625</v>
      </c>
      <c r="T45" s="1">
        <v>21.481830596923828</v>
      </c>
      <c r="U45" s="1">
        <v>39.804885864257813</v>
      </c>
      <c r="V45" s="1">
        <v>38.731544494628906</v>
      </c>
      <c r="W45" s="1">
        <v>71.767845153808594</v>
      </c>
      <c r="X45" s="1">
        <v>300.1817626953125</v>
      </c>
      <c r="Y45" s="1">
        <v>1250.0711669921875</v>
      </c>
      <c r="Z45" s="1">
        <v>2.5310264900326729E-2</v>
      </c>
      <c r="AA45" s="1">
        <v>88.424201965332031</v>
      </c>
      <c r="AB45" s="1">
        <v>46.036483764648438</v>
      </c>
      <c r="AC45" s="1">
        <v>-0.9504854679107666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1.1036094216739429</v>
      </c>
      <c r="AL45">
        <f>(U45-T45)/(1000-U45)*AK45</f>
        <v>2.1059778506666564E-2</v>
      </c>
      <c r="AM45">
        <f>(P45+273.15)</f>
        <v>305.1384567260742</v>
      </c>
      <c r="AN45">
        <f>(O45+273.15)</f>
        <v>305.62258377075193</v>
      </c>
      <c r="AO45">
        <f>(Y45*AG45+Z45*AH45)*AI45</f>
        <v>200.01138224814713</v>
      </c>
      <c r="AP45">
        <f>((AO45+0.00000010773*(AN45^4-AM45^4))-AL45*44100)/(L45*51.4+0.00000043092*AM45^3)</f>
        <v>-5.9124399313387395</v>
      </c>
      <c r="AQ45">
        <f>0.61365*EXP(17.502*J45/(240.97+J45))</f>
        <v>4.7719642862814542</v>
      </c>
      <c r="AR45">
        <f>AQ45*1000/AA45</f>
        <v>53.966721556077722</v>
      </c>
      <c r="AS45">
        <f>(AR45-U45)</f>
        <v>14.16183569181991</v>
      </c>
      <c r="AT45">
        <f>IF(D45,P45,(O45+P45)/2)</f>
        <v>32.230520248413086</v>
      </c>
      <c r="AU45">
        <f>0.61365*EXP(17.502*AT45/(240.97+AT45))</f>
        <v>4.8377414648580315</v>
      </c>
      <c r="AV45">
        <f>IF(AS45&lt;&gt;0,(1000-(AR45+U45)/2)/AS45*AL45,0)</f>
        <v>1.4173567821449511</v>
      </c>
      <c r="AW45">
        <f>U45*AA45/1000</f>
        <v>3.5197152668681229</v>
      </c>
      <c r="AX45">
        <f>(AU45-AW45)</f>
        <v>1.3180261979899086</v>
      </c>
      <c r="AY45">
        <f>1/(1.6/F45+1.37/N45)</f>
        <v>0.93012189341874763</v>
      </c>
      <c r="AZ45">
        <f>G45*AA45*0.001</f>
        <v>34.531335460500308</v>
      </c>
      <c r="BA45">
        <f>G45/S45</f>
        <v>0.98681369284750087</v>
      </c>
      <c r="BB45">
        <f>(1-AL45*AA45/AQ45/F45)*100</f>
        <v>81.584245574440857</v>
      </c>
      <c r="BC45">
        <f>(S45-E45/(N45/1.35))</f>
        <v>396.81775872166452</v>
      </c>
      <c r="BD45">
        <f>E45*BB45/100/BC45</f>
        <v>-7.0427500710829125E-3</v>
      </c>
    </row>
    <row r="46" spans="1:56" x14ac:dyDescent="0.35">
      <c r="A46" s="1" t="s">
        <v>9</v>
      </c>
      <c r="B46" s="1" t="s">
        <v>5442</v>
      </c>
      <c r="K46" s="1">
        <v>2.72</v>
      </c>
    </row>
    <row r="47" spans="1:56" x14ac:dyDescent="0.35">
      <c r="A47" s="1" t="s">
        <v>9</v>
      </c>
      <c r="B47" s="1" t="s">
        <v>5441</v>
      </c>
      <c r="K47" s="1">
        <v>2.72</v>
      </c>
    </row>
    <row r="48" spans="1:56" x14ac:dyDescent="0.35">
      <c r="A48" s="1">
        <v>11</v>
      </c>
      <c r="B48" s="1" t="s">
        <v>5440</v>
      </c>
      <c r="C48" s="1">
        <v>2498.5000017099082</v>
      </c>
      <c r="D48" s="1">
        <v>0</v>
      </c>
      <c r="E48">
        <f>(R48-S48*(1000-T48)/(1000-U48))*AK48</f>
        <v>-4.6364598908259405</v>
      </c>
      <c r="F48">
        <f>IF(AV48&lt;&gt;0,1/(1/AV48-1/N48),0)</f>
        <v>2.2939359157759145</v>
      </c>
      <c r="G48">
        <f>((AY48-AL48/2)*S48-E48)/(AY48+AL48/2)</f>
        <v>392.38172594913073</v>
      </c>
      <c r="H48">
        <f>AL48*1000</f>
        <v>21.682249605356564</v>
      </c>
      <c r="I48">
        <f>(AQ48-AW48)</f>
        <v>1.2226267328267331</v>
      </c>
      <c r="J48">
        <f>(P48+AP48*D48)</f>
        <v>32.140678405761719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32.550529479980469</v>
      </c>
      <c r="P48" s="1">
        <v>32.140678405761719</v>
      </c>
      <c r="Q48" s="1">
        <v>32.599342346191406</v>
      </c>
      <c r="R48" s="1">
        <v>399.951171875</v>
      </c>
      <c r="S48" s="1">
        <v>396.36489868164063</v>
      </c>
      <c r="T48" s="1">
        <v>21.75901985168457</v>
      </c>
      <c r="U48" s="1">
        <v>40.608917236328125</v>
      </c>
      <c r="V48" s="1">
        <v>39.057075500488281</v>
      </c>
      <c r="W48" s="1">
        <v>72.892326354980469</v>
      </c>
      <c r="X48" s="1">
        <v>300.1649169921875</v>
      </c>
      <c r="Y48" s="1">
        <v>1600.7012939453125</v>
      </c>
      <c r="Z48" s="1">
        <v>0.10485789179801941</v>
      </c>
      <c r="AA48" s="1">
        <v>88.41925048828125</v>
      </c>
      <c r="AB48" s="1">
        <v>46.124404907226563</v>
      </c>
      <c r="AC48" s="1">
        <v>-1.0124717950820923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1.1035474889418655</v>
      </c>
      <c r="AL48">
        <f>(U48-T48)/(1000-U48)*AK48</f>
        <v>2.1682249605356564E-2</v>
      </c>
      <c r="AM48">
        <f>(P48+273.15)</f>
        <v>305.2906784057617</v>
      </c>
      <c r="AN48">
        <f>(O48+273.15)</f>
        <v>305.70052947998045</v>
      </c>
      <c r="AO48">
        <f>(Y48*AG48+Z48*AH48)*AI48</f>
        <v>256.11220130669608</v>
      </c>
      <c r="AP48">
        <f>((AO48+0.00000010773*(AN48^4-AM48^4))-AL48*44100)/(L48*51.4+0.00000043092*AM48^3)</f>
        <v>-5.6846388258138765</v>
      </c>
      <c r="AQ48">
        <f>0.61365*EXP(17.502*J48/(240.97+J48))</f>
        <v>4.8132367580035114</v>
      </c>
      <c r="AR48">
        <f>AQ48*1000/AA48</f>
        <v>54.436525207159946</v>
      </c>
      <c r="AS48">
        <f>(AR48-U48)</f>
        <v>13.827607970831821</v>
      </c>
      <c r="AT48">
        <f>IF(D48,P48,(O48+P48)/2)</f>
        <v>32.345603942871094</v>
      </c>
      <c r="AU48">
        <f>0.61365*EXP(17.502*AT48/(240.97+AT48))</f>
        <v>4.8692895785577388</v>
      </c>
      <c r="AV48">
        <f>IF(AS48&lt;&gt;0,(1000-(AR48+U48)/2)/AS48*AL48,0)</f>
        <v>1.4935229683589728</v>
      </c>
      <c r="AW48">
        <f>U48*AA48/1000</f>
        <v>3.5906100251767783</v>
      </c>
      <c r="AX48">
        <f>(AU48-AW48)</f>
        <v>1.2786795533809605</v>
      </c>
      <c r="AY48">
        <f>1/(1.6/F48+1.37/N48)</f>
        <v>0.98274440185296275</v>
      </c>
      <c r="AZ48">
        <f>G48*AA48*0.001</f>
        <v>34.694098113720322</v>
      </c>
      <c r="BA48">
        <f>G48/S48</f>
        <v>0.98995074300030494</v>
      </c>
      <c r="BB48">
        <f>(1-AL48*AA48/AQ48/F48)*100</f>
        <v>82.636684244834214</v>
      </c>
      <c r="BC48">
        <f>(S48-E48/(N48/1.35))</f>
        <v>397.82721455338304</v>
      </c>
      <c r="BD48">
        <f>E48*BB48/100/BC48</f>
        <v>-9.630856261107025E-3</v>
      </c>
    </row>
    <row r="49" spans="1:56" x14ac:dyDescent="0.35">
      <c r="A49" s="1" t="s">
        <v>9</v>
      </c>
      <c r="B49" s="1" t="s">
        <v>5439</v>
      </c>
      <c r="K49" s="1">
        <v>2.72</v>
      </c>
    </row>
    <row r="50" spans="1:56" x14ac:dyDescent="0.35">
      <c r="A50" s="1" t="s">
        <v>9</v>
      </c>
      <c r="B50" s="1" t="s">
        <v>5438</v>
      </c>
      <c r="K50" s="1">
        <v>2.72</v>
      </c>
    </row>
    <row r="51" spans="1:56" x14ac:dyDescent="0.35">
      <c r="A51" s="1">
        <v>12</v>
      </c>
      <c r="B51" s="1" t="s">
        <v>5437</v>
      </c>
      <c r="C51" s="1">
        <v>2701.5000017099082</v>
      </c>
      <c r="D51" s="1">
        <v>0</v>
      </c>
      <c r="E51">
        <f>(R51-S51*(1000-T51)/(1000-U51))*AK51</f>
        <v>-6.8632002099395475</v>
      </c>
      <c r="F51">
        <f>IF(AV51&lt;&gt;0,1/(1/AV51-1/N51),0)</f>
        <v>2.559282147073723</v>
      </c>
      <c r="G51">
        <f>((AY51-AL51/2)*S51-E51)/(AY51+AL51/2)</f>
        <v>396.29429393635849</v>
      </c>
      <c r="H51">
        <f>AL51*1000</f>
        <v>22.558200182957677</v>
      </c>
      <c r="I51">
        <f>(AQ51-AW51)</f>
        <v>1.1850649823782073</v>
      </c>
      <c r="J51">
        <f>(P51+AP51*D51)</f>
        <v>32.329330444335938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32.648597717285156</v>
      </c>
      <c r="P51" s="1">
        <v>32.329330444335938</v>
      </c>
      <c r="Q51" s="1">
        <v>32.669578552246094</v>
      </c>
      <c r="R51" s="1">
        <v>400.20068359375</v>
      </c>
      <c r="S51" s="1">
        <v>398.27822875976563</v>
      </c>
      <c r="T51" s="1">
        <v>22.027055740356445</v>
      </c>
      <c r="U51" s="1">
        <v>41.620391845703125</v>
      </c>
      <c r="V51" s="1">
        <v>39.317184448242188</v>
      </c>
      <c r="W51" s="1">
        <v>74.290298461914063</v>
      </c>
      <c r="X51" s="1">
        <v>300.125244140625</v>
      </c>
      <c r="Y51" s="1">
        <v>2001.3135986328125</v>
      </c>
      <c r="Z51" s="1">
        <v>6.5083809196949005E-2</v>
      </c>
      <c r="AA51" s="1">
        <v>88.412254333496094</v>
      </c>
      <c r="AB51" s="1">
        <v>46.322669982910156</v>
      </c>
      <c r="AC51" s="1">
        <v>-1.0894310474395752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1.1034016328699445</v>
      </c>
      <c r="AL51">
        <f>(U51-T51)/(1000-U51)*AK51</f>
        <v>2.2558200182957677E-2</v>
      </c>
      <c r="AM51">
        <f>(P51+273.15)</f>
        <v>305.47933044433591</v>
      </c>
      <c r="AN51">
        <f>(O51+273.15)</f>
        <v>305.79859771728513</v>
      </c>
      <c r="AO51">
        <f>(Y51*AG51+Z51*AH51)*AI51</f>
        <v>320.21016862399483</v>
      </c>
      <c r="AP51">
        <f>((AO51+0.00000010773*(AN51^4-AM51^4))-AL51*44100)/(L51*51.4+0.00000043092*AM51^3)</f>
        <v>-5.4843718603209686</v>
      </c>
      <c r="AQ51">
        <f>0.61365*EXP(17.502*J51/(240.97+J51))</f>
        <v>4.864817651700279</v>
      </c>
      <c r="AR51">
        <f>AQ51*1000/AA51</f>
        <v>55.024246224396769</v>
      </c>
      <c r="AS51">
        <f>(AR51-U51)</f>
        <v>13.403854378693644</v>
      </c>
      <c r="AT51">
        <f>IF(D51,P51,(O51+P51)/2)</f>
        <v>32.488964080810547</v>
      </c>
      <c r="AU51">
        <f>0.61365*EXP(17.502*AT51/(240.97+AT51))</f>
        <v>4.9088395231341488</v>
      </c>
      <c r="AV51">
        <f>IF(AS51&lt;&gt;0,(1000-(AR51+U51)/2)/AS51*AL51,0)</f>
        <v>1.6016389786347844</v>
      </c>
      <c r="AW51">
        <f>U51*AA51/1000</f>
        <v>3.6797526693220717</v>
      </c>
      <c r="AX51">
        <f>(AU51-AW51)</f>
        <v>1.2290868538120772</v>
      </c>
      <c r="AY51">
        <f>1/(1.6/F51+1.37/N51)</f>
        <v>1.057929312357385</v>
      </c>
      <c r="AZ51">
        <f>G51*AA51*0.001</f>
        <v>35.037271906414588</v>
      </c>
      <c r="BA51">
        <f>G51/S51</f>
        <v>0.99501872138583847</v>
      </c>
      <c r="BB51">
        <f>(1-AL51*AA51/AQ51/F51)*100</f>
        <v>83.981118921605074</v>
      </c>
      <c r="BC51">
        <f>(S51-E51/(N51/1.35))</f>
        <v>400.4428472044973</v>
      </c>
      <c r="BD51">
        <f>E51*BB51/100/BC51</f>
        <v>-1.4393545471905356E-2</v>
      </c>
    </row>
    <row r="52" spans="1:56" x14ac:dyDescent="0.35">
      <c r="A52" s="1" t="s">
        <v>9</v>
      </c>
      <c r="B52" s="1" t="s">
        <v>5436</v>
      </c>
      <c r="K52" s="1">
        <v>1.5775999999999999</v>
      </c>
    </row>
    <row r="53" spans="1:56" x14ac:dyDescent="0.35">
      <c r="A53" s="1" t="s">
        <v>9</v>
      </c>
      <c r="B53" s="1" t="s">
        <v>5435</v>
      </c>
      <c r="K53" s="1">
        <v>1.5775999999999999</v>
      </c>
    </row>
    <row r="54" spans="1:56" x14ac:dyDescent="0.35">
      <c r="A54" s="1" t="s">
        <v>9</v>
      </c>
      <c r="B54" s="1" t="s">
        <v>5434</v>
      </c>
    </row>
    <row r="55" spans="1:56" x14ac:dyDescent="0.35">
      <c r="A55" s="1" t="s">
        <v>9</v>
      </c>
      <c r="B55" s="1" t="s">
        <v>5433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BH55"/>
  <sheetViews>
    <sheetView topLeftCell="A9" zoomScale="55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3119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3118</v>
      </c>
    </row>
    <row r="12" spans="1:60" x14ac:dyDescent="0.35">
      <c r="A12" s="1" t="s">
        <v>9</v>
      </c>
      <c r="B12" s="1" t="s">
        <v>3117</v>
      </c>
    </row>
    <row r="13" spans="1:60" x14ac:dyDescent="0.35">
      <c r="A13" s="1" t="s">
        <v>9</v>
      </c>
      <c r="B13" s="1" t="s">
        <v>3116</v>
      </c>
    </row>
    <row r="14" spans="1:60" x14ac:dyDescent="0.35">
      <c r="A14" s="1" t="s">
        <v>9</v>
      </c>
      <c r="B14" s="1" t="s">
        <v>3115</v>
      </c>
    </row>
    <row r="15" spans="1:60" x14ac:dyDescent="0.35">
      <c r="A15" s="1" t="s">
        <v>9</v>
      </c>
      <c r="B15" s="1" t="s">
        <v>3114</v>
      </c>
    </row>
    <row r="16" spans="1:60" x14ac:dyDescent="0.35">
      <c r="A16" s="1" t="s">
        <v>9</v>
      </c>
      <c r="B16" s="1" t="s">
        <v>3113</v>
      </c>
    </row>
    <row r="17" spans="1:60" x14ac:dyDescent="0.35">
      <c r="A17" s="1" t="s">
        <v>9</v>
      </c>
      <c r="B17" s="1" t="s">
        <v>3112</v>
      </c>
    </row>
    <row r="18" spans="1:60" x14ac:dyDescent="0.35">
      <c r="A18" s="1">
        <v>1</v>
      </c>
      <c r="B18" s="1" t="s">
        <v>3111</v>
      </c>
      <c r="C18" s="1">
        <v>406.50000260397792</v>
      </c>
      <c r="D18" s="1">
        <v>0</v>
      </c>
      <c r="E18">
        <f>(R18-S18*(1000-T18)/(1000-U18))*AO18</f>
        <v>-5.9363066619828455</v>
      </c>
      <c r="F18">
        <f>IF(AZ18&lt;&gt;0,1/(1/AZ18-1/N18),0)</f>
        <v>4.0327747708491906</v>
      </c>
      <c r="G18">
        <f>((BC18-AP18/2)*S18-E18)/(BC18+AP18/2)</f>
        <v>393.30794624285841</v>
      </c>
      <c r="H18">
        <f>AP18*1000</f>
        <v>25.519056280134613</v>
      </c>
      <c r="I18">
        <f>(AU18-BA18)</f>
        <v>1.0362865444664986</v>
      </c>
      <c r="J18">
        <f>(P18+AT18*D18)</f>
        <v>30.937154769897461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31.631141662597656</v>
      </c>
      <c r="P18" s="1">
        <v>30.937154769897461</v>
      </c>
      <c r="Q18" s="1">
        <v>31.716560363769531</v>
      </c>
      <c r="R18" s="1">
        <v>400.05661010742188</v>
      </c>
      <c r="S18" s="1">
        <v>396.2744140625</v>
      </c>
      <c r="T18" s="1">
        <v>16.967838287353516</v>
      </c>
      <c r="U18" s="1">
        <v>39.173709869384766</v>
      </c>
      <c r="V18" s="1">
        <v>32.038681030273438</v>
      </c>
      <c r="W18" s="1">
        <v>73.967819213867188</v>
      </c>
      <c r="X18" s="1">
        <v>300.33819580078125</v>
      </c>
      <c r="Y18" s="1">
        <v>0.25646254420280457</v>
      </c>
      <c r="Z18" s="1">
        <v>0.11890882253646851</v>
      </c>
      <c r="AA18" s="1">
        <v>88.297775268554688</v>
      </c>
      <c r="AB18" s="1">
        <v>13.139748573303223</v>
      </c>
      <c r="AC18" s="1">
        <v>1.7504220008850098</v>
      </c>
      <c r="AD18" s="1">
        <v>5.6404106318950653E-2</v>
      </c>
      <c r="AE18" s="1">
        <v>9.4244629144668579E-3</v>
      </c>
      <c r="AF18" s="1">
        <v>3.51710245013237E-2</v>
      </c>
      <c r="AG18" s="1">
        <v>1.2008708901703358E-2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1.1041845433852249</v>
      </c>
      <c r="AP18">
        <f>(U18-T18)/(1000-U18)*AO18</f>
        <v>2.5519056280134612E-2</v>
      </c>
      <c r="AQ18">
        <f>(P18+273.15)</f>
        <v>304.08715476989744</v>
      </c>
      <c r="AR18">
        <f>(O18+273.15)</f>
        <v>304.78114166259763</v>
      </c>
      <c r="AS18">
        <f>(Y18*AK18+Z18*AL18)*AM18</f>
        <v>4.10340061552672E-2</v>
      </c>
      <c r="AT18">
        <f>((AS18+0.00000010773*(AR18^4-AQ18^4))-AP18*44100)/(L18*0.92*2*29.3+0.00000043092*AQ18^3)</f>
        <v>-8.7602319828662925</v>
      </c>
      <c r="AU18">
        <f>0.61365*EXP(17.502*J18/(240.97+J18))</f>
        <v>4.4952379749489975</v>
      </c>
      <c r="AV18">
        <f>AU18*1000/AA18</f>
        <v>50.909980022451116</v>
      </c>
      <c r="AW18">
        <f>(AV18-U18)</f>
        <v>11.73627015306635</v>
      </c>
      <c r="AX18">
        <f>IF(D18,P18,(O18+P18)/2)</f>
        <v>31.284148216247559</v>
      </c>
      <c r="AY18">
        <f>0.61365*EXP(17.502*AX18/(240.97+AX18))</f>
        <v>4.5849868996059095</v>
      </c>
      <c r="AZ18">
        <f>IF(AW18&lt;&gt;0,(1000-(AV18+U18)/2)/AW18*AP18,0)</f>
        <v>2.0764374529698046</v>
      </c>
      <c r="BA18">
        <f>U18*AA18/1000</f>
        <v>3.4589514304824989</v>
      </c>
      <c r="BB18">
        <f>(AY18-BA18)</f>
        <v>1.1260354691234107</v>
      </c>
      <c r="BC18">
        <f>1/(1.6/F18+1.37/N18)</f>
        <v>1.3950569953373162</v>
      </c>
      <c r="BD18">
        <f>G18*AA18*0.001</f>
        <v>34.728216648688701</v>
      </c>
      <c r="BE18">
        <f>G18/S18</f>
        <v>0.99251410710767285</v>
      </c>
      <c r="BF18">
        <f>(1-AP18*AA18/AU18/F18)*100</f>
        <v>87.570383890189362</v>
      </c>
      <c r="BG18">
        <f>(S18-E18/(N18/1.35))</f>
        <v>398.14669499574484</v>
      </c>
      <c r="BH18">
        <f>E18*BF18/100/BG18</f>
        <v>-1.3056611038433514E-2</v>
      </c>
    </row>
    <row r="19" spans="1:60" x14ac:dyDescent="0.35">
      <c r="A19" s="1" t="s">
        <v>9</v>
      </c>
      <c r="B19" s="1" t="s">
        <v>3110</v>
      </c>
      <c r="K19" s="1">
        <v>2.72</v>
      </c>
    </row>
    <row r="20" spans="1:60" x14ac:dyDescent="0.35">
      <c r="A20" s="1" t="s">
        <v>9</v>
      </c>
      <c r="B20" s="1" t="s">
        <v>3109</v>
      </c>
      <c r="K20" s="1">
        <v>2.72</v>
      </c>
    </row>
    <row r="21" spans="1:60" x14ac:dyDescent="0.35">
      <c r="A21" s="1">
        <v>2</v>
      </c>
      <c r="B21" s="1" t="s">
        <v>3108</v>
      </c>
      <c r="C21" s="1">
        <v>610.00000261515379</v>
      </c>
      <c r="D21" s="1">
        <v>0</v>
      </c>
      <c r="E21">
        <f>(R21-S21*(1000-T21)/(1000-U21))*AO21</f>
        <v>-6.4466680493041739</v>
      </c>
      <c r="F21">
        <f>IF(AZ21&lt;&gt;0,1/(1/AZ21-1/N21),0)</f>
        <v>3.5040588398039665</v>
      </c>
      <c r="G21">
        <f>((BC21-AP21/2)*S21-E21)/(BC21+AP21/2)</f>
        <v>394.39113715079208</v>
      </c>
      <c r="H21">
        <f>AP21*1000</f>
        <v>24.434399434867981</v>
      </c>
      <c r="I21">
        <f>(AU21-BA21)</f>
        <v>1.0694311730687858</v>
      </c>
      <c r="J21">
        <f>(P21+AT21*D21)</f>
        <v>30.947772979736328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31.661575317382813</v>
      </c>
      <c r="P21" s="1">
        <v>30.947772979736328</v>
      </c>
      <c r="Q21" s="1">
        <v>31.794029235839844</v>
      </c>
      <c r="R21" s="1">
        <v>399.83709716796875</v>
      </c>
      <c r="S21" s="1">
        <v>396.89251708984375</v>
      </c>
      <c r="T21" s="1">
        <v>17.560785293579102</v>
      </c>
      <c r="U21" s="1">
        <v>38.831684112548828</v>
      </c>
      <c r="V21" s="1">
        <v>33.098934173583984</v>
      </c>
      <c r="W21" s="1">
        <v>73.190773010253906</v>
      </c>
      <c r="X21" s="1">
        <v>300.3199462890625</v>
      </c>
      <c r="Y21" s="1">
        <v>24.893869400024414</v>
      </c>
      <c r="Z21" s="1">
        <v>0.10061410814523697</v>
      </c>
      <c r="AA21" s="1">
        <v>88.292083740234375</v>
      </c>
      <c r="AB21" s="1">
        <v>13.281228065490723</v>
      </c>
      <c r="AC21" s="1">
        <v>1.779875636100769</v>
      </c>
      <c r="AD21" s="1">
        <v>9.880954772233963E-2</v>
      </c>
      <c r="AE21" s="1">
        <v>1.5248682349920273E-2</v>
      </c>
      <c r="AF21" s="1">
        <v>4.0296349674463272E-2</v>
      </c>
      <c r="AG21" s="1">
        <v>3.7210904993116856E-3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1.1041174495921413</v>
      </c>
      <c r="AP21">
        <f>(U21-T21)/(1000-U21)*AO21</f>
        <v>2.4434399434867981E-2</v>
      </c>
      <c r="AQ21">
        <f>(P21+273.15)</f>
        <v>304.09777297973631</v>
      </c>
      <c r="AR21">
        <f>(O21+273.15)</f>
        <v>304.81157531738279</v>
      </c>
      <c r="AS21">
        <f>(Y21*AK21+Z21*AL21)*AM21</f>
        <v>3.9830190149764917</v>
      </c>
      <c r="AT21">
        <f>((AS21+0.00000010773*(AR21^4-AQ21^4))-AP21*44100)/(L21*0.92*2*29.3+0.00000043092*AQ21^3)</f>
        <v>-8.3521576787564289</v>
      </c>
      <c r="AU21">
        <f>0.61365*EXP(17.502*J21/(240.97+J21))</f>
        <v>4.4979614785082758</v>
      </c>
      <c r="AV21">
        <f>AU21*1000/AA21</f>
        <v>50.944108327330952</v>
      </c>
      <c r="AW21">
        <f>(AV21-U21)</f>
        <v>12.112424214782123</v>
      </c>
      <c r="AX21">
        <f>IF(D21,P21,(O21+P21)/2)</f>
        <v>31.30467414855957</v>
      </c>
      <c r="AY21">
        <f>0.61365*EXP(17.502*AX21/(240.97+AX21))</f>
        <v>4.5903444159827709</v>
      </c>
      <c r="AZ21">
        <f>IF(AW21&lt;&gt;0,(1000-(AV21+U21)/2)/AW21*AP21,0)</f>
        <v>1.9267481253139764</v>
      </c>
      <c r="BA21">
        <f>U21*AA21/1000</f>
        <v>3.42853030543949</v>
      </c>
      <c r="BB21">
        <f>(AY21-BA21)</f>
        <v>1.1618141105432809</v>
      </c>
      <c r="BC21">
        <f>1/(1.6/F21+1.37/N21)</f>
        <v>1.2875302697580975</v>
      </c>
      <c r="BD21">
        <f>G21*AA21*0.001</f>
        <v>34.821615307723995</v>
      </c>
      <c r="BE21">
        <f>G21/S21</f>
        <v>0.99369758856278601</v>
      </c>
      <c r="BF21">
        <f>(1-AP21*AA21/AU21/F21)*100</f>
        <v>86.312116073554563</v>
      </c>
      <c r="BG21">
        <f>(S21-E21/(N21/1.35))</f>
        <v>398.92576340930515</v>
      </c>
      <c r="BH21">
        <f>E21*BF21/100/BG21</f>
        <v>-1.3948097916862658E-2</v>
      </c>
    </row>
    <row r="22" spans="1:60" x14ac:dyDescent="0.35">
      <c r="A22" s="1" t="s">
        <v>9</v>
      </c>
      <c r="B22" s="1" t="s">
        <v>3107</v>
      </c>
      <c r="K22" s="1">
        <v>2.72</v>
      </c>
    </row>
    <row r="23" spans="1:60" x14ac:dyDescent="0.35">
      <c r="A23" s="1" t="s">
        <v>9</v>
      </c>
      <c r="B23" s="1" t="s">
        <v>3106</v>
      </c>
      <c r="K23" s="1">
        <v>2.72</v>
      </c>
    </row>
    <row r="24" spans="1:60" x14ac:dyDescent="0.35">
      <c r="A24" s="1">
        <v>3</v>
      </c>
      <c r="B24" s="1" t="s">
        <v>3105</v>
      </c>
      <c r="C24" s="1">
        <v>814.00000261515379</v>
      </c>
      <c r="D24" s="1">
        <v>0</v>
      </c>
      <c r="E24">
        <f>(R24-S24*(1000-T24)/(1000-U24))*AO24</f>
        <v>-6.9946950058700077</v>
      </c>
      <c r="F24">
        <f>IF(AZ24&lt;&gt;0,1/(1/AZ24-1/N24),0)</f>
        <v>3.095012859653024</v>
      </c>
      <c r="G24">
        <f>((BC24-AP24/2)*S24-E24)/(BC24+AP24/2)</f>
        <v>395.98376718841075</v>
      </c>
      <c r="H24">
        <f>AP24*1000</f>
        <v>23.299902567777227</v>
      </c>
      <c r="I24">
        <f>(AU24-BA24)</f>
        <v>1.0941386038330165</v>
      </c>
      <c r="J24">
        <f>(P24+AT24*D24)</f>
        <v>30.899572372436523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31.649063110351563</v>
      </c>
      <c r="P24" s="1">
        <v>30.899572372436523</v>
      </c>
      <c r="Q24" s="1">
        <v>31.804414749145508</v>
      </c>
      <c r="R24" s="1">
        <v>399.93115234375</v>
      </c>
      <c r="S24" s="1">
        <v>397.87014770507813</v>
      </c>
      <c r="T24" s="1">
        <v>18.122566223144531</v>
      </c>
      <c r="U24" s="1">
        <v>38.414218902587891</v>
      </c>
      <c r="V24" s="1">
        <v>34.180030822753906</v>
      </c>
      <c r="W24" s="1">
        <v>72.451065063476563</v>
      </c>
      <c r="X24" s="1">
        <v>300.32647705078125</v>
      </c>
      <c r="Y24" s="1">
        <v>49.526359558105469</v>
      </c>
      <c r="Z24" s="1">
        <v>0.190931037068367</v>
      </c>
      <c r="AA24" s="1">
        <v>88.286872863769531</v>
      </c>
      <c r="AB24" s="1">
        <v>13.439911842346191</v>
      </c>
      <c r="AC24" s="1">
        <v>1.8005913496017456</v>
      </c>
      <c r="AD24" s="1">
        <v>4.0140010416507721E-2</v>
      </c>
      <c r="AE24" s="1">
        <v>9.8076369613409042E-3</v>
      </c>
      <c r="AF24" s="1">
        <v>2.2478837519884109E-2</v>
      </c>
      <c r="AG24" s="1">
        <v>2.704117214307189E-3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1.104141459745519</v>
      </c>
      <c r="AP24">
        <f>(U24-T24)/(1000-U24)*AO24</f>
        <v>2.3299902567777229E-2</v>
      </c>
      <c r="AQ24">
        <f>(P24+273.15)</f>
        <v>304.0495723724365</v>
      </c>
      <c r="AR24">
        <f>(O24+273.15)</f>
        <v>304.79906311035154</v>
      </c>
      <c r="AS24">
        <f>(Y24*AK24+Z24*AL24)*AM24</f>
        <v>7.9242173521768109</v>
      </c>
      <c r="AT24">
        <f>((AS24+0.00000010773*(AR24^4-AQ24^4))-AP24*44100)/(L24*0.92*2*29.3+0.00000043092*AQ24^3)</f>
        <v>-7.9258168175063428</v>
      </c>
      <c r="AU24">
        <f>0.61365*EXP(17.502*J24/(240.97+J24))</f>
        <v>4.4856098642468059</v>
      </c>
      <c r="AV24">
        <f>AU24*1000/AA24</f>
        <v>50.807211975536795</v>
      </c>
      <c r="AW24">
        <f>(AV24-U24)</f>
        <v>12.392993072948904</v>
      </c>
      <c r="AX24">
        <f>IF(D24,P24,(O24+P24)/2)</f>
        <v>31.274317741394043</v>
      </c>
      <c r="AY24">
        <f>0.61365*EXP(17.502*AX24/(240.97+AX24))</f>
        <v>4.5824229560192897</v>
      </c>
      <c r="AZ24">
        <f>IF(AW24&lt;&gt;0,(1000-(AV24+U24)/2)/AW24*AP24,0)</f>
        <v>1.7962147734236871</v>
      </c>
      <c r="BA24">
        <f>U24*AA24/1000</f>
        <v>3.3914712604137893</v>
      </c>
      <c r="BB24">
        <f>(AY24-BA24)</f>
        <v>1.1909516956055004</v>
      </c>
      <c r="BC24">
        <f>1/(1.6/F24+1.37/N24)</f>
        <v>1.1947029823785678</v>
      </c>
      <c r="BD24">
        <f>G24*AA24*0.001</f>
        <v>34.960168509879729</v>
      </c>
      <c r="BE24">
        <f>G24/S24</f>
        <v>0.99525880358818564</v>
      </c>
      <c r="BF24">
        <f>(1-AP24*AA24/AU24/F24)*100</f>
        <v>85.18279521210232</v>
      </c>
      <c r="BG24">
        <f>(S24-E24/(N24/1.35))</f>
        <v>400.07623893975483</v>
      </c>
      <c r="BH24">
        <f>E24*BF24/100/BG24</f>
        <v>-1.4892853268045793E-2</v>
      </c>
    </row>
    <row r="25" spans="1:60" x14ac:dyDescent="0.35">
      <c r="A25" s="1" t="s">
        <v>9</v>
      </c>
      <c r="B25" s="1" t="s">
        <v>3104</v>
      </c>
      <c r="K25" s="1">
        <v>2.72</v>
      </c>
    </row>
    <row r="26" spans="1:60" x14ac:dyDescent="0.35">
      <c r="A26" s="1" t="s">
        <v>9</v>
      </c>
      <c r="B26" s="1" t="s">
        <v>3103</v>
      </c>
      <c r="K26" s="1">
        <v>2.72</v>
      </c>
    </row>
    <row r="27" spans="1:60" x14ac:dyDescent="0.35">
      <c r="A27" s="1">
        <v>4</v>
      </c>
      <c r="B27" s="1" t="s">
        <v>3102</v>
      </c>
      <c r="C27" s="1">
        <v>1018.0000026151538</v>
      </c>
      <c r="D27" s="1">
        <v>0</v>
      </c>
      <c r="E27">
        <f>(R27-S27*(1000-T27)/(1000-U27))*AO27</f>
        <v>-6.4310768173123609</v>
      </c>
      <c r="F27">
        <f>IF(AZ27&lt;&gt;0,1/(1/AZ27-1/N27),0)</f>
        <v>2.741853642503099</v>
      </c>
      <c r="G27">
        <f>((BC27-AP27/2)*S27-E27)/(BC27+AP27/2)</f>
        <v>395.76417289895619</v>
      </c>
      <c r="H27">
        <f>AP27*1000</f>
        <v>22.244716182465559</v>
      </c>
      <c r="I27">
        <f>(AU27-BA27)</f>
        <v>1.1229703289593376</v>
      </c>
      <c r="J27">
        <f>(P27+AT27*D27)</f>
        <v>30.868890762329102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31.637720108032227</v>
      </c>
      <c r="P27" s="1">
        <v>30.868890762329102</v>
      </c>
      <c r="Q27" s="1">
        <v>31.802841186523438</v>
      </c>
      <c r="R27" s="1">
        <v>400.122314453125</v>
      </c>
      <c r="S27" s="1">
        <v>397.92984008789063</v>
      </c>
      <c r="T27" s="1">
        <v>18.617330551147461</v>
      </c>
      <c r="U27" s="1">
        <v>37.998741149902344</v>
      </c>
      <c r="V27" s="1">
        <v>35.135818481445313</v>
      </c>
      <c r="W27" s="1">
        <v>71.713661193847656</v>
      </c>
      <c r="X27" s="1">
        <v>300.32122802734375</v>
      </c>
      <c r="Y27" s="1">
        <v>100.29259490966797</v>
      </c>
      <c r="Z27" s="1">
        <v>6.1739429831504822E-2</v>
      </c>
      <c r="AA27" s="1">
        <v>88.286941528320313</v>
      </c>
      <c r="AB27" s="1">
        <v>13.310744285583496</v>
      </c>
      <c r="AC27" s="1">
        <v>1.8075757026672363</v>
      </c>
      <c r="AD27" s="1">
        <v>4.5404743403196335E-2</v>
      </c>
      <c r="AE27" s="1">
        <v>2.0200811326503754E-2</v>
      </c>
      <c r="AF27" s="1">
        <v>4.5613236725330353E-2</v>
      </c>
      <c r="AG27" s="1">
        <v>3.3031320199370384E-3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1.1041221618652342</v>
      </c>
      <c r="AP27">
        <f>(U27-T27)/(1000-U27)*AO27</f>
        <v>2.2244716182465558E-2</v>
      </c>
      <c r="AQ27">
        <f>(P27+273.15)</f>
        <v>304.01889076232908</v>
      </c>
      <c r="AR27">
        <f>(O27+273.15)</f>
        <v>304.7877201080322</v>
      </c>
      <c r="AS27">
        <f>(Y27*AK27+Z27*AL27)*AM27</f>
        <v>16.046814826872605</v>
      </c>
      <c r="AT27">
        <f>((AS27+0.00000010773*(AR27^4-AQ27^4))-AP27*44100)/(L27*0.92*2*29.3+0.00000043092*AQ27^3)</f>
        <v>-7.4955044786655858</v>
      </c>
      <c r="AU27">
        <f>0.61365*EXP(17.502*J27/(240.97+J27))</f>
        <v>4.4777629670105448</v>
      </c>
      <c r="AV27">
        <f>AU27*1000/AA27</f>
        <v>50.718292983047625</v>
      </c>
      <c r="AW27">
        <f>(AV27-U27)</f>
        <v>12.719551833145282</v>
      </c>
      <c r="AX27">
        <f>IF(D27,P27,(O27+P27)/2)</f>
        <v>31.253305435180664</v>
      </c>
      <c r="AY27">
        <f>0.61365*EXP(17.502*AX27/(240.97+AX27))</f>
        <v>4.5769468002216618</v>
      </c>
      <c r="AZ27">
        <f>IF(AW27&lt;&gt;0,(1000-(AV27+U27)/2)/AW27*AP27,0)</f>
        <v>1.6712832212100126</v>
      </c>
      <c r="BA27">
        <f>U27*AA27/1000</f>
        <v>3.3547926380512072</v>
      </c>
      <c r="BB27">
        <f>(AY27-BA27)</f>
        <v>1.2221541621704546</v>
      </c>
      <c r="BC27">
        <f>1/(1.6/F27+1.37/N27)</f>
        <v>1.1066669071964406</v>
      </c>
      <c r="BD27">
        <f>G27*AA27*0.001</f>
        <v>34.940808391734194</v>
      </c>
      <c r="BE27">
        <f>G27/S27</f>
        <v>0.99455766577229765</v>
      </c>
      <c r="BF27">
        <f>(1-AP27*AA27/AU27/F27)*100</f>
        <v>84.003757769590408</v>
      </c>
      <c r="BG27">
        <f>(S27-E27/(N27/1.35))</f>
        <v>399.95816901206803</v>
      </c>
      <c r="BH27">
        <f>E27*BF27/100/BG27</f>
        <v>-1.3507278035939686E-2</v>
      </c>
    </row>
    <row r="28" spans="1:60" x14ac:dyDescent="0.35">
      <c r="A28" s="1" t="s">
        <v>9</v>
      </c>
      <c r="B28" s="1" t="s">
        <v>3101</v>
      </c>
      <c r="K28" s="1">
        <v>2.72</v>
      </c>
    </row>
    <row r="29" spans="1:60" x14ac:dyDescent="0.35">
      <c r="A29" s="1" t="s">
        <v>9</v>
      </c>
      <c r="B29" s="1" t="s">
        <v>3100</v>
      </c>
      <c r="K29" s="1">
        <v>2.72</v>
      </c>
    </row>
    <row r="30" spans="1:60" x14ac:dyDescent="0.35">
      <c r="A30" s="1">
        <v>5</v>
      </c>
      <c r="B30" s="1" t="s">
        <v>3099</v>
      </c>
      <c r="C30" s="1">
        <v>1221.0000026151538</v>
      </c>
      <c r="D30" s="1">
        <v>0</v>
      </c>
      <c r="E30">
        <f>(R30-S30*(1000-T30)/(1000-U30))*AO30</f>
        <v>-6.8001146833480073</v>
      </c>
      <c r="F30">
        <f>IF(AZ30&lt;&gt;0,1/(1/AZ30-1/N30),0)</f>
        <v>2.4008094797379957</v>
      </c>
      <c r="G30">
        <f>((BC30-AP30/2)*S30-E30)/(BC30+AP30/2)</f>
        <v>396.96095339639993</v>
      </c>
      <c r="H30">
        <f>AP30*1000</f>
        <v>21.286763133604111</v>
      </c>
      <c r="I30">
        <f>(AU30-BA30)</f>
        <v>1.1677493126159559</v>
      </c>
      <c r="J30">
        <f>(P30+AT30*D30)</f>
        <v>30.911600112915039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31.642314910888672</v>
      </c>
      <c r="P30" s="1">
        <v>30.911600112915039</v>
      </c>
      <c r="Q30" s="1">
        <v>31.804145812988281</v>
      </c>
      <c r="R30" s="1">
        <v>400.1318359375</v>
      </c>
      <c r="S30" s="1">
        <v>398.60586547851563</v>
      </c>
      <c r="T30" s="1">
        <v>19.063907623291016</v>
      </c>
      <c r="U30" s="1">
        <v>37.617404937744141</v>
      </c>
      <c r="V30" s="1">
        <v>35.967239379882813</v>
      </c>
      <c r="W30" s="1">
        <v>70.97149658203125</v>
      </c>
      <c r="X30" s="1">
        <v>300.33123779296875</v>
      </c>
      <c r="Y30" s="1">
        <v>151.44110107421875</v>
      </c>
      <c r="Z30" s="1">
        <v>0.12233737111091614</v>
      </c>
      <c r="AA30" s="1">
        <v>88.282005310058594</v>
      </c>
      <c r="AB30" s="1">
        <v>13.529781341552734</v>
      </c>
      <c r="AC30" s="1">
        <v>1.8327971696853638</v>
      </c>
      <c r="AD30" s="1">
        <v>5.3854811936616898E-2</v>
      </c>
      <c r="AE30" s="1">
        <v>1.3981547206640244E-2</v>
      </c>
      <c r="AF30" s="1">
        <v>4.1421171277761459E-2</v>
      </c>
      <c r="AG30" s="1">
        <v>1.6897997120395303E-3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1.1041589624741495</v>
      </c>
      <c r="AP30">
        <f>(U30-T30)/(1000-U30)*AO30</f>
        <v>2.1286763133604111E-2</v>
      </c>
      <c r="AQ30">
        <f>(P30+273.15)</f>
        <v>304.06160011291502</v>
      </c>
      <c r="AR30">
        <f>(O30+273.15)</f>
        <v>304.79231491088865</v>
      </c>
      <c r="AS30">
        <f>(Y30*AK30+Z30*AL30)*AM30</f>
        <v>24.230575630279418</v>
      </c>
      <c r="AT30">
        <f>((AS30+0.00000010773*(AR30^4-AQ30^4))-AP30*44100)/(L30*0.92*2*29.3+0.00000043092*AQ30^3)</f>
        <v>-7.1032805701872013</v>
      </c>
      <c r="AU30">
        <f>0.61365*EXP(17.502*J30/(240.97+J30))</f>
        <v>4.4886892550805086</v>
      </c>
      <c r="AV30">
        <f>AU30*1000/AA30</f>
        <v>50.844894600157893</v>
      </c>
      <c r="AW30">
        <f>(AV30-U30)</f>
        <v>13.227489662413753</v>
      </c>
      <c r="AX30">
        <f>IF(D30,P30,(O30+P30)/2)</f>
        <v>31.276957511901855</v>
      </c>
      <c r="AY30">
        <f>0.61365*EXP(17.502*AX30/(240.97+AX30))</f>
        <v>4.583111327327634</v>
      </c>
      <c r="AZ30">
        <f>IF(AW30&lt;&gt;0,(1000-(AV30+U30)/2)/AW30*AP30,0)</f>
        <v>1.5381017596375035</v>
      </c>
      <c r="BA30">
        <f>U30*AA30/1000</f>
        <v>3.3209399424645527</v>
      </c>
      <c r="BB30">
        <f>(AY30-BA30)</f>
        <v>1.2621713848630813</v>
      </c>
      <c r="BC30">
        <f>1/(1.6/F30+1.37/N30)</f>
        <v>1.0136751683895682</v>
      </c>
      <c r="BD30">
        <f>G30*AA30*0.001</f>
        <v>35.044508995626899</v>
      </c>
      <c r="BE30">
        <f>G30/S30</f>
        <v>0.99587333698629588</v>
      </c>
      <c r="BF30">
        <f>(1-AP30*AA30/AU30/F30)*100</f>
        <v>82.561682566157614</v>
      </c>
      <c r="BG30">
        <f>(S30-E30/(N30/1.35))</f>
        <v>400.75058706896965</v>
      </c>
      <c r="BH30">
        <f>E30*BF30/100/BG30</f>
        <v>-1.4009434496559402E-2</v>
      </c>
    </row>
    <row r="31" spans="1:60" x14ac:dyDescent="0.35">
      <c r="A31" s="1" t="s">
        <v>9</v>
      </c>
      <c r="B31" s="1" t="s">
        <v>3098</v>
      </c>
      <c r="K31" s="1">
        <v>2.72</v>
      </c>
    </row>
    <row r="32" spans="1:60" x14ac:dyDescent="0.35">
      <c r="A32" s="1" t="s">
        <v>9</v>
      </c>
      <c r="B32" s="1" t="s">
        <v>3097</v>
      </c>
      <c r="K32" s="1">
        <v>2.72</v>
      </c>
    </row>
    <row r="33" spans="1:60" x14ac:dyDescent="0.35">
      <c r="A33" s="1">
        <v>6</v>
      </c>
      <c r="B33" s="1" t="s">
        <v>3096</v>
      </c>
      <c r="C33" s="1">
        <v>1425.0000026151538</v>
      </c>
      <c r="D33" s="1">
        <v>0</v>
      </c>
      <c r="E33">
        <f>(R33-S33*(1000-T33)/(1000-U33))*AO33</f>
        <v>-6.6145276088801408</v>
      </c>
      <c r="F33">
        <f>IF(AZ33&lt;&gt;0,1/(1/AZ33-1/N33),0)</f>
        <v>2.1968317648490832</v>
      </c>
      <c r="G33">
        <f>((BC33-AP33/2)*S33-E33)/(BC33+AP33/2)</f>
        <v>397.02170766711555</v>
      </c>
      <c r="H33">
        <f>AP33*1000</f>
        <v>20.673238472330311</v>
      </c>
      <c r="I33">
        <f>(AU33-BA33)</f>
        <v>1.2014071293715038</v>
      </c>
      <c r="J33">
        <f>(P33+AT33*D33)</f>
        <v>31.003995895385742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31.673933029174805</v>
      </c>
      <c r="P33" s="1">
        <v>31.003995895385742</v>
      </c>
      <c r="Q33" s="1">
        <v>31.821269989013672</v>
      </c>
      <c r="R33" s="1">
        <v>400.18487548828125</v>
      </c>
      <c r="S33" s="1">
        <v>398.71029663085938</v>
      </c>
      <c r="T33" s="1">
        <v>19.484746932983398</v>
      </c>
      <c r="U33" s="1">
        <v>37.50628662109375</v>
      </c>
      <c r="V33" s="1">
        <v>36.693874359130859</v>
      </c>
      <c r="W33" s="1">
        <v>70.632217407226563</v>
      </c>
      <c r="X33" s="1">
        <v>300.31942749023438</v>
      </c>
      <c r="Y33" s="1">
        <v>300.84771728515625</v>
      </c>
      <c r="Z33" s="1">
        <v>1.6006359830498695E-2</v>
      </c>
      <c r="AA33" s="1">
        <v>88.278511047363281</v>
      </c>
      <c r="AB33" s="1">
        <v>13.645925521850586</v>
      </c>
      <c r="AC33" s="1">
        <v>1.8321728706359863</v>
      </c>
      <c r="AD33" s="1">
        <v>8.6453363299369812E-2</v>
      </c>
      <c r="AE33" s="1">
        <v>7.4263820424675941E-3</v>
      </c>
      <c r="AF33" s="1">
        <v>3.6769133061170578E-2</v>
      </c>
      <c r="AG33" s="1">
        <v>2.8766624163836241E-3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1.1041155422435085</v>
      </c>
      <c r="AP33">
        <f>(U33-T33)/(1000-U33)*AO33</f>
        <v>2.067323847233031E-2</v>
      </c>
      <c r="AQ33">
        <f>(P33+273.15)</f>
        <v>304.15399589538572</v>
      </c>
      <c r="AR33">
        <f>(O33+273.15)</f>
        <v>304.82393302917478</v>
      </c>
      <c r="AS33">
        <f>(Y33*AK33+Z33*AL33)*AM33</f>
        <v>48.135633689709721</v>
      </c>
      <c r="AT33">
        <f>((AS33+0.00000010773*(AR33^4-AQ33^4))-AP33*44100)/(L33*0.92*2*29.3+0.00000043092*AQ33^3)</f>
        <v>-6.7087418403633361</v>
      </c>
      <c r="AU33">
        <f>0.61365*EXP(17.502*J33/(240.97+J33))</f>
        <v>4.512406267197302</v>
      </c>
      <c r="AV33">
        <f>AU33*1000/AA33</f>
        <v>51.115568371744516</v>
      </c>
      <c r="AW33">
        <f>(AV33-U33)</f>
        <v>13.609281750650766</v>
      </c>
      <c r="AX33">
        <f>IF(D33,P33,(O33+P33)/2)</f>
        <v>31.338964462280273</v>
      </c>
      <c r="AY33">
        <f>0.61365*EXP(17.502*AX33/(240.97+AX33))</f>
        <v>4.5993067644020851</v>
      </c>
      <c r="AZ33">
        <f>IF(AW33&lt;&gt;0,(1000-(AV33+U33)/2)/AW33*AP33,0)</f>
        <v>1.4517436307997631</v>
      </c>
      <c r="BA33">
        <f>U33*AA33/1000</f>
        <v>3.3109991378257981</v>
      </c>
      <c r="BB33">
        <f>(AY33-BA33)</f>
        <v>1.2883076265762869</v>
      </c>
      <c r="BC33">
        <f>1/(1.6/F33+1.37/N33)</f>
        <v>0.95384440391431702</v>
      </c>
      <c r="BD33">
        <f>G33*AA33*0.001</f>
        <v>35.048485206334497</v>
      </c>
      <c r="BE33">
        <f>G33/S33</f>
        <v>0.99576487244494927</v>
      </c>
      <c r="BF33">
        <f>(1-AP33*AA33/AU33/F33)*100</f>
        <v>81.589799403112139</v>
      </c>
      <c r="BG33">
        <f>(S33-E33/(N33/1.35))</f>
        <v>400.79648500179354</v>
      </c>
      <c r="BH33">
        <f>E33*BF33/100/BG33</f>
        <v>-1.3465137568570809E-2</v>
      </c>
    </row>
    <row r="34" spans="1:60" x14ac:dyDescent="0.35">
      <c r="A34" s="1" t="s">
        <v>9</v>
      </c>
      <c r="B34" s="1" t="s">
        <v>3095</v>
      </c>
      <c r="K34" s="1">
        <v>2.72</v>
      </c>
    </row>
    <row r="35" spans="1:60" x14ac:dyDescent="0.35">
      <c r="A35" s="1" t="s">
        <v>9</v>
      </c>
      <c r="B35" s="1" t="s">
        <v>3094</v>
      </c>
      <c r="K35" s="1">
        <v>2.72</v>
      </c>
    </row>
    <row r="36" spans="1:60" x14ac:dyDescent="0.35">
      <c r="A36" s="1">
        <v>7</v>
      </c>
      <c r="B36" s="1" t="s">
        <v>3093</v>
      </c>
      <c r="C36" s="1">
        <v>1629.0000026151538</v>
      </c>
      <c r="D36" s="1">
        <v>0</v>
      </c>
      <c r="E36">
        <f>(R36-S36*(1000-T36)/(1000-U36))*AO36</f>
        <v>-6.8317120586560582</v>
      </c>
      <c r="F36">
        <f>IF(AZ36&lt;&gt;0,1/(1/AZ36-1/N36),0)</f>
        <v>2.1499284742965008</v>
      </c>
      <c r="G36">
        <f>((BC36-AP36/2)*S36-E36)/(BC36+AP36/2)</f>
        <v>397.33220568841512</v>
      </c>
      <c r="H36">
        <f>AP36*1000</f>
        <v>20.536712837620136</v>
      </c>
      <c r="I36">
        <f>(AU36-BA36)</f>
        <v>1.2102644276490495</v>
      </c>
      <c r="J36">
        <f>(P36+AT36*D36)</f>
        <v>31.127143859863281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31.730762481689453</v>
      </c>
      <c r="P36" s="1">
        <v>31.127143859863281</v>
      </c>
      <c r="Q36" s="1">
        <v>31.862937927246094</v>
      </c>
      <c r="R36" s="1">
        <v>399.99090576171875</v>
      </c>
      <c r="S36" s="1">
        <v>398.76138305664063</v>
      </c>
      <c r="T36" s="1">
        <v>19.868947982788086</v>
      </c>
      <c r="U36" s="1">
        <v>37.766620635986328</v>
      </c>
      <c r="V36" s="1">
        <v>37.296321868896484</v>
      </c>
      <c r="W36" s="1">
        <v>70.892333984375</v>
      </c>
      <c r="X36" s="1">
        <v>300.31961059570313</v>
      </c>
      <c r="Y36" s="1">
        <v>501.28482055664063</v>
      </c>
      <c r="Z36" s="1">
        <v>0.14291885495185852</v>
      </c>
      <c r="AA36" s="1">
        <v>88.276954650878906</v>
      </c>
      <c r="AB36" s="1">
        <v>13.809764862060547</v>
      </c>
      <c r="AC36" s="1">
        <v>1.8453541994094849</v>
      </c>
      <c r="AD36" s="1">
        <v>4.7505587339401245E-2</v>
      </c>
      <c r="AE36" s="1">
        <v>6.5947677940130234E-3</v>
      </c>
      <c r="AF36" s="1">
        <v>3.6159418523311615E-2</v>
      </c>
      <c r="AG36" s="1">
        <v>7.4747661128640175E-3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1.104116215425379</v>
      </c>
      <c r="AP36">
        <f>(U36-T36)/(1000-U36)*AO36</f>
        <v>2.0536712837620135E-2</v>
      </c>
      <c r="AQ36">
        <f>(P36+273.15)</f>
        <v>304.27714385986326</v>
      </c>
      <c r="AR36">
        <f>(O36+273.15)</f>
        <v>304.88076248168943</v>
      </c>
      <c r="AS36">
        <f>(Y36*AK36+Z36*AL36)*AM36</f>
        <v>80.20556949632828</v>
      </c>
      <c r="AT36">
        <f>((AS36+0.00000010773*(AR36^4-AQ36^4))-AP36*44100)/(L36*0.92*2*29.3+0.00000043092*AQ36^3)</f>
        <v>-6.4155399078646616</v>
      </c>
      <c r="AU36">
        <f>0.61365*EXP(17.502*J36/(240.97+J36))</f>
        <v>4.5441866848489623</v>
      </c>
      <c r="AV36">
        <f>AU36*1000/AA36</f>
        <v>51.476477669857175</v>
      </c>
      <c r="AW36">
        <f>(AV36-U36)</f>
        <v>13.709857033870847</v>
      </c>
      <c r="AX36">
        <f>IF(D36,P36,(O36+P36)/2)</f>
        <v>31.428953170776367</v>
      </c>
      <c r="AY36">
        <f>0.61365*EXP(17.502*AX36/(240.97+AX36))</f>
        <v>4.622899330670486</v>
      </c>
      <c r="AZ36">
        <f>IF(AW36&lt;&gt;0,(1000-(AV36+U36)/2)/AW36*AP36,0)</f>
        <v>1.431111414788927</v>
      </c>
      <c r="BA36">
        <f>U36*AA36/1000</f>
        <v>3.3339222571999128</v>
      </c>
      <c r="BB36">
        <f>(AY36-BA36)</f>
        <v>1.2889770734705732</v>
      </c>
      <c r="BC36">
        <f>1/(1.6/F36+1.37/N36)</f>
        <v>0.93960391702470025</v>
      </c>
      <c r="BD36">
        <f>G36*AA36*0.001</f>
        <v>35.075277102889906</v>
      </c>
      <c r="BE36">
        <f>G36/S36</f>
        <v>0.99641595844294051</v>
      </c>
      <c r="BF36">
        <f>(1-AP36*AA36/AU36/F36)*100</f>
        <v>81.443413235119095</v>
      </c>
      <c r="BG36">
        <f>(S36-E36/(N36/1.35))</f>
        <v>400.91607029858443</v>
      </c>
      <c r="BH36">
        <f>E36*BF36/100/BG36</f>
        <v>-1.3878165269905273E-2</v>
      </c>
    </row>
    <row r="37" spans="1:60" x14ac:dyDescent="0.35">
      <c r="A37" s="1" t="s">
        <v>9</v>
      </c>
      <c r="B37" s="1" t="s">
        <v>3092</v>
      </c>
      <c r="K37" s="1">
        <v>2.72</v>
      </c>
    </row>
    <row r="38" spans="1:60" x14ac:dyDescent="0.35">
      <c r="A38" s="1" t="s">
        <v>9</v>
      </c>
      <c r="B38" s="1" t="s">
        <v>3091</v>
      </c>
      <c r="K38" s="1">
        <v>2.72</v>
      </c>
    </row>
    <row r="39" spans="1:60" x14ac:dyDescent="0.35">
      <c r="A39" s="1">
        <v>8</v>
      </c>
      <c r="B39" s="1" t="s">
        <v>3090</v>
      </c>
      <c r="C39" s="1">
        <v>1832.0000026151538</v>
      </c>
      <c r="D39" s="1">
        <v>0</v>
      </c>
      <c r="E39">
        <f>(R39-S39*(1000-T39)/(1000-U39))*AO39</f>
        <v>-6.7546296827825039</v>
      </c>
      <c r="F39">
        <f>IF(AZ39&lt;&gt;0,1/(1/AZ39-1/N39),0)</f>
        <v>2.262932238537319</v>
      </c>
      <c r="G39">
        <f>((BC39-AP39/2)*S39-E39)/(BC39+AP39/2)</f>
        <v>396.98609761395124</v>
      </c>
      <c r="H39">
        <f>AP39*1000</f>
        <v>20.846296693314187</v>
      </c>
      <c r="I39">
        <f>(AU39-BA39)</f>
        <v>1.187064958408834</v>
      </c>
      <c r="J39">
        <f>(P39+AT39*D39)</f>
        <v>31.253263473510742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31.804914474487305</v>
      </c>
      <c r="P39" s="1">
        <v>31.253263473510742</v>
      </c>
      <c r="Q39" s="1">
        <v>31.919794082641602</v>
      </c>
      <c r="R39" s="1">
        <v>399.972900390625</v>
      </c>
      <c r="S39" s="1">
        <v>398.5653076171875</v>
      </c>
      <c r="T39" s="1">
        <v>20.242425918579102</v>
      </c>
      <c r="U39" s="1">
        <v>38.399871826171875</v>
      </c>
      <c r="V39" s="1">
        <v>37.838497161865234</v>
      </c>
      <c r="W39" s="1">
        <v>71.779617309570313</v>
      </c>
      <c r="X39" s="1">
        <v>300.2877197265625</v>
      </c>
      <c r="Y39" s="1">
        <v>749.124267578125</v>
      </c>
      <c r="Z39" s="1">
        <v>0.12233570218086243</v>
      </c>
      <c r="AA39" s="1">
        <v>88.278182983398438</v>
      </c>
      <c r="AB39" s="1">
        <v>13.827756881713867</v>
      </c>
      <c r="AC39" s="1">
        <v>1.8390300273895264</v>
      </c>
      <c r="AD39" s="1">
        <v>0.10994086414575577</v>
      </c>
      <c r="AE39" s="1">
        <v>1.3846365734934807E-2</v>
      </c>
      <c r="AF39" s="1">
        <v>4.962911456823349E-2</v>
      </c>
      <c r="AG39" s="1">
        <v>1.4016661792993546E-2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1.10399896958295</v>
      </c>
      <c r="AP39">
        <f>(U39-T39)/(1000-U39)*AO39</f>
        <v>2.0846296693314188E-2</v>
      </c>
      <c r="AQ39">
        <f>(P39+273.15)</f>
        <v>304.40326347351072</v>
      </c>
      <c r="AR39">
        <f>(O39+273.15)</f>
        <v>304.95491447448728</v>
      </c>
      <c r="AS39">
        <f>(Y39*AK39+Z39*AL39)*AM39</f>
        <v>119.85988013342285</v>
      </c>
      <c r="AT39">
        <f>((AS39+0.00000010773*(AR39^4-AQ39^4))-AP39*44100)/(L39*0.92*2*29.3+0.00000043092*AQ39^3)</f>
        <v>-6.2158122060359871</v>
      </c>
      <c r="AU39">
        <f>0.61365*EXP(17.502*J39/(240.97+J39))</f>
        <v>4.5769358700186809</v>
      </c>
      <c r="AV39">
        <f>AU39*1000/AA39</f>
        <v>51.84673851838815</v>
      </c>
      <c r="AW39">
        <f>(AV39-U39)</f>
        <v>13.446866692216275</v>
      </c>
      <c r="AX39">
        <f>IF(D39,P39,(O39+P39)/2)</f>
        <v>31.529088973999023</v>
      </c>
      <c r="AY39">
        <f>0.61365*EXP(17.502*AX39/(240.97+AX39))</f>
        <v>4.6492760040973096</v>
      </c>
      <c r="AZ39">
        <f>IF(AW39&lt;&gt;0,(1000-(AV39+U39)/2)/AW39*AP39,0)</f>
        <v>1.4803183032544132</v>
      </c>
      <c r="BA39">
        <f>U39*AA39/1000</f>
        <v>3.3898709116098469</v>
      </c>
      <c r="BB39">
        <f>(AY39-BA39)</f>
        <v>1.2594050924874627</v>
      </c>
      <c r="BC39">
        <f>1/(1.6/F39+1.37/N39)</f>
        <v>0.97360112219554473</v>
      </c>
      <c r="BD39">
        <f>G39*AA39*0.001</f>
        <v>35.045211367029658</v>
      </c>
      <c r="BE39">
        <f>G39/S39</f>
        <v>0.99603776351565187</v>
      </c>
      <c r="BF39">
        <f>(1-AP39*AA39/AU39/F39)*100</f>
        <v>82.232107286648983</v>
      </c>
      <c r="BG39">
        <f>(S39-E39/(N39/1.35))</f>
        <v>400.69568346976837</v>
      </c>
      <c r="BH39">
        <f>E39*BF39/100/BG39</f>
        <v>-1.3862076774731764E-2</v>
      </c>
    </row>
    <row r="40" spans="1:60" x14ac:dyDescent="0.35">
      <c r="A40" s="1" t="s">
        <v>9</v>
      </c>
      <c r="B40" s="1" t="s">
        <v>3089</v>
      </c>
      <c r="K40" s="1">
        <v>2.72</v>
      </c>
    </row>
    <row r="41" spans="1:60" x14ac:dyDescent="0.35">
      <c r="A41" s="1" t="s">
        <v>9</v>
      </c>
      <c r="B41" s="1" t="s">
        <v>3088</v>
      </c>
      <c r="K41" s="1">
        <v>2.72</v>
      </c>
    </row>
    <row r="42" spans="1:60" x14ac:dyDescent="0.35">
      <c r="A42" s="1">
        <v>9</v>
      </c>
      <c r="B42" s="1" t="s">
        <v>3087</v>
      </c>
      <c r="C42" s="1">
        <v>2036.5000026039779</v>
      </c>
      <c r="D42" s="1">
        <v>0</v>
      </c>
      <c r="E42">
        <f>(R42-S42*(1000-T42)/(1000-U42))*AO42</f>
        <v>-6.5279118066073138</v>
      </c>
      <c r="F42">
        <f>IF(AZ42&lt;&gt;0,1/(1/AZ42-1/N42),0)</f>
        <v>2.4753904071888053</v>
      </c>
      <c r="G42">
        <f>((BC42-AP42/2)*S42-E42)/(BC42+AP42/2)</f>
        <v>396.33628874791697</v>
      </c>
      <c r="H42">
        <f>AP42*1000</f>
        <v>21.339018342400543</v>
      </c>
      <c r="I42">
        <f>(AU42-BA42)</f>
        <v>1.1462574394496046</v>
      </c>
      <c r="J42">
        <f>(P42+AT42*D42)</f>
        <v>31.356645584106445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31.885442733764648</v>
      </c>
      <c r="P42" s="1">
        <v>31.356645584106445</v>
      </c>
      <c r="Q42" s="1">
        <v>31.990240097045898</v>
      </c>
      <c r="R42" s="1">
        <v>400.00442504882813</v>
      </c>
      <c r="S42" s="1">
        <v>398.220458984375</v>
      </c>
      <c r="T42" s="1">
        <v>20.598203659057617</v>
      </c>
      <c r="U42" s="1">
        <v>39.167850494384766</v>
      </c>
      <c r="V42" s="1">
        <v>38.328353881835938</v>
      </c>
      <c r="W42" s="1">
        <v>72.882049560546875</v>
      </c>
      <c r="X42" s="1">
        <v>300.32205200195313</v>
      </c>
      <c r="Y42" s="1">
        <v>1001.2623291015625</v>
      </c>
      <c r="Z42" s="1">
        <v>0.14977180957794189</v>
      </c>
      <c r="AA42" s="1">
        <v>88.278434753417969</v>
      </c>
      <c r="AB42" s="1">
        <v>13.788193702697754</v>
      </c>
      <c r="AC42" s="1">
        <v>1.8307015895843506</v>
      </c>
      <c r="AD42" s="1">
        <v>0.11865939944982529</v>
      </c>
      <c r="AE42" s="1">
        <v>4.9760355614125729E-3</v>
      </c>
      <c r="AF42" s="1">
        <v>3.2401025295257568E-2</v>
      </c>
      <c r="AG42" s="1">
        <v>1.0044477880001068E-2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1.1041251911836509</v>
      </c>
      <c r="AP42">
        <f>(U42-T42)/(1000-U42)*AO42</f>
        <v>2.1339018342400543E-2</v>
      </c>
      <c r="AQ42">
        <f>(P42+273.15)</f>
        <v>304.50664558410642</v>
      </c>
      <c r="AR42">
        <f>(O42+273.15)</f>
        <v>305.03544273376463</v>
      </c>
      <c r="AS42">
        <f>(Y42*AK42+Z42*AL42)*AM42</f>
        <v>160.20196907545687</v>
      </c>
      <c r="AT42">
        <f>((AS42+0.00000010773*(AR42^4-AQ42^4))-AP42*44100)/(L42*0.92*2*29.3+0.00000043092*AQ42^3)</f>
        <v>-6.0714168173561411</v>
      </c>
      <c r="AU42">
        <f>0.61365*EXP(17.502*J42/(240.97+J42))</f>
        <v>4.60393397374978</v>
      </c>
      <c r="AV42">
        <f>AU42*1000/AA42</f>
        <v>52.152419632378283</v>
      </c>
      <c r="AW42">
        <f>(AV42-U42)</f>
        <v>12.984569137993518</v>
      </c>
      <c r="AX42">
        <f>IF(D42,P42,(O42+P42)/2)</f>
        <v>31.621044158935547</v>
      </c>
      <c r="AY42">
        <f>0.61365*EXP(17.502*AX42/(240.97+AX42))</f>
        <v>4.6736131575387372</v>
      </c>
      <c r="AZ42">
        <f>IF(AW42&lt;&gt;0,(1000-(AV42+U42)/2)/AW42*AP42,0)</f>
        <v>1.5683751741271468</v>
      </c>
      <c r="BA42">
        <f>U42*AA42/1000</f>
        <v>3.4576765343001754</v>
      </c>
      <c r="BB42">
        <f>(AY42-BA42)</f>
        <v>1.2159366232385618</v>
      </c>
      <c r="BC42">
        <f>1/(1.6/F42+1.37/N42)</f>
        <v>1.0347359610278668</v>
      </c>
      <c r="BD42">
        <f>G42*AA42*0.001</f>
        <v>34.987947206644812</v>
      </c>
      <c r="BE42">
        <f>G42/S42</f>
        <v>0.99526852477327898</v>
      </c>
      <c r="BF42">
        <f>(1-AP42*AA42/AU42/F42)*100</f>
        <v>83.470631163461775</v>
      </c>
      <c r="BG42">
        <f>(S42-E42/(N42/1.35))</f>
        <v>400.2793291717403</v>
      </c>
      <c r="BH42">
        <f>E42*BF42/100/BG42</f>
        <v>-1.3612716894584913E-2</v>
      </c>
    </row>
    <row r="43" spans="1:60" x14ac:dyDescent="0.35">
      <c r="A43" s="1" t="s">
        <v>9</v>
      </c>
      <c r="B43" s="1" t="s">
        <v>3086</v>
      </c>
      <c r="K43" s="1">
        <v>2.72</v>
      </c>
    </row>
    <row r="44" spans="1:60" x14ac:dyDescent="0.35">
      <c r="A44" s="1" t="s">
        <v>9</v>
      </c>
      <c r="B44" s="1" t="s">
        <v>3085</v>
      </c>
      <c r="K44" s="1">
        <v>2.72</v>
      </c>
    </row>
    <row r="45" spans="1:60" x14ac:dyDescent="0.35">
      <c r="A45" s="1">
        <v>10</v>
      </c>
      <c r="B45" s="1" t="s">
        <v>3084</v>
      </c>
      <c r="C45" s="1">
        <v>2240.5000026039779</v>
      </c>
      <c r="D45" s="1">
        <v>0</v>
      </c>
      <c r="E45">
        <f>(R45-S45*(1000-T45)/(1000-U45))*AO45</f>
        <v>-6.9452380450745048</v>
      </c>
      <c r="F45">
        <f>IF(AZ45&lt;&gt;0,1/(1/AZ45-1/N45),0)</f>
        <v>2.7477261721277157</v>
      </c>
      <c r="G45">
        <f>((BC45-AP45/2)*S45-E45)/(BC45+AP45/2)</f>
        <v>396.76007137804004</v>
      </c>
      <c r="H45">
        <f>AP45*1000</f>
        <v>21.947939962747206</v>
      </c>
      <c r="I45">
        <f>(AU45-BA45)</f>
        <v>1.1041321684787038</v>
      </c>
      <c r="J45">
        <f>(P45+AT45*D45)</f>
        <v>31.48521614074707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31.981016159057617</v>
      </c>
      <c r="P45" s="1">
        <v>31.48521614074707</v>
      </c>
      <c r="Q45" s="1">
        <v>32.066608428955078</v>
      </c>
      <c r="R45" s="1">
        <v>399.99490356445313</v>
      </c>
      <c r="S45" s="1">
        <v>398.36669921875</v>
      </c>
      <c r="T45" s="1">
        <v>20.951639175415039</v>
      </c>
      <c r="U45" s="1">
        <v>40.03033447265625</v>
      </c>
      <c r="V45" s="1">
        <v>38.772911071777344</v>
      </c>
      <c r="W45" s="1">
        <v>74.079765319824219</v>
      </c>
      <c r="X45" s="1">
        <v>300.38034057617188</v>
      </c>
      <c r="Y45" s="1">
        <v>1250.48974609375</v>
      </c>
      <c r="Z45" s="1">
        <v>3.2012473791837692E-2</v>
      </c>
      <c r="AA45" s="1">
        <v>88.2723388671875</v>
      </c>
      <c r="AB45" s="1">
        <v>13.92476749420166</v>
      </c>
      <c r="AC45" s="1">
        <v>1.8170713186264038</v>
      </c>
      <c r="AD45" s="1">
        <v>4.4297274202108383E-2</v>
      </c>
      <c r="AE45" s="1">
        <v>7.8060515224933624E-3</v>
      </c>
      <c r="AF45" s="1">
        <v>2.9421249404549599E-2</v>
      </c>
      <c r="AG45" s="1">
        <v>1.1097274720668793E-2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1.1043394874123964</v>
      </c>
      <c r="AP45">
        <f>(U45-T45)/(1000-U45)*AO45</f>
        <v>2.1947939962747205E-2</v>
      </c>
      <c r="AQ45">
        <f>(P45+273.15)</f>
        <v>304.63521614074705</v>
      </c>
      <c r="AR45">
        <f>(O45+273.15)</f>
        <v>305.13101615905759</v>
      </c>
      <c r="AS45">
        <f>(Y45*AK45+Z45*AL45)*AM45</f>
        <v>200.07835490290017</v>
      </c>
      <c r="AT45">
        <f>((AS45+0.00000010773*(AR45^4-AQ45^4))-AP45*44100)/(L45*0.92*2*29.3+0.00000043092*AQ45^3)</f>
        <v>-5.9716963377852998</v>
      </c>
      <c r="AU45">
        <f>0.61365*EXP(17.502*J45/(240.97+J45))</f>
        <v>4.6377034180158736</v>
      </c>
      <c r="AV45">
        <f>AU45*1000/AA45</f>
        <v>52.538580913706767</v>
      </c>
      <c r="AW45">
        <f>(AV45-U45)</f>
        <v>12.508246441050517</v>
      </c>
      <c r="AX45">
        <f>IF(D45,P45,(O45+P45)/2)</f>
        <v>31.733116149902344</v>
      </c>
      <c r="AY45">
        <f>0.61365*EXP(17.502*AX45/(240.97+AX45))</f>
        <v>4.7034244124296327</v>
      </c>
      <c r="AZ45">
        <f>IF(AW45&lt;&gt;0,(1000-(AV45+U45)/2)/AW45*AP45,0)</f>
        <v>1.6734633078056738</v>
      </c>
      <c r="BA45">
        <f>U45*AA45/1000</f>
        <v>3.5335712495371698</v>
      </c>
      <c r="BB45">
        <f>(AY45-BA45)</f>
        <v>1.1698531628924629</v>
      </c>
      <c r="BC45">
        <f>1/(1.6/F45+1.37/N45)</f>
        <v>1.1081964483164772</v>
      </c>
      <c r="BD45">
        <f>G45*AA45*0.001</f>
        <v>35.022939469651853</v>
      </c>
      <c r="BE45">
        <f>G45/S45</f>
        <v>0.9959669624899351</v>
      </c>
      <c r="BF45">
        <f>(1-AP45*AA45/AU45/F45)*100</f>
        <v>84.796556133708663</v>
      </c>
      <c r="BG45">
        <f>(S45-E45/(N45/1.35))</f>
        <v>400.55719197949566</v>
      </c>
      <c r="BH45">
        <f>E45*BF45/100/BG45</f>
        <v>-1.4702825952037243E-2</v>
      </c>
    </row>
    <row r="46" spans="1:60" x14ac:dyDescent="0.35">
      <c r="A46" s="1" t="s">
        <v>9</v>
      </c>
      <c r="B46" s="1" t="s">
        <v>3083</v>
      </c>
      <c r="K46" s="1">
        <v>2.72</v>
      </c>
    </row>
    <row r="47" spans="1:60" x14ac:dyDescent="0.35">
      <c r="A47" s="1" t="s">
        <v>9</v>
      </c>
      <c r="B47" s="1" t="s">
        <v>3082</v>
      </c>
      <c r="K47" s="1">
        <v>2.72</v>
      </c>
    </row>
    <row r="48" spans="1:60" x14ac:dyDescent="0.35">
      <c r="A48" s="1">
        <v>11</v>
      </c>
      <c r="B48" s="1" t="s">
        <v>3081</v>
      </c>
      <c r="C48" s="1">
        <v>2444.5000026039779</v>
      </c>
      <c r="D48" s="1">
        <v>0</v>
      </c>
      <c r="E48">
        <f>(R48-S48*(1000-T48)/(1000-U48))*AO48</f>
        <v>-7.0397498639131193</v>
      </c>
      <c r="F48">
        <f>IF(AZ48&lt;&gt;0,1/(1/AZ48-1/N48),0)</f>
        <v>3.2831495221867746</v>
      </c>
      <c r="G48">
        <f>((BC48-AP48/2)*S48-E48)/(BC48+AP48/2)</f>
        <v>396.48905237729315</v>
      </c>
      <c r="H48">
        <f>AP48*1000</f>
        <v>22.95756708722627</v>
      </c>
      <c r="I48">
        <f>(AU48-BA48)</f>
        <v>1.039289889782208</v>
      </c>
      <c r="J48">
        <f>(P48+AT48*D48)</f>
        <v>31.63599967956543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32.094879150390625</v>
      </c>
      <c r="P48" s="1">
        <v>31.63599967956543</v>
      </c>
      <c r="Q48" s="1">
        <v>32.158035278320313</v>
      </c>
      <c r="R48" s="1">
        <v>400.07302856445313</v>
      </c>
      <c r="S48" s="1">
        <v>398.1700439453125</v>
      </c>
      <c r="T48" s="1">
        <v>21.283535003662109</v>
      </c>
      <c r="U48" s="1">
        <v>41.217796325683594</v>
      </c>
      <c r="V48" s="1">
        <v>39.133090972900391</v>
      </c>
      <c r="W48" s="1">
        <v>75.785331726074219</v>
      </c>
      <c r="X48" s="1">
        <v>300.34097290039063</v>
      </c>
      <c r="Y48" s="1">
        <v>1599.1287841796875</v>
      </c>
      <c r="Z48" s="1">
        <v>3.7729177623987198E-2</v>
      </c>
      <c r="AA48" s="1">
        <v>88.269927978515625</v>
      </c>
      <c r="AB48" s="1">
        <v>14.063385963439941</v>
      </c>
      <c r="AC48" s="1">
        <v>1.8118716478347778</v>
      </c>
      <c r="AD48" s="1">
        <v>0.14039909839630127</v>
      </c>
      <c r="AE48" s="1">
        <v>1.5645021572709084E-2</v>
      </c>
      <c r="AF48" s="1">
        <v>3.7091359496116638E-2</v>
      </c>
      <c r="AG48" s="1">
        <v>1.7591116949915886E-2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1.1041947533102594</v>
      </c>
      <c r="AP48">
        <f>(U48-T48)/(1000-U48)*AO48</f>
        <v>2.295756708722627E-2</v>
      </c>
      <c r="AQ48">
        <f>(P48+273.15)</f>
        <v>304.78599967956541</v>
      </c>
      <c r="AR48">
        <f>(O48+273.15)</f>
        <v>305.2448791503906</v>
      </c>
      <c r="AS48">
        <f>(Y48*AK48+Z48*AL48)*AM48</f>
        <v>255.86059974981981</v>
      </c>
      <c r="AT48">
        <f>((AS48+0.00000010773*(AR48^4-AQ48^4))-AP48*44100)/(L48*0.92*2*29.3+0.00000043092*AQ48^3)</f>
        <v>-5.8860869954238799</v>
      </c>
      <c r="AU48">
        <f>0.61365*EXP(17.502*J48/(240.97+J48))</f>
        <v>4.6775818028834246</v>
      </c>
      <c r="AV48">
        <f>AU48*1000/AA48</f>
        <v>52.991793581409972</v>
      </c>
      <c r="AW48">
        <f>(AV48-U48)</f>
        <v>11.773997255726378</v>
      </c>
      <c r="AX48">
        <f>IF(D48,P48,(O48+P48)/2)</f>
        <v>31.865439414978027</v>
      </c>
      <c r="AY48">
        <f>0.61365*EXP(17.502*AX48/(240.97+AX48))</f>
        <v>4.7388355521717802</v>
      </c>
      <c r="AZ48">
        <f>IF(AW48&lt;&gt;0,(1000-(AV48+U48)/2)/AW48*AP48,0)</f>
        <v>1.858005834535976</v>
      </c>
      <c r="BA48">
        <f>U48*AA48/1000</f>
        <v>3.6382919131012166</v>
      </c>
      <c r="BB48">
        <f>(AY48-BA48)</f>
        <v>1.1005436390705636</v>
      </c>
      <c r="BC48">
        <f>1/(1.6/F48+1.37/N48)</f>
        <v>1.238536785874804</v>
      </c>
      <c r="BD48">
        <f>G48*AA48*0.001</f>
        <v>34.998060097613575</v>
      </c>
      <c r="BE48">
        <f>G48/S48</f>
        <v>0.99577820684006502</v>
      </c>
      <c r="BF48">
        <f>(1-AP48*AA48/AU48/F48)*100</f>
        <v>86.804477818200027</v>
      </c>
      <c r="BG48">
        <f>(S48-E48/(N48/1.35))</f>
        <v>400.39034525309819</v>
      </c>
      <c r="BH48">
        <f>E48*BF48/100/BG48</f>
        <v>-1.5262151501716174E-2</v>
      </c>
    </row>
    <row r="49" spans="1:60" x14ac:dyDescent="0.35">
      <c r="A49" s="1" t="s">
        <v>9</v>
      </c>
      <c r="B49" s="1" t="s">
        <v>3080</v>
      </c>
      <c r="K49" s="1">
        <v>2.72</v>
      </c>
    </row>
    <row r="50" spans="1:60" x14ac:dyDescent="0.35">
      <c r="A50" s="1" t="s">
        <v>9</v>
      </c>
      <c r="B50" s="1" t="s">
        <v>3075</v>
      </c>
      <c r="K50" s="1">
        <v>2.72</v>
      </c>
    </row>
    <row r="51" spans="1:60" x14ac:dyDescent="0.35">
      <c r="A51" s="1">
        <v>12</v>
      </c>
      <c r="B51" s="1" t="s">
        <v>3079</v>
      </c>
      <c r="C51" s="1">
        <v>2648.5000026039779</v>
      </c>
      <c r="D51" s="1">
        <v>0</v>
      </c>
      <c r="E51">
        <f>(R51-S51*(1000-T51)/(1000-U51))*AO51</f>
        <v>-7.3502593910196374</v>
      </c>
      <c r="F51">
        <f>IF(AZ51&lt;&gt;0,1/(1/AZ51-1/N51),0)</f>
        <v>4.2444782948877142</v>
      </c>
      <c r="G51">
        <f>((BC51-AP51/2)*S51-E51)/(BC51+AP51/2)</f>
        <v>396.32424362004804</v>
      </c>
      <c r="H51">
        <f>AP51*1000</f>
        <v>24.311484168126523</v>
      </c>
      <c r="I51">
        <f>(AU51-BA51)</f>
        <v>0.9585052632223805</v>
      </c>
      <c r="J51">
        <f>(P51+AT51*D51)</f>
        <v>31.822704315185547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32.254878997802734</v>
      </c>
      <c r="P51" s="1">
        <v>31.822704315185547</v>
      </c>
      <c r="Q51" s="1">
        <v>32.285118103027344</v>
      </c>
      <c r="R51" s="1">
        <v>400.03530883789063</v>
      </c>
      <c r="S51" s="1">
        <v>397.9305419921875</v>
      </c>
      <c r="T51" s="1">
        <v>21.618474960327148</v>
      </c>
      <c r="U51" s="1">
        <v>42.696254730224609</v>
      </c>
      <c r="V51" s="1">
        <v>39.391807556152344</v>
      </c>
      <c r="W51" s="1">
        <v>77.798393249511719</v>
      </c>
      <c r="X51" s="1">
        <v>300.33453369140625</v>
      </c>
      <c r="Y51" s="1">
        <v>1999.9130859375</v>
      </c>
      <c r="Z51" s="1">
        <v>9.3754082918167114E-2</v>
      </c>
      <c r="AA51" s="1">
        <v>88.271644592285156</v>
      </c>
      <c r="AB51" s="1">
        <v>14.015313148498535</v>
      </c>
      <c r="AC51" s="1">
        <v>1.812174916267395</v>
      </c>
      <c r="AD51" s="1">
        <v>6.8469919264316559E-2</v>
      </c>
      <c r="AE51" s="1">
        <v>1.1388573795557022E-2</v>
      </c>
      <c r="AF51" s="1">
        <v>2.690679207444191E-2</v>
      </c>
      <c r="AG51" s="1">
        <v>2.0598921924829483E-2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1.1041710797478168</v>
      </c>
      <c r="AP51">
        <f>(U51-T51)/(1000-U51)*AO51</f>
        <v>2.4311484168126521E-2</v>
      </c>
      <c r="AQ51">
        <f>(P51+273.15)</f>
        <v>304.97270431518552</v>
      </c>
      <c r="AR51">
        <f>(O51+273.15)</f>
        <v>305.40487899780271</v>
      </c>
      <c r="AS51">
        <f>(Y51*AK51+Z51*AL51)*AM51</f>
        <v>319.98608659775346</v>
      </c>
      <c r="AT51">
        <f>((AS51+0.00000010773*(AR51^4-AQ51^4))-AP51*44100)/(L51*0.92*2*29.3+0.00000043092*AQ51^3)</f>
        <v>-5.8529198601820482</v>
      </c>
      <c r="AU51">
        <f>0.61365*EXP(17.502*J51/(240.97+J51))</f>
        <v>4.7273738861904411</v>
      </c>
      <c r="AV51">
        <f>AU51*1000/AA51</f>
        <v>53.55484094609934</v>
      </c>
      <c r="AW51">
        <f>(AV51-U51)</f>
        <v>10.85858621587473</v>
      </c>
      <c r="AX51">
        <f>IF(D51,P51,(O51+P51)/2)</f>
        <v>32.038791656494141</v>
      </c>
      <c r="AY51">
        <f>0.61365*EXP(17.502*AX51/(240.97+AX51))</f>
        <v>4.7855775689437507</v>
      </c>
      <c r="AZ51">
        <f>IF(AW51&lt;&gt;0,(1000-(AV51+U51)/2)/AW51*AP51,0)</f>
        <v>2.1311688477405002</v>
      </c>
      <c r="BA51">
        <f>U51*AA51/1000</f>
        <v>3.7688686229680606</v>
      </c>
      <c r="BB51">
        <f>(AY51-BA51)</f>
        <v>1.0167089459756902</v>
      </c>
      <c r="BC51">
        <f>1/(1.6/F51+1.37/N51)</f>
        <v>1.434663056307637</v>
      </c>
      <c r="BD51">
        <f>G51*AA51*0.001</f>
        <v>34.984192776135117</v>
      </c>
      <c r="BE51">
        <f>G51/S51</f>
        <v>0.99596336997884671</v>
      </c>
      <c r="BF51">
        <f>(1-AP51*AA51/AU51/F51)*100</f>
        <v>89.304812034829865</v>
      </c>
      <c r="BG51">
        <f>(S51-E51/(N51/1.35))</f>
        <v>400.24877642578616</v>
      </c>
      <c r="BH51">
        <f>E51*BF51/100/BG51</f>
        <v>-1.6400138413514013E-2</v>
      </c>
    </row>
    <row r="52" spans="1:60" x14ac:dyDescent="0.35">
      <c r="A52" s="1" t="s">
        <v>9</v>
      </c>
      <c r="B52" s="1" t="s">
        <v>3078</v>
      </c>
      <c r="K52" s="1">
        <v>2.3065600000000002</v>
      </c>
    </row>
    <row r="53" spans="1:60" x14ac:dyDescent="0.35">
      <c r="A53" s="1" t="s">
        <v>9</v>
      </c>
      <c r="B53" s="1" t="s">
        <v>3077</v>
      </c>
      <c r="K53" s="1">
        <v>2.3065600000000002</v>
      </c>
    </row>
    <row r="54" spans="1:60" x14ac:dyDescent="0.35">
      <c r="A54" s="1" t="s">
        <v>9</v>
      </c>
      <c r="B54" s="1" t="s">
        <v>3076</v>
      </c>
      <c r="K54" s="1">
        <v>2.3065600000000002</v>
      </c>
    </row>
    <row r="55" spans="1:60" x14ac:dyDescent="0.35">
      <c r="A55" s="1" t="s">
        <v>9</v>
      </c>
      <c r="B55" s="1" t="s">
        <v>3075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BH55"/>
  <sheetViews>
    <sheetView zoomScale="50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3165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3164</v>
      </c>
    </row>
    <row r="12" spans="1:60" x14ac:dyDescent="0.35">
      <c r="A12" s="1" t="s">
        <v>9</v>
      </c>
      <c r="B12" s="1" t="s">
        <v>3163</v>
      </c>
    </row>
    <row r="13" spans="1:60" x14ac:dyDescent="0.35">
      <c r="A13" s="1" t="s">
        <v>9</v>
      </c>
      <c r="B13" s="1" t="s">
        <v>3162</v>
      </c>
    </row>
    <row r="14" spans="1:60" x14ac:dyDescent="0.35">
      <c r="A14" s="1" t="s">
        <v>9</v>
      </c>
      <c r="B14" s="1" t="s">
        <v>3161</v>
      </c>
    </row>
    <row r="15" spans="1:60" x14ac:dyDescent="0.35">
      <c r="A15" s="1" t="s">
        <v>9</v>
      </c>
      <c r="B15" s="1" t="s">
        <v>3160</v>
      </c>
    </row>
    <row r="16" spans="1:60" x14ac:dyDescent="0.35">
      <c r="A16" s="1" t="s">
        <v>9</v>
      </c>
      <c r="B16" s="1" t="s">
        <v>3159</v>
      </c>
    </row>
    <row r="17" spans="1:60" x14ac:dyDescent="0.35">
      <c r="A17" s="1" t="s">
        <v>9</v>
      </c>
      <c r="B17" s="1" t="s">
        <v>3158</v>
      </c>
    </row>
    <row r="18" spans="1:60" x14ac:dyDescent="0.35">
      <c r="A18" s="1">
        <v>1</v>
      </c>
      <c r="B18" s="1" t="s">
        <v>3157</v>
      </c>
      <c r="C18" s="1">
        <v>367.00000189989805</v>
      </c>
      <c r="D18" s="1">
        <v>0</v>
      </c>
      <c r="E18">
        <f>(R18-S18*(1000-T18)/(1000-U18))*AO18</f>
        <v>-8.4207996479532063</v>
      </c>
      <c r="F18">
        <f>IF(AZ18&lt;&gt;0,1/(1/AZ18-1/N18),0)</f>
        <v>5.4711074755665852</v>
      </c>
      <c r="G18">
        <f>((BC18-AP18/2)*S18-E18)/(BC18+AP18/2)</f>
        <v>398.03998903861844</v>
      </c>
      <c r="H18">
        <f>AP18*1000</f>
        <v>24.256956493646253</v>
      </c>
      <c r="I18">
        <f>(AU18-BA18)</f>
        <v>0.84853342072768312</v>
      </c>
      <c r="J18">
        <f>(P18+AT18*D18)</f>
        <v>31.661905288696289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32.405696868896484</v>
      </c>
      <c r="P18" s="1">
        <v>31.661905288696289</v>
      </c>
      <c r="Q18" s="1">
        <v>32.506771087646484</v>
      </c>
      <c r="R18" s="1">
        <v>399.936279296875</v>
      </c>
      <c r="S18" s="1">
        <v>398.8017578125</v>
      </c>
      <c r="T18" s="1">
        <v>22.447736740112305</v>
      </c>
      <c r="U18" s="1">
        <v>43.457962036132813</v>
      </c>
      <c r="V18" s="1">
        <v>40.554134368896484</v>
      </c>
      <c r="W18" s="1">
        <v>78.511260986328125</v>
      </c>
      <c r="X18" s="1">
        <v>300.38522338867188</v>
      </c>
      <c r="Y18" s="1">
        <v>0.18802694976329803</v>
      </c>
      <c r="Z18" s="1">
        <v>0.12004931271076202</v>
      </c>
      <c r="AA18" s="1">
        <v>88.267593383789063</v>
      </c>
      <c r="AB18" s="1">
        <v>13.921090126037598</v>
      </c>
      <c r="AC18" s="1">
        <v>1.8362876176834106</v>
      </c>
      <c r="AD18" s="1">
        <v>0.10768422484397888</v>
      </c>
      <c r="AE18" s="1">
        <v>1.4955068007111549E-2</v>
      </c>
      <c r="AF18" s="1">
        <v>6.014590710401535E-2</v>
      </c>
      <c r="AG18" s="1">
        <v>1.1026587337255478E-2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1.1043574389289403</v>
      </c>
      <c r="AP18">
        <f>(U18-T18)/(1000-U18)*AO18</f>
        <v>2.4256956493646252E-2</v>
      </c>
      <c r="AQ18">
        <f>(P18+273.15)</f>
        <v>304.81190528869627</v>
      </c>
      <c r="AR18">
        <f>(O18+273.15)</f>
        <v>305.55569686889646</v>
      </c>
      <c r="AS18">
        <f>(Y18*AK18+Z18*AL18)*AM18</f>
        <v>3.0084311289690913E-2</v>
      </c>
      <c r="AT18">
        <f>((AS18+0.00000010773*(AR18^4-AQ18^4))-AP18*44100)/(L18*0.92*2*29.3+0.00000043092*AQ18^3)</f>
        <v>-8.312835859053612</v>
      </c>
      <c r="AU18">
        <f>0.61365*EXP(17.502*J18/(240.97+J18))</f>
        <v>4.6844631430211958</v>
      </c>
      <c r="AV18">
        <f>AU18*1000/AA18</f>
        <v>53.071155148108168</v>
      </c>
      <c r="AW18">
        <f>(AV18-U18)</f>
        <v>9.613193111975356</v>
      </c>
      <c r="AX18">
        <f>IF(D18,P18,(O18+P18)/2)</f>
        <v>32.033801078796387</v>
      </c>
      <c r="AY18">
        <f>0.61365*EXP(17.502*AX18/(240.97+AX18))</f>
        <v>4.784226339213018</v>
      </c>
      <c r="AZ18">
        <f>IF(AW18&lt;&gt;0,(1000-(AV18+U18)/2)/AW18*AP18,0)</f>
        <v>2.4015126843684413</v>
      </c>
      <c r="BA18">
        <f>U18*AA18/1000</f>
        <v>3.8359297222935127</v>
      </c>
      <c r="BB18">
        <f>(AY18-BA18)</f>
        <v>0.94829661691950529</v>
      </c>
      <c r="BC18">
        <f>1/(1.6/F18+1.37/N18)</f>
        <v>1.6326189619903728</v>
      </c>
      <c r="BD18">
        <f>G18*AA18*0.001</f>
        <v>35.134031902948628</v>
      </c>
      <c r="BE18">
        <f>G18/S18</f>
        <v>0.99808985602756617</v>
      </c>
      <c r="BF18">
        <f>(1-AP18*AA18/AU18/F18)*100</f>
        <v>91.645845121315531</v>
      </c>
      <c r="BG18">
        <f>(S18-E18/(N18/1.35))</f>
        <v>401.45763519910912</v>
      </c>
      <c r="BH18">
        <f>E18*BF18/100/BG18</f>
        <v>-1.9223231361665247E-2</v>
      </c>
    </row>
    <row r="19" spans="1:60" x14ac:dyDescent="0.35">
      <c r="A19" s="1" t="s">
        <v>9</v>
      </c>
      <c r="B19" s="1" t="s">
        <v>3156</v>
      </c>
      <c r="K19" s="1">
        <v>2.72</v>
      </c>
    </row>
    <row r="20" spans="1:60" x14ac:dyDescent="0.35">
      <c r="A20" s="1" t="s">
        <v>9</v>
      </c>
      <c r="B20" s="1" t="s">
        <v>3155</v>
      </c>
      <c r="K20" s="1">
        <v>2.72</v>
      </c>
    </row>
    <row r="21" spans="1:60" x14ac:dyDescent="0.35">
      <c r="A21" s="1">
        <v>2</v>
      </c>
      <c r="B21" s="1" t="s">
        <v>3154</v>
      </c>
      <c r="C21" s="1">
        <v>571.00000189989805</v>
      </c>
      <c r="D21" s="1">
        <v>0</v>
      </c>
      <c r="E21">
        <f>(R21-S21*(1000-T21)/(1000-U21))*AO21</f>
        <v>-6.8879595707081887</v>
      </c>
      <c r="F21">
        <f>IF(AZ21&lt;&gt;0,1/(1/AZ21-1/N21),0)</f>
        <v>4.4787361406607271</v>
      </c>
      <c r="G21">
        <f>((BC21-AP21/2)*S21-E21)/(BC21+AP21/2)</f>
        <v>396.40881292355994</v>
      </c>
      <c r="H21">
        <f>AP21*1000</f>
        <v>23.079807952851553</v>
      </c>
      <c r="I21">
        <f>(AU21-BA21)</f>
        <v>0.88625796176229787</v>
      </c>
      <c r="J21">
        <f>(P21+AT21*D21)</f>
        <v>31.588092803955078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32.388309478759766</v>
      </c>
      <c r="P21" s="1">
        <v>31.588092803955078</v>
      </c>
      <c r="Q21" s="1">
        <v>32.537994384765625</v>
      </c>
      <c r="R21" s="1">
        <v>400.0325927734375</v>
      </c>
      <c r="S21" s="1">
        <v>397.95233154296875</v>
      </c>
      <c r="T21" s="1">
        <v>22.800046920776367</v>
      </c>
      <c r="U21" s="1">
        <v>42.809871673583984</v>
      </c>
      <c r="V21" s="1">
        <v>41.229934692382813</v>
      </c>
      <c r="W21" s="1">
        <v>77.414237976074219</v>
      </c>
      <c r="X21" s="1">
        <v>300.30047607421875</v>
      </c>
      <c r="Y21" s="1">
        <v>25.403854370117188</v>
      </c>
      <c r="Z21" s="1">
        <v>0.11890538781881332</v>
      </c>
      <c r="AA21" s="1">
        <v>88.265190124511719</v>
      </c>
      <c r="AB21" s="1">
        <v>13.871623039245605</v>
      </c>
      <c r="AC21" s="1">
        <v>1.8537106513977051</v>
      </c>
      <c r="AD21" s="1">
        <v>5.8275457471609116E-2</v>
      </c>
      <c r="AE21" s="1">
        <v>1.1538391001522541E-2</v>
      </c>
      <c r="AF21" s="1">
        <v>2.639785036444664E-2</v>
      </c>
      <c r="AG21" s="1">
        <v>4.0677832439541817E-3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1.1040458679199214</v>
      </c>
      <c r="AP21">
        <f>(U21-T21)/(1000-U21)*AO21</f>
        <v>2.3079807952851552E-2</v>
      </c>
      <c r="AQ21">
        <f>(P21+273.15)</f>
        <v>304.73809280395506</v>
      </c>
      <c r="AR21">
        <f>(O21+273.15)</f>
        <v>305.53830947875974</v>
      </c>
      <c r="AS21">
        <f>(Y21*AK21+Z21*AL21)*AM21</f>
        <v>4.0646166083674871</v>
      </c>
      <c r="AT21">
        <f>((AS21+0.00000010773*(AR21^4-AQ21^4))-AP21*44100)/(L21*0.92*2*29.3+0.00000043092*AQ21^3)</f>
        <v>-7.8694933316356543</v>
      </c>
      <c r="AU21">
        <f>0.61365*EXP(17.502*J21/(240.97+J21))</f>
        <v>4.664879424237137</v>
      </c>
      <c r="AV21">
        <f>AU21*1000/AA21</f>
        <v>52.850726516949685</v>
      </c>
      <c r="AW21">
        <f>(AV21-U21)</f>
        <v>10.0408548433657</v>
      </c>
      <c r="AX21">
        <f>IF(D21,P21,(O21+P21)/2)</f>
        <v>31.988201141357422</v>
      </c>
      <c r="AY21">
        <f>0.61365*EXP(17.502*AX21/(240.97+AX21))</f>
        <v>4.7718952484916004</v>
      </c>
      <c r="AZ21">
        <f>IF(AW21&lt;&gt;0,(1000-(AV21+U21)/2)/AW21*AP21,0)</f>
        <v>2.1886476976535008</v>
      </c>
      <c r="BA21">
        <f>U21*AA21/1000</f>
        <v>3.7786214624748391</v>
      </c>
      <c r="BB21">
        <f>(AY21-BA21)</f>
        <v>0.99327378601676131</v>
      </c>
      <c r="BC21">
        <f>1/(1.6/F21+1.37/N21)</f>
        <v>1.4764264780375702</v>
      </c>
      <c r="BD21">
        <f>G21*AA21*0.001</f>
        <v>34.989099239730017</v>
      </c>
      <c r="BE21">
        <f>G21/S21</f>
        <v>0.99612134796792329</v>
      </c>
      <c r="BF21">
        <f>(1-AP21*AA21/AU21/F21)*100</f>
        <v>90.24952548043585</v>
      </c>
      <c r="BG21">
        <f>(S21-E21/(N21/1.35))</f>
        <v>400.12475896417789</v>
      </c>
      <c r="BH21">
        <f>E21*BF21/100/BG21</f>
        <v>-1.5536031421652014E-2</v>
      </c>
    </row>
    <row r="22" spans="1:60" x14ac:dyDescent="0.35">
      <c r="A22" s="1" t="s">
        <v>9</v>
      </c>
      <c r="B22" s="1" t="s">
        <v>3153</v>
      </c>
      <c r="K22" s="1">
        <v>2.72</v>
      </c>
    </row>
    <row r="23" spans="1:60" x14ac:dyDescent="0.35">
      <c r="A23" s="1" t="s">
        <v>9</v>
      </c>
      <c r="B23" s="1" t="s">
        <v>3152</v>
      </c>
      <c r="K23" s="1">
        <v>2.72</v>
      </c>
    </row>
    <row r="24" spans="1:60" x14ac:dyDescent="0.35">
      <c r="A24" s="1">
        <v>3</v>
      </c>
      <c r="B24" s="1" t="s">
        <v>3151</v>
      </c>
      <c r="C24" s="1">
        <v>775.00000189989805</v>
      </c>
      <c r="D24" s="1">
        <v>0</v>
      </c>
      <c r="E24">
        <f>(R24-S24*(1000-T24)/(1000-U24))*AO24</f>
        <v>-5.8063485991586301</v>
      </c>
      <c r="F24">
        <f>IF(AZ24&lt;&gt;0,1/(1/AZ24-1/N24),0)</f>
        <v>4.1501279373948785</v>
      </c>
      <c r="G24">
        <f>((BC24-AP24/2)*S24-E24)/(BC24+AP24/2)</f>
        <v>395.1648895583993</v>
      </c>
      <c r="H24">
        <f>AP24*1000</f>
        <v>22.255376879990379</v>
      </c>
      <c r="I24">
        <f>(AU24-BA24)</f>
        <v>0.88795656055773753</v>
      </c>
      <c r="J24">
        <f>(P24+AT24*D24)</f>
        <v>31.467042922973633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32.324985504150391</v>
      </c>
      <c r="P24" s="1">
        <v>31.467042922973633</v>
      </c>
      <c r="Q24" s="1">
        <v>32.500965118408203</v>
      </c>
      <c r="R24" s="1">
        <v>400.03921508789063</v>
      </c>
      <c r="S24" s="1">
        <v>397.2900390625</v>
      </c>
      <c r="T24" s="1">
        <v>23.130180358886719</v>
      </c>
      <c r="U24" s="1">
        <v>42.431125640869141</v>
      </c>
      <c r="V24" s="1">
        <v>41.974128723144531</v>
      </c>
      <c r="W24" s="1">
        <v>76.999382019042969</v>
      </c>
      <c r="X24" s="1">
        <v>300.32763671875</v>
      </c>
      <c r="Y24" s="1">
        <v>48.996757507324219</v>
      </c>
      <c r="Z24" s="1">
        <v>6.059710681438446E-2</v>
      </c>
      <c r="AA24" s="1">
        <v>88.259750366210938</v>
      </c>
      <c r="AB24" s="1">
        <v>13.892300605773926</v>
      </c>
      <c r="AC24" s="1">
        <v>1.8557940721511841</v>
      </c>
      <c r="AD24" s="1">
        <v>6.0569208115339279E-2</v>
      </c>
      <c r="AE24" s="1">
        <v>6.5448316745460033E-3</v>
      </c>
      <c r="AF24" s="1">
        <v>2.9258633032441139E-2</v>
      </c>
      <c r="AG24" s="1">
        <v>6.2926546670496464E-3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1.1041457232306982</v>
      </c>
      <c r="AP24">
        <f>(U24-T24)/(1000-U24)*AO24</f>
        <v>2.225537687999038E-2</v>
      </c>
      <c r="AQ24">
        <f>(P24+273.15)</f>
        <v>304.61704292297361</v>
      </c>
      <c r="AR24">
        <f>(O24+273.15)</f>
        <v>305.47498550415037</v>
      </c>
      <c r="AS24">
        <f>(Y24*AK24+Z24*AL24)*AM24</f>
        <v>7.8394810259458154</v>
      </c>
      <c r="AT24">
        <f>((AS24+0.00000010773*(AR24^4-AQ24^4))-AP24*44100)/(L24*0.92*2*29.3+0.00000043092*AQ24^3)</f>
        <v>-7.5503122811117231</v>
      </c>
      <c r="AU24">
        <f>0.61365*EXP(17.502*J24/(240.97+J24))</f>
        <v>4.63291711737818</v>
      </c>
      <c r="AV24">
        <f>AU24*1000/AA24</f>
        <v>52.491844789443569</v>
      </c>
      <c r="AW24">
        <f>(AV24-U24)</f>
        <v>10.060719148574428</v>
      </c>
      <c r="AX24">
        <f>IF(D24,P24,(O24+P24)/2)</f>
        <v>31.896014213562012</v>
      </c>
      <c r="AY24">
        <f>0.61365*EXP(17.502*AX24/(240.97+AX24))</f>
        <v>4.7470506329578193</v>
      </c>
      <c r="AZ24">
        <f>IF(AW24&lt;&gt;0,(1000-(AV24+U24)/2)/AW24*AP24,0)</f>
        <v>2.1071161341629168</v>
      </c>
      <c r="BA24">
        <f>U24*AA24/1000</f>
        <v>3.7449605568204425</v>
      </c>
      <c r="BB24">
        <f>(AY24-BA24)</f>
        <v>1.0020900761373768</v>
      </c>
      <c r="BC24">
        <f>1/(1.6/F24+1.37/N24)</f>
        <v>1.4172381488745183</v>
      </c>
      <c r="BD24">
        <f>G24*AA24*0.001</f>
        <v>34.877154505915634</v>
      </c>
      <c r="BE24">
        <f>G24/S24</f>
        <v>0.99465088651828393</v>
      </c>
      <c r="BF24">
        <f>(1-AP24*AA24/AU24/F24)*100</f>
        <v>89.783982408437566</v>
      </c>
      <c r="BG24">
        <f>(S24-E24/(N24/1.35))</f>
        <v>399.12133188360679</v>
      </c>
      <c r="BH24">
        <f>E24*BF24/100/BG24</f>
        <v>-1.3061619583794709E-2</v>
      </c>
    </row>
    <row r="25" spans="1:60" x14ac:dyDescent="0.35">
      <c r="A25" s="1" t="s">
        <v>9</v>
      </c>
      <c r="B25" s="1" t="s">
        <v>3150</v>
      </c>
      <c r="K25" s="1">
        <v>2.72</v>
      </c>
    </row>
    <row r="26" spans="1:60" x14ac:dyDescent="0.35">
      <c r="A26" s="1" t="s">
        <v>9</v>
      </c>
      <c r="B26" s="1" t="s">
        <v>3149</v>
      </c>
      <c r="K26" s="1">
        <v>2.72</v>
      </c>
    </row>
    <row r="27" spans="1:60" x14ac:dyDescent="0.35">
      <c r="A27" s="1">
        <v>4</v>
      </c>
      <c r="B27" s="1" t="s">
        <v>3148</v>
      </c>
      <c r="C27" s="1">
        <v>979.00000189989805</v>
      </c>
      <c r="D27" s="1">
        <v>0</v>
      </c>
      <c r="E27">
        <f>(R27-S27*(1000-T27)/(1000-U27))*AO27</f>
        <v>-4.6629666751339078</v>
      </c>
      <c r="F27">
        <f>IF(AZ27&lt;&gt;0,1/(1/AZ27-1/N27),0)</f>
        <v>4.0586247939084981</v>
      </c>
      <c r="G27">
        <f>((BC27-AP27/2)*S27-E27)/(BC27+AP27/2)</f>
        <v>393.55864122691173</v>
      </c>
      <c r="H27">
        <f>AP27*1000</f>
        <v>21.779447711331056</v>
      </c>
      <c r="I27">
        <f>(AU27-BA27)</f>
        <v>0.87904720120409907</v>
      </c>
      <c r="J27">
        <f>(P27+AT27*D27)</f>
        <v>31.399709701538086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32.272571563720703</v>
      </c>
      <c r="P27" s="1">
        <v>31.399709701538086</v>
      </c>
      <c r="Q27" s="1">
        <v>32.456130981445313</v>
      </c>
      <c r="R27" s="1">
        <v>399.96762084960938</v>
      </c>
      <c r="S27" s="1">
        <v>396.37234497070313</v>
      </c>
      <c r="T27" s="1">
        <v>23.442136764526367</v>
      </c>
      <c r="U27" s="1">
        <v>42.331836700439453</v>
      </c>
      <c r="V27" s="1">
        <v>42.66607666015625</v>
      </c>
      <c r="W27" s="1">
        <v>77.04644775390625</v>
      </c>
      <c r="X27" s="1">
        <v>300.33486938476563</v>
      </c>
      <c r="Y27" s="1">
        <v>100.48561859130859</v>
      </c>
      <c r="Z27" s="1">
        <v>7.0886492729187012E-2</v>
      </c>
      <c r="AA27" s="1">
        <v>88.259193420410156</v>
      </c>
      <c r="AB27" s="1">
        <v>13.922863960266113</v>
      </c>
      <c r="AC27" s="1">
        <v>1.8559943437576294</v>
      </c>
      <c r="AD27" s="1">
        <v>8.596300333738327E-2</v>
      </c>
      <c r="AE27" s="1">
        <v>3.8039041683077812E-3</v>
      </c>
      <c r="AF27" s="1">
        <v>2.2731758654117584E-2</v>
      </c>
      <c r="AG27" s="1">
        <v>4.265972413122654E-3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1.1041723139145792</v>
      </c>
      <c r="AP27">
        <f>(U27-T27)/(1000-U27)*AO27</f>
        <v>2.1779447711331057E-2</v>
      </c>
      <c r="AQ27">
        <f>(P27+273.15)</f>
        <v>304.54970970153806</v>
      </c>
      <c r="AR27">
        <f>(O27+273.15)</f>
        <v>305.42257156372068</v>
      </c>
      <c r="AS27">
        <f>(Y27*AK27+Z27*AL27)*AM27</f>
        <v>16.077698615244799</v>
      </c>
      <c r="AT27">
        <f>((AS27+0.00000010773*(AR27^4-AQ27^4))-AP27*44100)/(L27*0.92*2*29.3+0.00000043092*AQ27^3)</f>
        <v>-7.3202757080497243</v>
      </c>
      <c r="AU27">
        <f>0.61365*EXP(17.502*J27/(240.97+J27))</f>
        <v>4.615220964389402</v>
      </c>
      <c r="AV27">
        <f>AU27*1000/AA27</f>
        <v>52.291673938208923</v>
      </c>
      <c r="AW27">
        <f>(AV27-U27)</f>
        <v>9.9598372377694702</v>
      </c>
      <c r="AX27">
        <f>IF(D27,P27,(O27+P27)/2)</f>
        <v>31.836140632629395</v>
      </c>
      <c r="AY27">
        <f>0.61365*EXP(17.502*AX27/(240.97+AX27))</f>
        <v>4.7309749376723325</v>
      </c>
      <c r="AZ27">
        <f>IF(AW27&lt;&gt;0,(1000-(AV27+U27)/2)/AW27*AP27,0)</f>
        <v>2.0832693662441155</v>
      </c>
      <c r="BA27">
        <f>U27*AA27/1000</f>
        <v>3.7361737631853029</v>
      </c>
      <c r="BB27">
        <f>(AY27-BA27)</f>
        <v>0.99480117448702954</v>
      </c>
      <c r="BC27">
        <f>1/(1.6/F27+1.37/N27)</f>
        <v>1.3999923191216024</v>
      </c>
      <c r="BD27">
        <f>G27*AA27*0.001</f>
        <v>34.735168238319808</v>
      </c>
      <c r="BE27">
        <f>G27/S27</f>
        <v>0.99290136211697777</v>
      </c>
      <c r="BF27">
        <f>(1-AP27*AA27/AU27/F27)*100</f>
        <v>89.737919573853958</v>
      </c>
      <c r="BG27">
        <f>(S27-E27/(N27/1.35))</f>
        <v>397.84302094742111</v>
      </c>
      <c r="BH27">
        <f>E27*BF27/100/BG27</f>
        <v>-1.0517840113727405E-2</v>
      </c>
    </row>
    <row r="28" spans="1:60" x14ac:dyDescent="0.35">
      <c r="A28" s="1" t="s">
        <v>9</v>
      </c>
      <c r="B28" s="1" t="s">
        <v>3147</v>
      </c>
      <c r="K28" s="1">
        <v>2.72</v>
      </c>
    </row>
    <row r="29" spans="1:60" x14ac:dyDescent="0.35">
      <c r="A29" s="1" t="s">
        <v>9</v>
      </c>
      <c r="B29" s="1" t="s">
        <v>3146</v>
      </c>
      <c r="K29" s="1">
        <v>2.72</v>
      </c>
    </row>
    <row r="30" spans="1:60" x14ac:dyDescent="0.35">
      <c r="A30" s="1">
        <v>5</v>
      </c>
      <c r="B30" s="1" t="s">
        <v>3145</v>
      </c>
      <c r="C30" s="1">
        <v>1183.0000018998981</v>
      </c>
      <c r="D30" s="1">
        <v>0</v>
      </c>
      <c r="E30">
        <f>(R30-S30*(1000-T30)/(1000-U30))*AO30</f>
        <v>-3.7711755474395092</v>
      </c>
      <c r="F30">
        <f>IF(AZ30&lt;&gt;0,1/(1/AZ30-1/N30),0)</f>
        <v>3.9648506839315996</v>
      </c>
      <c r="G30">
        <f>((BC30-AP30/2)*S30-E30)/(BC30+AP30/2)</f>
        <v>392.43578684122184</v>
      </c>
      <c r="H30">
        <f>AP30*1000</f>
        <v>21.462933607381288</v>
      </c>
      <c r="I30">
        <f>(AU30-BA30)</f>
        <v>0.87677611230673014</v>
      </c>
      <c r="J30">
        <f>(P30+AT30*D30)</f>
        <v>31.395757675170898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32.248809814453125</v>
      </c>
      <c r="P30" s="1">
        <v>31.395757675170898</v>
      </c>
      <c r="Q30" s="1">
        <v>32.426136016845703</v>
      </c>
      <c r="R30" s="1">
        <v>400.10751342773438</v>
      </c>
      <c r="S30" s="1">
        <v>395.828125</v>
      </c>
      <c r="T30" s="1">
        <v>23.728607177734375</v>
      </c>
      <c r="U30" s="1">
        <v>42.346363067626953</v>
      </c>
      <c r="V30" s="1">
        <v>43.244926452636719</v>
      </c>
      <c r="W30" s="1">
        <v>77.175430297851563</v>
      </c>
      <c r="X30" s="1">
        <v>300.28878784179688</v>
      </c>
      <c r="Y30" s="1">
        <v>150.77238464355469</v>
      </c>
      <c r="Z30" s="1">
        <v>0.10175444930791855</v>
      </c>
      <c r="AA30" s="1">
        <v>88.258064270019531</v>
      </c>
      <c r="AB30" s="1">
        <v>14.005027770996094</v>
      </c>
      <c r="AC30" s="1">
        <v>1.8577827215194702</v>
      </c>
      <c r="AD30" s="1">
        <v>9.8819158971309662E-2</v>
      </c>
      <c r="AE30" s="1">
        <v>5.5911415256559849E-3</v>
      </c>
      <c r="AF30" s="1">
        <v>3.6560557782649994E-2</v>
      </c>
      <c r="AG30" s="1">
        <v>8.6922533810138702E-3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1.1040028964771942</v>
      </c>
      <c r="AP30">
        <f>(U30-T30)/(1000-U30)*AO30</f>
        <v>2.1462933607381288E-2</v>
      </c>
      <c r="AQ30">
        <f>(P30+273.15)</f>
        <v>304.54575767517088</v>
      </c>
      <c r="AR30">
        <f>(O30+273.15)</f>
        <v>305.3988098144531</v>
      </c>
      <c r="AS30">
        <f>(Y30*AK30+Z30*AL30)*AM30</f>
        <v>24.123581003764684</v>
      </c>
      <c r="AT30">
        <f>((AS30+0.00000010773*(AR30^4-AQ30^4))-AP30*44100)/(L30*0.92*2*29.3+0.00000043092*AQ30^3)</f>
        <v>-7.149702522106379</v>
      </c>
      <c r="AU30">
        <f>0.61365*EXP(17.502*J30/(240.97+J30))</f>
        <v>4.6141841455309311</v>
      </c>
      <c r="AV30">
        <f>AU30*1000/AA30</f>
        <v>52.28059536196205</v>
      </c>
      <c r="AW30">
        <f>(AV30-U30)</f>
        <v>9.9342322943350965</v>
      </c>
      <c r="AX30">
        <f>IF(D30,P30,(O30+P30)/2)</f>
        <v>31.822283744812012</v>
      </c>
      <c r="AY30">
        <f>0.61365*EXP(17.502*AX30/(240.97+AX30))</f>
        <v>4.7272612081523544</v>
      </c>
      <c r="AZ30">
        <f>IF(AW30&lt;&gt;0,(1000-(AV30+U30)/2)/AW30*AP30,0)</f>
        <v>2.0582816002722129</v>
      </c>
      <c r="BA30">
        <f>U30*AA30/1000</f>
        <v>3.737408033224201</v>
      </c>
      <c r="BB30">
        <f>(AY30-BA30)</f>
        <v>0.98985317492815339</v>
      </c>
      <c r="BC30">
        <f>1/(1.6/F30+1.37/N30)</f>
        <v>1.3819531649286878</v>
      </c>
      <c r="BD30">
        <f>G30*AA30*0.001</f>
        <v>34.635622896888243</v>
      </c>
      <c r="BE30">
        <f>G30/S30</f>
        <v>0.99142976978005759</v>
      </c>
      <c r="BF30">
        <f>(1-AP30*AA30/AU30/F30)*100</f>
        <v>89.645676701009876</v>
      </c>
      <c r="BG30">
        <f>(S30-E30/(N30/1.35))</f>
        <v>397.01753459007529</v>
      </c>
      <c r="BH30">
        <f>E30*BF30/100/BG30</f>
        <v>-8.5152305491387557E-3</v>
      </c>
    </row>
    <row r="31" spans="1:60" x14ac:dyDescent="0.35">
      <c r="A31" s="1" t="s">
        <v>9</v>
      </c>
      <c r="B31" s="1" t="s">
        <v>3144</v>
      </c>
      <c r="K31" s="1">
        <v>2.72</v>
      </c>
    </row>
    <row r="32" spans="1:60" x14ac:dyDescent="0.35">
      <c r="A32" s="1" t="s">
        <v>9</v>
      </c>
      <c r="B32" s="1" t="s">
        <v>3143</v>
      </c>
      <c r="K32" s="1">
        <v>2.72</v>
      </c>
    </row>
    <row r="33" spans="1:60" x14ac:dyDescent="0.35">
      <c r="A33" s="1">
        <v>6</v>
      </c>
      <c r="B33" s="1" t="s">
        <v>3142</v>
      </c>
      <c r="C33" s="1">
        <v>1387.0000018998981</v>
      </c>
      <c r="D33" s="1">
        <v>0</v>
      </c>
      <c r="E33">
        <f>(R33-S33*(1000-T33)/(1000-U33))*AO33</f>
        <v>-2.9625542824644655</v>
      </c>
      <c r="F33">
        <f>IF(AZ33&lt;&gt;0,1/(1/AZ33-1/N33),0)</f>
        <v>3.9671036701319986</v>
      </c>
      <c r="G33">
        <f>((BC33-AP33/2)*S33-E33)/(BC33+AP33/2)</f>
        <v>391.26648789422956</v>
      </c>
      <c r="H33">
        <f>AP33*1000</f>
        <v>21.341494987682569</v>
      </c>
      <c r="I33">
        <f>(AU33-BA33)</f>
        <v>0.87138012664790621</v>
      </c>
      <c r="J33">
        <f>(P33+AT33*D33)</f>
        <v>31.427301406860352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32.246200561523438</v>
      </c>
      <c r="P33" s="1">
        <v>31.427301406860352</v>
      </c>
      <c r="Q33" s="1">
        <v>32.413883209228516</v>
      </c>
      <c r="R33" s="1">
        <v>400.14984130859375</v>
      </c>
      <c r="S33" s="1">
        <v>395.19415283203125</v>
      </c>
      <c r="T33" s="1">
        <v>23.996259689331055</v>
      </c>
      <c r="U33" s="1">
        <v>42.504318237304688</v>
      </c>
      <c r="V33" s="1">
        <v>43.736095428466797</v>
      </c>
      <c r="W33" s="1">
        <v>77.469268798828125</v>
      </c>
      <c r="X33" s="1">
        <v>300.3099365234375</v>
      </c>
      <c r="Y33" s="1">
        <v>299.84307861328125</v>
      </c>
      <c r="Z33" s="1">
        <v>0.1143321767449379</v>
      </c>
      <c r="AA33" s="1">
        <v>88.251861572265625</v>
      </c>
      <c r="AB33" s="1">
        <v>14.13128662109375</v>
      </c>
      <c r="AC33" s="1">
        <v>1.8580348491668701</v>
      </c>
      <c r="AD33" s="1">
        <v>5.2490003407001495E-2</v>
      </c>
      <c r="AE33" s="1">
        <v>9.4256270676851273E-3</v>
      </c>
      <c r="AF33" s="1">
        <v>5.601675808429718E-2</v>
      </c>
      <c r="AG33" s="1">
        <v>7.0960191078484058E-3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1.1040806489832258</v>
      </c>
      <c r="AP33">
        <f>(U33-T33)/(1000-U33)*AO33</f>
        <v>2.134149498768257E-2</v>
      </c>
      <c r="AQ33">
        <f>(P33+273.15)</f>
        <v>304.57730140686033</v>
      </c>
      <c r="AR33">
        <f>(O33+273.15)</f>
        <v>305.39620056152341</v>
      </c>
      <c r="AS33">
        <f>(Y33*AK33+Z33*AL33)*AM33</f>
        <v>47.974891505802589</v>
      </c>
      <c r="AT33">
        <f>((AS33+0.00000010773*(AR33^4-AQ33^4))-AP33*44100)/(L33*0.92*2*29.3+0.00000043092*AQ33^3)</f>
        <v>-6.9237811583045437</v>
      </c>
      <c r="AU33">
        <f>0.61365*EXP(17.502*J33/(240.97+J33))</f>
        <v>4.6224653359500447</v>
      </c>
      <c r="AV33">
        <f>AU33*1000/AA33</f>
        <v>52.37810572601812</v>
      </c>
      <c r="AW33">
        <f>(AV33-U33)</f>
        <v>9.8737874887134325</v>
      </c>
      <c r="AX33">
        <f>IF(D33,P33,(O33+P33)/2)</f>
        <v>31.836750984191895</v>
      </c>
      <c r="AY33">
        <f>0.61365*EXP(17.502*AX33/(240.97+AX33))</f>
        <v>4.7311385739609539</v>
      </c>
      <c r="AZ33">
        <f>IF(AW33&lt;&gt;0,(1000-(AV33+U33)/2)/AW33*AP33,0)</f>
        <v>2.0588886101917976</v>
      </c>
      <c r="BA33">
        <f>U33*AA33/1000</f>
        <v>3.7510852093021385</v>
      </c>
      <c r="BB33">
        <f>(AY33-BA33)</f>
        <v>0.98005336465881543</v>
      </c>
      <c r="BC33">
        <f>1/(1.6/F33+1.37/N33)</f>
        <v>1.3823909917349033</v>
      </c>
      <c r="BD33">
        <f>G33*AA33*0.001</f>
        <v>34.529995927508089</v>
      </c>
      <c r="BE33">
        <f>G33/S33</f>
        <v>0.99006142952861187</v>
      </c>
      <c r="BF33">
        <f>(1-AP33*AA33/AU33/F33)*100</f>
        <v>89.729265540929759</v>
      </c>
      <c r="BG33">
        <f>(S33-E33/(N33/1.35))</f>
        <v>396.12852738722114</v>
      </c>
      <c r="BH33">
        <f>E33*BF33/100/BG33</f>
        <v>-6.7106456998695845E-3</v>
      </c>
    </row>
    <row r="34" spans="1:60" x14ac:dyDescent="0.35">
      <c r="A34" s="1" t="s">
        <v>9</v>
      </c>
      <c r="B34" s="1" t="s">
        <v>3141</v>
      </c>
      <c r="K34" s="1">
        <v>2.72</v>
      </c>
    </row>
    <row r="35" spans="1:60" x14ac:dyDescent="0.35">
      <c r="A35" s="1" t="s">
        <v>9</v>
      </c>
      <c r="B35" s="1" t="s">
        <v>3140</v>
      </c>
      <c r="K35" s="1">
        <v>2.72</v>
      </c>
    </row>
    <row r="36" spans="1:60" x14ac:dyDescent="0.35">
      <c r="A36" s="1">
        <v>7</v>
      </c>
      <c r="B36" s="1" t="s">
        <v>3139</v>
      </c>
      <c r="C36" s="1">
        <v>1591.0000018998981</v>
      </c>
      <c r="D36" s="1">
        <v>0</v>
      </c>
      <c r="E36">
        <f>(R36-S36*(1000-T36)/(1000-U36))*AO36</f>
        <v>-1.9714401444083063</v>
      </c>
      <c r="F36">
        <f>IF(AZ36&lt;&gt;0,1/(1/AZ36-1/N36),0)</f>
        <v>3.8251211631305138</v>
      </c>
      <c r="G36">
        <f>((BC36-AP36/2)*S36-E36)/(BC36+AP36/2)</f>
        <v>389.46664695833903</v>
      </c>
      <c r="H36">
        <f>AP36*1000</f>
        <v>21.214900495547841</v>
      </c>
      <c r="I36">
        <f>(AU36-BA36)</f>
        <v>0.88262147423502535</v>
      </c>
      <c r="J36">
        <f>(P36+AT36*D36)</f>
        <v>31.522294998168945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32.264488220214844</v>
      </c>
      <c r="P36" s="1">
        <v>31.522294998168945</v>
      </c>
      <c r="Q36" s="1">
        <v>32.420616149902344</v>
      </c>
      <c r="R36" s="1">
        <v>399.93536376953125</v>
      </c>
      <c r="S36" s="1">
        <v>394.14834594726563</v>
      </c>
      <c r="T36" s="1">
        <v>24.271560668945313</v>
      </c>
      <c r="U36" s="1">
        <v>42.663764953613281</v>
      </c>
      <c r="V36" s="1">
        <v>44.188713073730469</v>
      </c>
      <c r="W36" s="1">
        <v>77.673492431640625</v>
      </c>
      <c r="X36" s="1">
        <v>300.35897827148438</v>
      </c>
      <c r="Y36" s="1">
        <v>500.56893920898438</v>
      </c>
      <c r="Z36" s="1">
        <v>0.13262802362442017</v>
      </c>
      <c r="AA36" s="1">
        <v>88.244926452636719</v>
      </c>
      <c r="AB36" s="1">
        <v>14.061099052429199</v>
      </c>
      <c r="AC36" s="1">
        <v>1.8623442649841309</v>
      </c>
      <c r="AD36" s="1">
        <v>6.5349318087100983E-2</v>
      </c>
      <c r="AE36" s="1">
        <v>8.5060698911547661E-3</v>
      </c>
      <c r="AF36" s="1">
        <v>3.7889294326305389E-2</v>
      </c>
      <c r="AG36" s="1">
        <v>5.9859752655029297E-3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1.1042609495275157</v>
      </c>
      <c r="AP36">
        <f>(U36-T36)/(1000-U36)*AO36</f>
        <v>2.1214900495547841E-2</v>
      </c>
      <c r="AQ36">
        <f>(P36+273.15)</f>
        <v>304.67229499816892</v>
      </c>
      <c r="AR36">
        <f>(O36+273.15)</f>
        <v>305.41448822021482</v>
      </c>
      <c r="AS36">
        <f>(Y36*AK36+Z36*AL36)*AM36</f>
        <v>80.091028483263472</v>
      </c>
      <c r="AT36">
        <f>((AS36+0.00000010773*(AR36^4-AQ36^4))-AP36*44100)/(L36*0.92*2*29.3+0.00000043092*AQ36^3)</f>
        <v>-6.6349533197774342</v>
      </c>
      <c r="AU36">
        <f>0.61365*EXP(17.502*J36/(240.97+J36))</f>
        <v>4.6474822747592093</v>
      </c>
      <c r="AV36">
        <f>AU36*1000/AA36</f>
        <v>52.665716450606709</v>
      </c>
      <c r="AW36">
        <f>(AV36-U36)</f>
        <v>10.001951496993428</v>
      </c>
      <c r="AX36">
        <f>IF(D36,P36,(O36+P36)/2)</f>
        <v>31.893391609191895</v>
      </c>
      <c r="AY36">
        <f>0.61365*EXP(17.502*AX36/(240.97+AX36))</f>
        <v>4.7463454848845572</v>
      </c>
      <c r="AZ36">
        <f>IF(AW36&lt;&gt;0,(1000-(AV36+U36)/2)/AW36*AP36,0)</f>
        <v>2.0199755788137637</v>
      </c>
      <c r="BA36">
        <f>U36*AA36/1000</f>
        <v>3.7648608005241839</v>
      </c>
      <c r="BB36">
        <f>(AY36-BA36)</f>
        <v>0.98148468436037328</v>
      </c>
      <c r="BC36">
        <f>1/(1.6/F36+1.37/N36)</f>
        <v>1.3543623631602473</v>
      </c>
      <c r="BD36">
        <f>G36*AA36*0.001</f>
        <v>34.368455616593657</v>
      </c>
      <c r="BE36">
        <f>G36/S36</f>
        <v>0.98812198747739266</v>
      </c>
      <c r="BF36">
        <f>(1-AP36*AA36/AU36/F36)*100</f>
        <v>89.469043804508601</v>
      </c>
      <c r="BG36">
        <f>(S36-E36/(N36/1.35))</f>
        <v>394.77012814343271</v>
      </c>
      <c r="BH36">
        <f>E36*BF36/100/BG36</f>
        <v>-4.467989142632087E-3</v>
      </c>
    </row>
    <row r="37" spans="1:60" x14ac:dyDescent="0.35">
      <c r="A37" s="1" t="s">
        <v>9</v>
      </c>
      <c r="B37" s="1" t="s">
        <v>3138</v>
      </c>
      <c r="K37" s="1">
        <v>2.72</v>
      </c>
    </row>
    <row r="38" spans="1:60" x14ac:dyDescent="0.35">
      <c r="A38" s="1" t="s">
        <v>9</v>
      </c>
      <c r="B38" s="1" t="s">
        <v>3137</v>
      </c>
      <c r="K38" s="1">
        <v>2.72</v>
      </c>
    </row>
    <row r="39" spans="1:60" x14ac:dyDescent="0.35">
      <c r="A39" s="1">
        <v>8</v>
      </c>
      <c r="B39" s="1" t="s">
        <v>3136</v>
      </c>
      <c r="C39" s="1">
        <v>1795.0000018998981</v>
      </c>
      <c r="D39" s="1">
        <v>0</v>
      </c>
      <c r="E39">
        <f>(R39-S39*(1000-T39)/(1000-U39))*AO39</f>
        <v>-1.3326600721329742</v>
      </c>
      <c r="F39">
        <f>IF(AZ39&lt;&gt;0,1/(1/AZ39-1/N39),0)</f>
        <v>3.685444104886733</v>
      </c>
      <c r="G39">
        <f>((BC39-AP39/2)*S39-E39)/(BC39+AP39/2)</f>
        <v>388.53961649277591</v>
      </c>
      <c r="H39">
        <f>AP39*1000</f>
        <v>21.11428060551809</v>
      </c>
      <c r="I39">
        <f>(AU39-BA39)</f>
        <v>0.89579859576863452</v>
      </c>
      <c r="J39">
        <f>(P39+AT39*D39)</f>
        <v>31.627803802490234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32.308376312255859</v>
      </c>
      <c r="P39" s="1">
        <v>31.627803802490234</v>
      </c>
      <c r="Q39" s="1">
        <v>32.445297241210938</v>
      </c>
      <c r="R39" s="1">
        <v>400.0855712890625</v>
      </c>
      <c r="S39" s="1">
        <v>393.763427734375</v>
      </c>
      <c r="T39" s="1">
        <v>24.528852462768555</v>
      </c>
      <c r="U39" s="1">
        <v>42.830440521240234</v>
      </c>
      <c r="V39" s="1">
        <v>44.547027587890625</v>
      </c>
      <c r="W39" s="1">
        <v>77.784675598144531</v>
      </c>
      <c r="X39" s="1">
        <v>300.36221313476563</v>
      </c>
      <c r="Y39" s="1">
        <v>750.9647216796875</v>
      </c>
      <c r="Z39" s="1">
        <v>6.059635803103447E-2</v>
      </c>
      <c r="AA39" s="1">
        <v>88.245834350585938</v>
      </c>
      <c r="AB39" s="1">
        <v>14.229479789733887</v>
      </c>
      <c r="AC39" s="1">
        <v>1.8668354749679565</v>
      </c>
      <c r="AD39" s="1">
        <v>8.416401594877243E-2</v>
      </c>
      <c r="AE39" s="1">
        <v>2.0397797226905823E-2</v>
      </c>
      <c r="AF39" s="1">
        <v>3.0215419828891754E-2</v>
      </c>
      <c r="AG39" s="1">
        <v>4.4875750318169594E-3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1.1042728424072263</v>
      </c>
      <c r="AP39">
        <f>(U39-T39)/(1000-U39)*AO39</f>
        <v>2.111428060551809E-2</v>
      </c>
      <c r="AQ39">
        <f>(P39+273.15)</f>
        <v>304.77780380249021</v>
      </c>
      <c r="AR39">
        <f>(O39+273.15)</f>
        <v>305.45837631225584</v>
      </c>
      <c r="AS39">
        <f>(Y39*AK39+Z39*AL39)*AM39</f>
        <v>120.15435278309087</v>
      </c>
      <c r="AT39">
        <f>((AS39+0.00000010773*(AR39^4-AQ39^4))-AP39*44100)/(L39*0.92*2*29.3+0.00000043092*AQ39^3)</f>
        <v>-6.2913504350135199</v>
      </c>
      <c r="AU39">
        <f>0.61365*EXP(17.502*J39/(240.97+J39))</f>
        <v>4.6754065551686237</v>
      </c>
      <c r="AV39">
        <f>AU39*1000/AA39</f>
        <v>52.981611988550249</v>
      </c>
      <c r="AW39">
        <f>(AV39-U39)</f>
        <v>10.151171467310014</v>
      </c>
      <c r="AX39">
        <f>IF(D39,P39,(O39+P39)/2)</f>
        <v>31.968090057373047</v>
      </c>
      <c r="AY39">
        <f>0.61365*EXP(17.502*AX39/(240.97+AX39))</f>
        <v>4.766465627087288</v>
      </c>
      <c r="AZ39">
        <f>IF(AW39&lt;&gt;0,(1000-(AV39+U39)/2)/AW39*AP39,0)</f>
        <v>1.9803408295499911</v>
      </c>
      <c r="BA39">
        <f>U39*AA39/1000</f>
        <v>3.7796079593999892</v>
      </c>
      <c r="BB39">
        <f>(AY39-BA39)</f>
        <v>0.98685766768729888</v>
      </c>
      <c r="BC39">
        <f>1/(1.6/F39+1.37/N39)</f>
        <v>1.3258945633204871</v>
      </c>
      <c r="BD39">
        <f>G39*AA39*0.001</f>
        <v>34.287002635661686</v>
      </c>
      <c r="BE39">
        <f>G39/S39</f>
        <v>0.98673363021127758</v>
      </c>
      <c r="BF39">
        <f>(1-AP39*AA39/AU39/F39)*100</f>
        <v>89.186624301465756</v>
      </c>
      <c r="BG39">
        <f>(S39-E39/(N39/1.35))</f>
        <v>394.18374194413951</v>
      </c>
      <c r="BH39">
        <f>E39*BF39/100/BG39</f>
        <v>-3.0152297146677108E-3</v>
      </c>
    </row>
    <row r="40" spans="1:60" x14ac:dyDescent="0.35">
      <c r="A40" s="1" t="s">
        <v>9</v>
      </c>
      <c r="B40" s="1" t="s">
        <v>3135</v>
      </c>
      <c r="K40" s="1">
        <v>2.72</v>
      </c>
    </row>
    <row r="41" spans="1:60" x14ac:dyDescent="0.35">
      <c r="A41" s="1" t="s">
        <v>9</v>
      </c>
      <c r="B41" s="1" t="s">
        <v>3134</v>
      </c>
      <c r="K41" s="1">
        <v>2.72</v>
      </c>
    </row>
    <row r="42" spans="1:60" x14ac:dyDescent="0.35">
      <c r="A42" s="1">
        <v>9</v>
      </c>
      <c r="B42" s="1" t="s">
        <v>3133</v>
      </c>
      <c r="C42" s="1">
        <v>1999.0000018998981</v>
      </c>
      <c r="D42" s="1">
        <v>0</v>
      </c>
      <c r="E42">
        <f>(R42-S42*(1000-T42)/(1000-U42))*AO42</f>
        <v>-1.0815208425384089</v>
      </c>
      <c r="F42">
        <f>IF(AZ42&lt;&gt;0,1/(1/AZ42-1/N42),0)</f>
        <v>3.4554078618948396</v>
      </c>
      <c r="G42">
        <f>((BC42-AP42/2)*S42-E42)/(BC42+AP42/2)</f>
        <v>387.993983078231</v>
      </c>
      <c r="H42">
        <f>AP42*1000</f>
        <v>20.977503606054807</v>
      </c>
      <c r="I42">
        <f>(AU42-BA42)</f>
        <v>0.92152520242128189</v>
      </c>
      <c r="J42">
        <f>(P42+AT42*D42)</f>
        <v>31.766273498535156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32.373195648193359</v>
      </c>
      <c r="P42" s="1">
        <v>31.766273498535156</v>
      </c>
      <c r="Q42" s="1">
        <v>32.492485046386719</v>
      </c>
      <c r="R42" s="1">
        <v>400.0640869140625</v>
      </c>
      <c r="S42" s="1">
        <v>393.566650390625</v>
      </c>
      <c r="T42" s="1">
        <v>24.777021408081055</v>
      </c>
      <c r="U42" s="1">
        <v>42.958675384521484</v>
      </c>
      <c r="V42" s="1">
        <v>44.831306457519531</v>
      </c>
      <c r="W42" s="1">
        <v>77.729026794433594</v>
      </c>
      <c r="X42" s="1">
        <v>300.3447265625</v>
      </c>
      <c r="Y42" s="1">
        <v>1000.23974609375</v>
      </c>
      <c r="Z42" s="1">
        <v>7.3172591626644135E-2</v>
      </c>
      <c r="AA42" s="1">
        <v>88.241798400878906</v>
      </c>
      <c r="AB42" s="1">
        <v>14.393410682678223</v>
      </c>
      <c r="AC42" s="1">
        <v>1.8588513135910034</v>
      </c>
      <c r="AD42" s="1">
        <v>0.1077934131026268</v>
      </c>
      <c r="AE42" s="1">
        <v>9.5148636028170586E-3</v>
      </c>
      <c r="AF42" s="1">
        <v>4.3203186243772507E-2</v>
      </c>
      <c r="AG42" s="1">
        <v>1.116949412971735E-2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1.1042085535386026</v>
      </c>
      <c r="AP42">
        <f>(U42-T42)/(1000-U42)*AO42</f>
        <v>2.0977503606054805E-2</v>
      </c>
      <c r="AQ42">
        <f>(P42+273.15)</f>
        <v>304.91627349853513</v>
      </c>
      <c r="AR42">
        <f>(O42+273.15)</f>
        <v>305.52319564819334</v>
      </c>
      <c r="AS42">
        <f>(Y42*AK42+Z42*AL42)*AM42</f>
        <v>160.03835579786391</v>
      </c>
      <c r="AT42">
        <f>((AS42+0.00000010773*(AR42^4-AQ42^4))-AP42*44100)/(L42*0.92*2*29.3+0.00000043092*AQ42^3)</f>
        <v>-5.9376875980217818</v>
      </c>
      <c r="AU42">
        <f>0.61365*EXP(17.502*J42/(240.97+J42))</f>
        <v>4.7122759752710257</v>
      </c>
      <c r="AV42">
        <f>AU42*1000/AA42</f>
        <v>53.401857857240707</v>
      </c>
      <c r="AW42">
        <f>(AV42-U42)</f>
        <v>10.443182472719222</v>
      </c>
      <c r="AX42">
        <f>IF(D42,P42,(O42+P42)/2)</f>
        <v>32.069734573364258</v>
      </c>
      <c r="AY42">
        <f>0.61365*EXP(17.502*AX42/(240.97+AX42))</f>
        <v>4.7939629730159181</v>
      </c>
      <c r="AZ42">
        <f>IF(AW42&lt;&gt;0,(1000-(AV42+U42)/2)/AW42*AP42,0)</f>
        <v>1.9119460893682521</v>
      </c>
      <c r="BA42">
        <f>U42*AA42/1000</f>
        <v>3.7907507728497438</v>
      </c>
      <c r="BB42">
        <f>(AY42-BA42)</f>
        <v>1.0032122001661743</v>
      </c>
      <c r="BC42">
        <f>1/(1.6/F42+1.37/N42)</f>
        <v>1.2769602529665984</v>
      </c>
      <c r="BD42">
        <f>G42*AA42*0.001</f>
        <v>34.23728683554328</v>
      </c>
      <c r="BE42">
        <f>G42/S42</f>
        <v>0.98584060080582792</v>
      </c>
      <c r="BF42">
        <f>(1-AP42*AA42/AU42/F42)*100</f>
        <v>88.631632066945656</v>
      </c>
      <c r="BG42">
        <f>(S42-E42/(N42/1.35))</f>
        <v>393.90775656449563</v>
      </c>
      <c r="BH42">
        <f>E42*BF42/100/BG42</f>
        <v>-2.4334874292555948E-3</v>
      </c>
    </row>
    <row r="43" spans="1:60" x14ac:dyDescent="0.35">
      <c r="A43" s="1" t="s">
        <v>9</v>
      </c>
      <c r="B43" s="1" t="s">
        <v>3132</v>
      </c>
      <c r="K43" s="1">
        <v>2.72</v>
      </c>
    </row>
    <row r="44" spans="1:60" x14ac:dyDescent="0.35">
      <c r="A44" s="1" t="s">
        <v>9</v>
      </c>
      <c r="B44" s="1" t="s">
        <v>3131</v>
      </c>
      <c r="K44" s="1">
        <v>2.72</v>
      </c>
    </row>
    <row r="45" spans="1:60" x14ac:dyDescent="0.35">
      <c r="A45" s="1">
        <v>10</v>
      </c>
      <c r="B45" s="1" t="s">
        <v>3130</v>
      </c>
      <c r="C45" s="1">
        <v>2203.0000018998981</v>
      </c>
      <c r="D45" s="1">
        <v>0</v>
      </c>
      <c r="E45">
        <f>(R45-S45*(1000-T45)/(1000-U45))*AO45</f>
        <v>-0.87408137335485381</v>
      </c>
      <c r="F45">
        <f>IF(AZ45&lt;&gt;0,1/(1/AZ45-1/N45),0)</f>
        <v>3.5820484262147287</v>
      </c>
      <c r="G45">
        <f>((BC45-AP45/2)*S45-E45)/(BC45+AP45/2)</f>
        <v>387.69690892319176</v>
      </c>
      <c r="H45">
        <f>AP45*1000</f>
        <v>21.216646388432817</v>
      </c>
      <c r="I45">
        <f>(AU45-BA45)</f>
        <v>0.91340474027810048</v>
      </c>
      <c r="J45">
        <f>(P45+AT45*D45)</f>
        <v>31.882770538330078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32.452823638916016</v>
      </c>
      <c r="P45" s="1">
        <v>31.882770538330078</v>
      </c>
      <c r="Q45" s="1">
        <v>32.552108764648438</v>
      </c>
      <c r="R45" s="1">
        <v>400.14767456054688</v>
      </c>
      <c r="S45" s="1">
        <v>393.37985229492188</v>
      </c>
      <c r="T45" s="1">
        <v>25.022138595581055</v>
      </c>
      <c r="U45" s="1">
        <v>43.404869079589844</v>
      </c>
      <c r="V45" s="1">
        <v>45.071395874023438</v>
      </c>
      <c r="W45" s="1">
        <v>78.183486938476563</v>
      </c>
      <c r="X45" s="1">
        <v>300.30584716796875</v>
      </c>
      <c r="Y45" s="1">
        <v>1249.689697265625</v>
      </c>
      <c r="Z45" s="1">
        <v>3.3156488090753555E-2</v>
      </c>
      <c r="AA45" s="1">
        <v>88.240928649902344</v>
      </c>
      <c r="AB45" s="1">
        <v>14.307615280151367</v>
      </c>
      <c r="AC45" s="1">
        <v>1.8776425123214722</v>
      </c>
      <c r="AD45" s="1">
        <v>6.5898232161998749E-2</v>
      </c>
      <c r="AE45" s="1">
        <v>7.362784817814827E-3</v>
      </c>
      <c r="AF45" s="1">
        <v>5.2407056093215942E-2</v>
      </c>
      <c r="AG45" s="1">
        <v>1.0175448842346668E-2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1.1040656145881202</v>
      </c>
      <c r="AP45">
        <f>(U45-T45)/(1000-U45)*AO45</f>
        <v>2.1216646388432816E-2</v>
      </c>
      <c r="AQ45">
        <f>(P45+273.15)</f>
        <v>305.03277053833006</v>
      </c>
      <c r="AR45">
        <f>(O45+273.15)</f>
        <v>305.60282363891599</v>
      </c>
      <c r="AS45">
        <f>(Y45*AK45+Z45*AL45)*AM45</f>
        <v>199.95034709326137</v>
      </c>
      <c r="AT45">
        <f>((AS45+0.00000010773*(AR45^4-AQ45^4))-AP45*44100)/(L45*0.92*2*29.3+0.00000043092*AQ45^3)</f>
        <v>-5.7104040909201172</v>
      </c>
      <c r="AU45">
        <f>0.61365*EXP(17.502*J45/(240.97+J45))</f>
        <v>4.7434906957885401</v>
      </c>
      <c r="AV45">
        <f>AU45*1000/AA45</f>
        <v>53.756128458353324</v>
      </c>
      <c r="AW45">
        <f>(AV45-U45)</f>
        <v>10.35125937876348</v>
      </c>
      <c r="AX45">
        <f>IF(D45,P45,(O45+P45)/2)</f>
        <v>32.167797088623047</v>
      </c>
      <c r="AY45">
        <f>0.61365*EXP(17.502*AX45/(240.97+AX45))</f>
        <v>4.8206220719775503</v>
      </c>
      <c r="AZ45">
        <f>IF(AW45&lt;&gt;0,(1000-(AV45+U45)/2)/AW45*AP45,0)</f>
        <v>1.9500942239058434</v>
      </c>
      <c r="BA45">
        <f>U45*AA45/1000</f>
        <v>3.8300859555104396</v>
      </c>
      <c r="BB45">
        <f>(AY45-BA45)</f>
        <v>0.99053611646711071</v>
      </c>
      <c r="BC45">
        <f>1/(1.6/F45+1.37/N45)</f>
        <v>1.3042243894262529</v>
      </c>
      <c r="BD45">
        <f>G45*AA45*0.001</f>
        <v>34.210735278079056</v>
      </c>
      <c r="BE45">
        <f>G45/S45</f>
        <v>0.98555354744637624</v>
      </c>
      <c r="BF45">
        <f>(1-AP45*AA45/AU45/F45)*100</f>
        <v>88.981631262189197</v>
      </c>
      <c r="BG45">
        <f>(S45-E45/(N45/1.35))</f>
        <v>393.65553311510547</v>
      </c>
      <c r="BH45">
        <f>E45*BF45/100/BG45</f>
        <v>-1.9757676423734489E-3</v>
      </c>
    </row>
    <row r="46" spans="1:60" x14ac:dyDescent="0.35">
      <c r="A46" s="1" t="s">
        <v>9</v>
      </c>
      <c r="B46" s="1" t="s">
        <v>3129</v>
      </c>
      <c r="K46" s="1">
        <v>2.72</v>
      </c>
    </row>
    <row r="47" spans="1:60" x14ac:dyDescent="0.35">
      <c r="A47" s="1" t="s">
        <v>9</v>
      </c>
      <c r="B47" s="1" t="s">
        <v>3128</v>
      </c>
      <c r="K47" s="1">
        <v>2.72</v>
      </c>
    </row>
    <row r="48" spans="1:60" x14ac:dyDescent="0.35">
      <c r="A48" s="1">
        <v>11</v>
      </c>
      <c r="B48" s="1" t="s">
        <v>3127</v>
      </c>
      <c r="C48" s="1">
        <v>2407.0000018998981</v>
      </c>
      <c r="D48" s="1">
        <v>0</v>
      </c>
      <c r="E48">
        <f>(R48-S48*(1000-T48)/(1000-U48))*AO48</f>
        <v>-0.2020527668718137</v>
      </c>
      <c r="F48">
        <f>IF(AZ48&lt;&gt;0,1/(1/AZ48-1/N48),0)</f>
        <v>4.1536398849659397</v>
      </c>
      <c r="G48">
        <f>((BC48-AP48/2)*S48-E48)/(BC48+AP48/2)</f>
        <v>386.38805556226725</v>
      </c>
      <c r="H48">
        <f>AP48*1000</f>
        <v>21.991607208978959</v>
      </c>
      <c r="I48">
        <f>(AU48-BA48)</f>
        <v>0.87521704302623737</v>
      </c>
      <c r="J48">
        <f>(P48+AT48*D48)</f>
        <v>32.034526824951172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32.551605224609375</v>
      </c>
      <c r="P48" s="1">
        <v>32.034526824951172</v>
      </c>
      <c r="Q48" s="1">
        <v>32.626880645751953</v>
      </c>
      <c r="R48" s="1">
        <v>399.91375732421875</v>
      </c>
      <c r="S48" s="1">
        <v>392.2841796875</v>
      </c>
      <c r="T48" s="1">
        <v>25.268016815185547</v>
      </c>
      <c r="U48" s="1">
        <v>44.301284790039063</v>
      </c>
      <c r="V48" s="1">
        <v>45.261669158935547</v>
      </c>
      <c r="W48" s="1">
        <v>79.355262756347656</v>
      </c>
      <c r="X48" s="1">
        <v>300.35406494140625</v>
      </c>
      <c r="Y48" s="1">
        <v>1601.240966796875</v>
      </c>
      <c r="Z48" s="1">
        <v>0.21838100254535675</v>
      </c>
      <c r="AA48" s="1">
        <v>88.241363525390625</v>
      </c>
      <c r="AB48" s="1">
        <v>14.246068954467773</v>
      </c>
      <c r="AC48" s="1">
        <v>1.8555713891983032</v>
      </c>
      <c r="AD48" s="1">
        <v>0.11247091740369797</v>
      </c>
      <c r="AE48" s="1">
        <v>1.177055761218071E-2</v>
      </c>
      <c r="AF48" s="1">
        <v>2.1114695817232132E-2</v>
      </c>
      <c r="AG48" s="1">
        <v>1.7723154276609421E-2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1.1042428858139932</v>
      </c>
      <c r="AP48">
        <f>(U48-T48)/(1000-U48)*AO48</f>
        <v>2.1991607208978959E-2</v>
      </c>
      <c r="AQ48">
        <f>(P48+273.15)</f>
        <v>305.18452682495115</v>
      </c>
      <c r="AR48">
        <f>(O48+273.15)</f>
        <v>305.70160522460935</v>
      </c>
      <c r="AS48">
        <f>(Y48*AK48+Z48*AL48)*AM48</f>
        <v>256.19854896101606</v>
      </c>
      <c r="AT48">
        <f>((AS48+0.00000010773*(AR48^4-AQ48^4))-AP48*44100)/(L48*0.92*2*29.3+0.00000043092*AQ48^3)</f>
        <v>-5.5416750955169585</v>
      </c>
      <c r="AU48">
        <f>0.61365*EXP(17.502*J48/(240.97+J48))</f>
        <v>4.7844228188259326</v>
      </c>
      <c r="AV48">
        <f>AU48*1000/AA48</f>
        <v>54.219729021404561</v>
      </c>
      <c r="AW48">
        <f>(AV48-U48)</f>
        <v>9.9184442313654984</v>
      </c>
      <c r="AX48">
        <f>IF(D48,P48,(O48+P48)/2)</f>
        <v>32.293066024780273</v>
      </c>
      <c r="AY48">
        <f>0.61365*EXP(17.502*AX48/(240.97+AX48))</f>
        <v>4.8548651141170716</v>
      </c>
      <c r="AZ48">
        <f>IF(AW48&lt;&gt;0,(1000-(AV48+U48)/2)/AW48*AP48,0)</f>
        <v>2.1080210769420868</v>
      </c>
      <c r="BA48">
        <f>U48*AA48/1000</f>
        <v>3.9092057757996952</v>
      </c>
      <c r="BB48">
        <f>(AY48-BA48)</f>
        <v>0.94565933831737636</v>
      </c>
      <c r="BC48">
        <f>1/(1.6/F48+1.37/N48)</f>
        <v>1.4178931831550459</v>
      </c>
      <c r="BD48">
        <f>G48*AA48*0.001</f>
        <v>34.095408872738858</v>
      </c>
      <c r="BE48">
        <f>G48/S48</f>
        <v>0.98496976317033813</v>
      </c>
      <c r="BF48">
        <f>(1-AP48*AA48/AU48/F48)*100</f>
        <v>90.235032860274174</v>
      </c>
      <c r="BG48">
        <f>(S48-E48/(N48/1.35))</f>
        <v>392.34790610267095</v>
      </c>
      <c r="BH48">
        <f>E48*BF48/100/BG48</f>
        <v>-4.6469568907082058E-4</v>
      </c>
    </row>
    <row r="49" spans="1:60" x14ac:dyDescent="0.35">
      <c r="A49" s="1" t="s">
        <v>9</v>
      </c>
      <c r="B49" s="1" t="s">
        <v>3126</v>
      </c>
      <c r="K49" s="1">
        <v>2.72</v>
      </c>
    </row>
    <row r="50" spans="1:60" x14ac:dyDescent="0.35">
      <c r="A50" s="1" t="s">
        <v>9</v>
      </c>
      <c r="B50" s="1" t="s">
        <v>3125</v>
      </c>
      <c r="K50" s="1">
        <v>2.72</v>
      </c>
    </row>
    <row r="51" spans="1:60" x14ac:dyDescent="0.35">
      <c r="A51" s="1">
        <v>12</v>
      </c>
      <c r="B51" s="1" t="s">
        <v>3124</v>
      </c>
      <c r="C51" s="1">
        <v>2611.5000018887222</v>
      </c>
      <c r="D51" s="1">
        <v>0</v>
      </c>
      <c r="E51">
        <f>(R51-S51*(1000-T51)/(1000-U51))*AO51</f>
        <v>-0.14407847797847198</v>
      </c>
      <c r="F51">
        <f>IF(AZ51&lt;&gt;0,1/(1/AZ51-1/N51),0)</f>
        <v>5.3386351998667392</v>
      </c>
      <c r="G51">
        <f>((BC51-AP51/2)*S51-E51)/(BC51+AP51/2)</f>
        <v>386.44537633082302</v>
      </c>
      <c r="H51">
        <f>AP51*1000</f>
        <v>23.179168728744795</v>
      </c>
      <c r="I51">
        <f>(AU51-BA51)</f>
        <v>0.81772060258927493</v>
      </c>
      <c r="J51">
        <f>(P51+AT51*D51)</f>
        <v>32.236598968505859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32.686359405517578</v>
      </c>
      <c r="P51" s="1">
        <v>32.236598968505859</v>
      </c>
      <c r="Q51" s="1">
        <v>32.728683471679688</v>
      </c>
      <c r="R51" s="1">
        <v>400.04574584960938</v>
      </c>
      <c r="S51" s="1">
        <v>391.94717407226563</v>
      </c>
      <c r="T51" s="1">
        <v>25.53875732421875</v>
      </c>
      <c r="U51" s="1">
        <v>45.577217102050781</v>
      </c>
      <c r="V51" s="1">
        <v>45.399333953857422</v>
      </c>
      <c r="W51" s="1">
        <v>81.020988464355469</v>
      </c>
      <c r="X51" s="1">
        <v>300.2916259765625</v>
      </c>
      <c r="Y51" s="1">
        <v>1999.860107421875</v>
      </c>
      <c r="Z51" s="1">
        <v>0.16120928525924683</v>
      </c>
      <c r="AA51" s="1">
        <v>88.238883972167969</v>
      </c>
      <c r="AB51" s="1">
        <v>14.296310424804688</v>
      </c>
      <c r="AC51" s="1">
        <v>1.8299022912979126</v>
      </c>
      <c r="AD51" s="1">
        <v>8.8479287922382355E-2</v>
      </c>
      <c r="AE51" s="1">
        <v>9.9711213260889053E-3</v>
      </c>
      <c r="AF51" s="1">
        <v>6.7874602973461151E-2</v>
      </c>
      <c r="AG51" s="1">
        <v>2.0832644775509834E-2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1.1040133307961852</v>
      </c>
      <c r="AP51">
        <f>(U51-T51)/(1000-U51)*AO51</f>
        <v>2.3179168728744794E-2</v>
      </c>
      <c r="AQ51">
        <f>(P51+273.15)</f>
        <v>305.38659896850584</v>
      </c>
      <c r="AR51">
        <f>(O51+273.15)</f>
        <v>305.83635940551756</v>
      </c>
      <c r="AS51">
        <f>(Y51*AK51+Z51*AL51)*AM51</f>
        <v>319.97761003544292</v>
      </c>
      <c r="AT51">
        <f>((AS51+0.00000010773*(AR51^4-AQ51^4))-AP51*44100)/(L51*0.92*2*29.3+0.00000043092*AQ51^3)</f>
        <v>-5.457658781847238</v>
      </c>
      <c r="AU51">
        <f>0.61365*EXP(17.502*J51/(240.97+J51))</f>
        <v>4.8394033742314431</v>
      </c>
      <c r="AV51">
        <f>AU51*1000/AA51</f>
        <v>54.844340231658784</v>
      </c>
      <c r="AW51">
        <f>(AV51-U51)</f>
        <v>9.2671231296080023</v>
      </c>
      <c r="AX51">
        <f>IF(D51,P51,(O51+P51)/2)</f>
        <v>32.461479187011719</v>
      </c>
      <c r="AY51">
        <f>0.61365*EXP(17.502*AX51/(240.97+AX51))</f>
        <v>4.9012354499494748</v>
      </c>
      <c r="AZ51">
        <f>IF(AW51&lt;&gt;0,(1000-(AV51+U51)/2)/AW51*AP51,0)</f>
        <v>2.3756374346301961</v>
      </c>
      <c r="BA51">
        <f>U51*AA51/1000</f>
        <v>4.0216827716421681</v>
      </c>
      <c r="BB51">
        <f>(AY51-BA51)</f>
        <v>0.87955267830730666</v>
      </c>
      <c r="BC51">
        <f>1/(1.6/F51+1.37/N51)</f>
        <v>1.6135030894809506</v>
      </c>
      <c r="BD51">
        <f>G51*AA51*0.001</f>
        <v>34.099508723636283</v>
      </c>
      <c r="BE51">
        <f>G51/S51</f>
        <v>0.98596291004147363</v>
      </c>
      <c r="BF51">
        <f>(1-AP51*AA51/AU51/F51)*100</f>
        <v>92.083452992736255</v>
      </c>
      <c r="BG51">
        <f>(S51-E51/(N51/1.35))</f>
        <v>391.99261569153668</v>
      </c>
      <c r="BH51">
        <f>E51*BF51/100/BG51</f>
        <v>-3.3845647145138444E-4</v>
      </c>
    </row>
    <row r="52" spans="1:60" x14ac:dyDescent="0.35">
      <c r="A52" s="1" t="s">
        <v>9</v>
      </c>
      <c r="B52" s="1" t="s">
        <v>3123</v>
      </c>
      <c r="K52" s="1">
        <v>1.19408</v>
      </c>
    </row>
    <row r="53" spans="1:60" x14ac:dyDescent="0.35">
      <c r="A53" s="1" t="s">
        <v>9</v>
      </c>
      <c r="B53" s="1" t="s">
        <v>3122</v>
      </c>
    </row>
    <row r="54" spans="1:60" x14ac:dyDescent="0.35">
      <c r="A54" s="1" t="s">
        <v>9</v>
      </c>
      <c r="B54" s="1" t="s">
        <v>3121</v>
      </c>
    </row>
    <row r="55" spans="1:60" x14ac:dyDescent="0.35">
      <c r="A55" s="1" t="s">
        <v>9</v>
      </c>
      <c r="B55" s="1" t="s">
        <v>3120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BH55"/>
  <sheetViews>
    <sheetView zoomScale="43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3210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3209</v>
      </c>
    </row>
    <row r="12" spans="1:60" x14ac:dyDescent="0.35">
      <c r="A12" s="1" t="s">
        <v>9</v>
      </c>
      <c r="B12" s="1" t="s">
        <v>3208</v>
      </c>
    </row>
    <row r="13" spans="1:60" x14ac:dyDescent="0.35">
      <c r="A13" s="1" t="s">
        <v>9</v>
      </c>
      <c r="B13" s="1" t="s">
        <v>3207</v>
      </c>
    </row>
    <row r="14" spans="1:60" x14ac:dyDescent="0.35">
      <c r="A14" s="1" t="s">
        <v>9</v>
      </c>
      <c r="B14" s="1" t="s">
        <v>3206</v>
      </c>
    </row>
    <row r="15" spans="1:60" x14ac:dyDescent="0.35">
      <c r="A15" s="1" t="s">
        <v>9</v>
      </c>
      <c r="B15" s="1" t="s">
        <v>3205</v>
      </c>
    </row>
    <row r="16" spans="1:60" x14ac:dyDescent="0.35">
      <c r="A16" s="1" t="s">
        <v>9</v>
      </c>
      <c r="B16" s="1" t="s">
        <v>3204</v>
      </c>
    </row>
    <row r="17" spans="1:60" x14ac:dyDescent="0.35">
      <c r="A17" s="1" t="s">
        <v>9</v>
      </c>
      <c r="B17" s="1" t="s">
        <v>3203</v>
      </c>
    </row>
    <row r="18" spans="1:60" x14ac:dyDescent="0.35">
      <c r="A18" s="1">
        <v>1</v>
      </c>
      <c r="B18" s="1" t="s">
        <v>3202</v>
      </c>
      <c r="C18" s="1">
        <v>435.50000193342566</v>
      </c>
      <c r="D18" s="1">
        <v>0</v>
      </c>
      <c r="E18">
        <f>(R18-S18*(1000-T18)/(1000-U18))*AO18</f>
        <v>-6.7752428268456475</v>
      </c>
      <c r="F18">
        <f>IF(AZ18&lt;&gt;0,1/(1/AZ18-1/N18),0)</f>
        <v>4.5203683516022757</v>
      </c>
      <c r="G18">
        <f>((BC18-AP18/2)*S18-E18)/(BC18+AP18/2)</f>
        <v>397.46007257779922</v>
      </c>
      <c r="H18">
        <f>AP18*1000</f>
        <v>20.923199380341163</v>
      </c>
      <c r="I18">
        <f>(AU18-BA18)</f>
        <v>0.79846375577852546</v>
      </c>
      <c r="J18">
        <f>(P18+AT18*D18)</f>
        <v>31.815158843994141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32.848453521728516</v>
      </c>
      <c r="P18" s="1">
        <v>31.815158843994141</v>
      </c>
      <c r="Q18" s="1">
        <v>32.949893951416016</v>
      </c>
      <c r="R18" s="1">
        <v>399.92141723632813</v>
      </c>
      <c r="S18" s="1">
        <v>398.50604248046875</v>
      </c>
      <c r="T18" s="1">
        <v>26.403114318847656</v>
      </c>
      <c r="U18" s="1">
        <v>44.509365081787109</v>
      </c>
      <c r="V18" s="1">
        <v>46.502887725830078</v>
      </c>
      <c r="W18" s="1">
        <v>78.392799377441406</v>
      </c>
      <c r="X18" s="1">
        <v>300.32736206054688</v>
      </c>
      <c r="Y18" s="1">
        <v>0.20713940262794495</v>
      </c>
      <c r="Z18" s="1">
        <v>0.15549357235431671</v>
      </c>
      <c r="AA18" s="1">
        <v>88.226127624511719</v>
      </c>
      <c r="AB18" s="1">
        <v>13.920918464660645</v>
      </c>
      <c r="AC18" s="1">
        <v>1.888296365737915</v>
      </c>
      <c r="AD18" s="1">
        <v>7.6382771134376526E-2</v>
      </c>
      <c r="AE18" s="1">
        <v>1.2331990525126457E-2</v>
      </c>
      <c r="AF18" s="1">
        <v>4.6283163130283356E-2</v>
      </c>
      <c r="AG18" s="1">
        <v>9.736454114317894E-3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1.1041447134578928</v>
      </c>
      <c r="AP18">
        <f>(U18-T18)/(1000-U18)*AO18</f>
        <v>2.0923199380341165E-2</v>
      </c>
      <c r="AQ18">
        <f>(P18+273.15)</f>
        <v>304.96515884399412</v>
      </c>
      <c r="AR18">
        <f>(O18+273.15)</f>
        <v>305.99845352172849</v>
      </c>
      <c r="AS18">
        <f>(Y18*AK18+Z18*AL18)*AM18</f>
        <v>3.3142303679682961E-2</v>
      </c>
      <c r="AT18">
        <f>((AS18+0.00000010773*(AR18^4-AQ18^4))-AP18*44100)/(L18*0.92*2*29.3+0.00000043092*AQ18^3)</f>
        <v>-7.1313769638625617</v>
      </c>
      <c r="AU18">
        <f>0.61365*EXP(17.502*J18/(240.97+J18))</f>
        <v>4.7253526799702605</v>
      </c>
      <c r="AV18">
        <f>AU18*1000/AA18</f>
        <v>53.559561177628105</v>
      </c>
      <c r="AW18">
        <f>(AV18-U18)</f>
        <v>9.0501960958409953</v>
      </c>
      <c r="AX18">
        <f>IF(D18,P18,(O18+P18)/2)</f>
        <v>32.331806182861328</v>
      </c>
      <c r="AY18">
        <f>0.61365*EXP(17.502*AX18/(240.97+AX18))</f>
        <v>4.8654977493654981</v>
      </c>
      <c r="AZ18">
        <f>IF(AW18&lt;&gt;0,(1000-(AV18+U18)/2)/AW18*AP18,0)</f>
        <v>2.1985425863771124</v>
      </c>
      <c r="BA18">
        <f>U18*AA18/1000</f>
        <v>3.9268889241917351</v>
      </c>
      <c r="BB18">
        <f>(AY18-BA18)</f>
        <v>0.93860882517376298</v>
      </c>
      <c r="BC18">
        <f>1/(1.6/F18+1.37/N18)</f>
        <v>1.4836335461217314</v>
      </c>
      <c r="BD18">
        <f>G18*AA18*0.001</f>
        <v>35.066363088896608</v>
      </c>
      <c r="BE18">
        <f>G18/S18</f>
        <v>0.99737527216360644</v>
      </c>
      <c r="BF18">
        <f>(1-AP18*AA18/AU18/F18)*100</f>
        <v>91.357940386406</v>
      </c>
      <c r="BG18">
        <f>(S18-E18/(N18/1.35))</f>
        <v>400.64291961386294</v>
      </c>
      <c r="BH18">
        <f>E18*BF18/100/BG18</f>
        <v>-1.5449473832582663E-2</v>
      </c>
    </row>
    <row r="19" spans="1:60" x14ac:dyDescent="0.35">
      <c r="A19" s="1" t="s">
        <v>9</v>
      </c>
      <c r="B19" s="1" t="s">
        <v>3201</v>
      </c>
      <c r="K19" s="1">
        <v>2.72</v>
      </c>
    </row>
    <row r="20" spans="1:60" x14ac:dyDescent="0.35">
      <c r="A20" s="1" t="s">
        <v>9</v>
      </c>
      <c r="B20" s="1" t="s">
        <v>3200</v>
      </c>
      <c r="K20" s="1">
        <v>2.72</v>
      </c>
    </row>
    <row r="21" spans="1:60" x14ac:dyDescent="0.35">
      <c r="A21" s="1">
        <v>2</v>
      </c>
      <c r="B21" s="1" t="s">
        <v>3199</v>
      </c>
      <c r="C21" s="1">
        <v>639.00000194460154</v>
      </c>
      <c r="D21" s="1">
        <v>0</v>
      </c>
      <c r="E21">
        <f>(R21-S21*(1000-T21)/(1000-U21))*AO21</f>
        <v>-6.8416551890605275</v>
      </c>
      <c r="F21">
        <f>IF(AZ21&lt;&gt;0,1/(1/AZ21-1/N21),0)</f>
        <v>3.8772745092897103</v>
      </c>
      <c r="G21">
        <f>((BC21-AP21/2)*S21-E21)/(BC21+AP21/2)</f>
        <v>398.05797191572714</v>
      </c>
      <c r="H21">
        <f>AP21*1000</f>
        <v>19.978586721040749</v>
      </c>
      <c r="I21">
        <f>(AU21-BA21)</f>
        <v>0.82425837685439207</v>
      </c>
      <c r="J21">
        <f>(P21+AT21*D21)</f>
        <v>31.73430061340332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32.824756622314453</v>
      </c>
      <c r="P21" s="1">
        <v>31.73430061340332</v>
      </c>
      <c r="Q21" s="1">
        <v>32.976657867431641</v>
      </c>
      <c r="R21" s="1">
        <v>399.89883422851563</v>
      </c>
      <c r="S21" s="1">
        <v>398.87802124023438</v>
      </c>
      <c r="T21" s="1">
        <v>26.677152633666992</v>
      </c>
      <c r="U21" s="1">
        <v>43.972026824951172</v>
      </c>
      <c r="V21" s="1">
        <v>47.048225402832031</v>
      </c>
      <c r="W21" s="1">
        <v>77.549720764160156</v>
      </c>
      <c r="X21" s="1">
        <v>300.39096069335938</v>
      </c>
      <c r="Y21" s="1">
        <v>24.896007537841797</v>
      </c>
      <c r="Z21" s="1">
        <v>1.7150331288576126E-2</v>
      </c>
      <c r="AA21" s="1">
        <v>88.22613525390625</v>
      </c>
      <c r="AB21" s="1">
        <v>13.92630672454834</v>
      </c>
      <c r="AC21" s="1">
        <v>1.9078898429870605</v>
      </c>
      <c r="AD21" s="1">
        <v>7.334434986114502E-2</v>
      </c>
      <c r="AE21" s="1">
        <v>6.8332897499203682E-3</v>
      </c>
      <c r="AF21" s="1">
        <v>1.4044766314327717E-2</v>
      </c>
      <c r="AG21" s="1">
        <v>4.262841772288084E-3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1.1043785319608799</v>
      </c>
      <c r="AP21">
        <f>(U21-T21)/(1000-U21)*AO21</f>
        <v>1.9978586721040748E-2</v>
      </c>
      <c r="AQ21">
        <f>(P21+273.15)</f>
        <v>304.8843006134033</v>
      </c>
      <c r="AR21">
        <f>(O21+273.15)</f>
        <v>305.97475662231443</v>
      </c>
      <c r="AS21">
        <f>(Y21*AK21+Z21*AL21)*AM21</f>
        <v>3.9833611170196264</v>
      </c>
      <c r="AT21">
        <f>((AS21+0.00000010773*(AR21^4-AQ21^4))-AP21*44100)/(L21*0.92*2*29.3+0.00000043092*AQ21^3)</f>
        <v>-6.7690258021119147</v>
      </c>
      <c r="AU21">
        <f>0.61365*EXP(17.502*J21/(240.97+J21))</f>
        <v>4.7037403629009278</v>
      </c>
      <c r="AV21">
        <f>AU21*1000/AA21</f>
        <v>53.314591525107836</v>
      </c>
      <c r="AW21">
        <f>(AV21-U21)</f>
        <v>9.3425647001566645</v>
      </c>
      <c r="AX21">
        <f>IF(D21,P21,(O21+P21)/2)</f>
        <v>32.279528617858887</v>
      </c>
      <c r="AY21">
        <f>0.61365*EXP(17.502*AX21/(240.97+AX21))</f>
        <v>4.8511544048741024</v>
      </c>
      <c r="AZ21">
        <f>IF(AW21&lt;&gt;0,(1000-(AV21+U21)/2)/AW21*AP21,0)</f>
        <v>2.0344266012918597</v>
      </c>
      <c r="BA21">
        <f>U21*AA21/1000</f>
        <v>3.8794819860465357</v>
      </c>
      <c r="BB21">
        <f>(AY21-BA21)</f>
        <v>0.97167241882756672</v>
      </c>
      <c r="BC21">
        <f>1/(1.6/F21+1.37/N21)</f>
        <v>1.3647620974561785</v>
      </c>
      <c r="BD21">
        <f>G21*AA21*0.001</f>
        <v>35.119116469132564</v>
      </c>
      <c r="BE21">
        <f>G21/S21</f>
        <v>0.99794411002652528</v>
      </c>
      <c r="BF21">
        <f>(1-AP21*AA21/AU21/F21)*100</f>
        <v>90.335216563975152</v>
      </c>
      <c r="BG21">
        <f>(S21-E21/(N21/1.35))</f>
        <v>401.03584449494389</v>
      </c>
      <c r="BH21">
        <f>E21*BF21/100/BG21</f>
        <v>-1.5411151188696778E-2</v>
      </c>
    </row>
    <row r="22" spans="1:60" x14ac:dyDescent="0.35">
      <c r="A22" s="1" t="s">
        <v>9</v>
      </c>
      <c r="B22" s="1" t="s">
        <v>3198</v>
      </c>
      <c r="K22" s="1">
        <v>2.72</v>
      </c>
    </row>
    <row r="23" spans="1:60" x14ac:dyDescent="0.35">
      <c r="A23" s="1" t="s">
        <v>9</v>
      </c>
      <c r="B23" s="1" t="s">
        <v>3197</v>
      </c>
      <c r="K23" s="1">
        <v>2.72</v>
      </c>
    </row>
    <row r="24" spans="1:60" x14ac:dyDescent="0.35">
      <c r="A24" s="1">
        <v>3</v>
      </c>
      <c r="B24" s="1" t="s">
        <v>3196</v>
      </c>
      <c r="C24" s="1">
        <v>843.00000194460154</v>
      </c>
      <c r="D24" s="1">
        <v>0</v>
      </c>
      <c r="E24">
        <f>(R24-S24*(1000-T24)/(1000-U24))*AO24</f>
        <v>-6.6549335329209516</v>
      </c>
      <c r="F24">
        <f>IF(AZ24&lt;&gt;0,1/(1/AZ24-1/N24),0)</f>
        <v>3.5006463167645059</v>
      </c>
      <c r="G24">
        <f>((BC24-AP24/2)*S24-E24)/(BC24+AP24/2)</f>
        <v>398.38042406157803</v>
      </c>
      <c r="H24">
        <f>AP24*1000</f>
        <v>19.17093964502553</v>
      </c>
      <c r="I24">
        <f>(AU24-BA24)</f>
        <v>0.83587143055644475</v>
      </c>
      <c r="J24">
        <f>(P24+AT24*D24)</f>
        <v>31.63494873046875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32.756523132324219</v>
      </c>
      <c r="P24" s="1">
        <v>31.63494873046875</v>
      </c>
      <c r="Q24" s="1">
        <v>32.932594299316406</v>
      </c>
      <c r="R24" s="1">
        <v>400.05276489257813</v>
      </c>
      <c r="S24" s="1">
        <v>399.14959716796875</v>
      </c>
      <c r="T24" s="1">
        <v>26.934404373168945</v>
      </c>
      <c r="U24" s="1">
        <v>43.542568206787109</v>
      </c>
      <c r="V24" s="1">
        <v>47.682666778564453</v>
      </c>
      <c r="W24" s="1">
        <v>77.084518432617188</v>
      </c>
      <c r="X24" s="1">
        <v>300.30068969726563</v>
      </c>
      <c r="Y24" s="1">
        <v>51.299522399902344</v>
      </c>
      <c r="Z24" s="1">
        <v>0.10632985830307007</v>
      </c>
      <c r="AA24" s="1">
        <v>88.222434997558594</v>
      </c>
      <c r="AB24" s="1">
        <v>13.786838531494141</v>
      </c>
      <c r="AC24" s="1">
        <v>1.8937242031097412</v>
      </c>
      <c r="AD24" s="1">
        <v>6.9980546832084656E-2</v>
      </c>
      <c r="AE24" s="1">
        <v>1.3307418674230576E-2</v>
      </c>
      <c r="AF24" s="1">
        <v>5.348258838057518E-2</v>
      </c>
      <c r="AG24" s="1">
        <v>5.2855433896183968E-3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1.1040466532987703</v>
      </c>
      <c r="AP24">
        <f>(U24-T24)/(1000-U24)*AO24</f>
        <v>1.9170939645025531E-2</v>
      </c>
      <c r="AQ24">
        <f>(P24+273.15)</f>
        <v>304.78494873046873</v>
      </c>
      <c r="AR24">
        <f>(O24+273.15)</f>
        <v>305.9065231323242</v>
      </c>
      <c r="AS24">
        <f>(Y24*AK24+Z24*AL24)*AM24</f>
        <v>8.2079234005229864</v>
      </c>
      <c r="AT24">
        <f>((AS24+0.00000010773*(AR24^4-AQ24^4))-AP24*44100)/(L24*0.92*2*29.3+0.00000043092*AQ24^3)</f>
        <v>-6.4544681191335149</v>
      </c>
      <c r="AU24">
        <f>0.61365*EXP(17.502*J24/(240.97+J24))</f>
        <v>4.6773028238064818</v>
      </c>
      <c r="AV24">
        <f>AU24*1000/AA24</f>
        <v>53.01715854857008</v>
      </c>
      <c r="AW24">
        <f>(AV24-U24)</f>
        <v>9.4745903417829709</v>
      </c>
      <c r="AX24">
        <f>IF(D24,P24,(O24+P24)/2)</f>
        <v>32.195735931396484</v>
      </c>
      <c r="AY24">
        <f>0.61365*EXP(17.502*AX24/(240.97+AX24))</f>
        <v>4.8282410567385678</v>
      </c>
      <c r="AZ24">
        <f>IF(AW24&lt;&gt;0,(1000-(AV24+U24)/2)/AW24*AP24,0)</f>
        <v>1.9257159032702285</v>
      </c>
      <c r="BA24">
        <f>U24*AA24/1000</f>
        <v>3.841431393250037</v>
      </c>
      <c r="BB24">
        <f>(AY24-BA24)</f>
        <v>0.98680966348853083</v>
      </c>
      <c r="BC24">
        <f>1/(1.6/F24+1.37/N24)</f>
        <v>1.2867928037256389</v>
      </c>
      <c r="BD24">
        <f>G24*AA24*0.001</f>
        <v>35.146091066072394</v>
      </c>
      <c r="BE24">
        <f>G24/S24</f>
        <v>0.99807297035535514</v>
      </c>
      <c r="BF24">
        <f>(1-AP24*AA24/AU24/F24)*100</f>
        <v>89.670513859175301</v>
      </c>
      <c r="BG24">
        <f>(S24-E24/(N24/1.35))</f>
        <v>401.24852936186886</v>
      </c>
      <c r="BH24">
        <f>E24*BF24/100/BG24</f>
        <v>-1.4872361290513149E-2</v>
      </c>
    </row>
    <row r="25" spans="1:60" x14ac:dyDescent="0.35">
      <c r="A25" s="1" t="s">
        <v>9</v>
      </c>
      <c r="B25" s="1" t="s">
        <v>3195</v>
      </c>
      <c r="K25" s="1">
        <v>2.72</v>
      </c>
    </row>
    <row r="26" spans="1:60" x14ac:dyDescent="0.35">
      <c r="A26" s="1" t="s">
        <v>9</v>
      </c>
      <c r="B26" s="1" t="s">
        <v>3194</v>
      </c>
      <c r="K26" s="1">
        <v>2.72</v>
      </c>
    </row>
    <row r="27" spans="1:60" x14ac:dyDescent="0.35">
      <c r="A27" s="1">
        <v>4</v>
      </c>
      <c r="B27" s="1" t="s">
        <v>3193</v>
      </c>
      <c r="C27" s="1">
        <v>1047.0000019446015</v>
      </c>
      <c r="D27" s="1">
        <v>0</v>
      </c>
      <c r="E27">
        <f>(R27-S27*(1000-T27)/(1000-U27))*AO27</f>
        <v>-6.3980335016112431</v>
      </c>
      <c r="F27">
        <f>IF(AZ27&lt;&gt;0,1/(1/AZ27-1/N27),0)</f>
        <v>3.091166679653333</v>
      </c>
      <c r="G27">
        <f>((BC27-AP27/2)*S27-E27)/(BC27+AP27/2)</f>
        <v>398.46451004890719</v>
      </c>
      <c r="H27">
        <f>AP27*1000</f>
        <v>18.449627037090558</v>
      </c>
      <c r="I27">
        <f>(AU27-BA27)</f>
        <v>0.86321602341977233</v>
      </c>
      <c r="J27">
        <f>(P27+AT27*D27)</f>
        <v>31.623748779296875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32.715110778808594</v>
      </c>
      <c r="P27" s="1">
        <v>31.623748779296875</v>
      </c>
      <c r="Q27" s="1">
        <v>32.892356872558594</v>
      </c>
      <c r="R27" s="1">
        <v>400.14639282226563</v>
      </c>
      <c r="S27" s="1">
        <v>399.26943969726563</v>
      </c>
      <c r="T27" s="1">
        <v>27.212026596069336</v>
      </c>
      <c r="U27" s="1">
        <v>43.198711395263672</v>
      </c>
      <c r="V27" s="1">
        <v>48.286830902099609</v>
      </c>
      <c r="W27" s="1">
        <v>76.654670715332031</v>
      </c>
      <c r="X27" s="1">
        <v>300.3446044921875</v>
      </c>
      <c r="Y27" s="1">
        <v>100.06330871582031</v>
      </c>
      <c r="Z27" s="1">
        <v>0.27898114919662476</v>
      </c>
      <c r="AA27" s="1">
        <v>88.222877502441406</v>
      </c>
      <c r="AB27" s="1">
        <v>13.827399253845215</v>
      </c>
      <c r="AC27" s="1">
        <v>1.922332763671875</v>
      </c>
      <c r="AD27" s="1">
        <v>5.0444517284631729E-2</v>
      </c>
      <c r="AE27" s="1">
        <v>9.333358146250248E-3</v>
      </c>
      <c r="AF27" s="1">
        <v>2.6798440143465996E-2</v>
      </c>
      <c r="AG27" s="1">
        <v>5.2002202719449997E-3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1.1042081047506891</v>
      </c>
      <c r="AP27">
        <f>(U27-T27)/(1000-U27)*AO27</f>
        <v>1.8449627037090556E-2</v>
      </c>
      <c r="AQ27">
        <f>(P27+273.15)</f>
        <v>304.77374877929685</v>
      </c>
      <c r="AR27">
        <f>(O27+273.15)</f>
        <v>305.86511077880857</v>
      </c>
      <c r="AS27">
        <f>(Y27*AK27+Z27*AL27)*AM27</f>
        <v>16.010129036676972</v>
      </c>
      <c r="AT27">
        <f>((AS27+0.00000010773*(AR27^4-AQ27^4))-AP27*44100)/(L27*0.92*2*29.3+0.00000043092*AQ27^3)</f>
        <v>-6.1469807411023369</v>
      </c>
      <c r="AU27">
        <f>0.61365*EXP(17.502*J27/(240.97+J27))</f>
        <v>4.6743306471074391</v>
      </c>
      <c r="AV27">
        <f>AU27*1000/AA27</f>
        <v>52.983203217080352</v>
      </c>
      <c r="AW27">
        <f>(AV27-U27)</f>
        <v>9.7844918218166796</v>
      </c>
      <c r="AX27">
        <f>IF(D27,P27,(O27+P27)/2)</f>
        <v>32.169429779052734</v>
      </c>
      <c r="AY27">
        <f>0.61365*EXP(17.502*AX27/(240.97+AX27))</f>
        <v>4.8210670222023637</v>
      </c>
      <c r="AZ27">
        <f>IF(AW27&lt;&gt;0,(1000-(AV27+U27)/2)/AW27*AP27,0)</f>
        <v>1.7949186458284807</v>
      </c>
      <c r="BA27">
        <f>U27*AA27/1000</f>
        <v>3.8111146236876667</v>
      </c>
      <c r="BB27">
        <f>(AY27-BA27)</f>
        <v>1.009952398514697</v>
      </c>
      <c r="BC27">
        <f>1/(1.6/F27+1.37/N27)</f>
        <v>1.1937855987407786</v>
      </c>
      <c r="BD27">
        <f>G27*AA27*0.001</f>
        <v>35.153685659115069</v>
      </c>
      <c r="BE27">
        <f>G27/S27</f>
        <v>0.99798399384393466</v>
      </c>
      <c r="BF27">
        <f>(1-AP27*AA27/AU27/F27)*100</f>
        <v>88.735109959109138</v>
      </c>
      <c r="BG27">
        <f>(S27-E27/(N27/1.35))</f>
        <v>401.28734692770627</v>
      </c>
      <c r="BH27">
        <f>E27*BF27/100/BG27</f>
        <v>-1.4147722589165435E-2</v>
      </c>
    </row>
    <row r="28" spans="1:60" x14ac:dyDescent="0.35">
      <c r="A28" s="1" t="s">
        <v>9</v>
      </c>
      <c r="B28" s="1" t="s">
        <v>3192</v>
      </c>
      <c r="K28" s="1">
        <v>2.72</v>
      </c>
    </row>
    <row r="29" spans="1:60" x14ac:dyDescent="0.35">
      <c r="A29" s="1" t="s">
        <v>9</v>
      </c>
      <c r="B29" s="1" t="s">
        <v>3191</v>
      </c>
      <c r="K29" s="1">
        <v>2.72</v>
      </c>
    </row>
    <row r="30" spans="1:60" x14ac:dyDescent="0.35">
      <c r="A30" s="1">
        <v>5</v>
      </c>
      <c r="B30" s="1" t="s">
        <v>3190</v>
      </c>
      <c r="C30" s="1">
        <v>1250.0000019446015</v>
      </c>
      <c r="D30" s="1">
        <v>0</v>
      </c>
      <c r="E30">
        <f>(R30-S30*(1000-T30)/(1000-U30))*AO30</f>
        <v>-6.3311846240668448</v>
      </c>
      <c r="F30">
        <f>IF(AZ30&lt;&gt;0,1/(1/AZ30-1/N30),0)</f>
        <v>2.6873326311916204</v>
      </c>
      <c r="G30">
        <f>((BC30-AP30/2)*S30-E30)/(BC30+AP30/2)</f>
        <v>398.69532655084623</v>
      </c>
      <c r="H30">
        <f>AP30*1000</f>
        <v>17.808118214290072</v>
      </c>
      <c r="I30">
        <f>(AU30-BA30)</f>
        <v>0.90601585311251842</v>
      </c>
      <c r="J30">
        <f>(P30+AT30*D30)</f>
        <v>31.683111190795898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32.695888519287109</v>
      </c>
      <c r="P30" s="1">
        <v>31.683111190795898</v>
      </c>
      <c r="Q30" s="1">
        <v>32.868412017822266</v>
      </c>
      <c r="R30" s="1">
        <v>400.11260986328125</v>
      </c>
      <c r="S30" s="1">
        <v>399.40493774414063</v>
      </c>
      <c r="T30" s="1">
        <v>27.455236434936523</v>
      </c>
      <c r="U30" s="1">
        <v>42.890071868896484</v>
      </c>
      <c r="V30" s="1">
        <v>48.773754119873047</v>
      </c>
      <c r="W30" s="1">
        <v>76.193473815917969</v>
      </c>
      <c r="X30" s="1">
        <v>300.36322021484375</v>
      </c>
      <c r="Y30" s="1">
        <v>151.24510192871094</v>
      </c>
      <c r="Z30" s="1">
        <v>0.12691076099872589</v>
      </c>
      <c r="AA30" s="1">
        <v>88.227569580078125</v>
      </c>
      <c r="AB30" s="1">
        <v>13.952954292297363</v>
      </c>
      <c r="AC30" s="1">
        <v>1.9234746694564819</v>
      </c>
      <c r="AD30" s="1">
        <v>4.5928649604320526E-2</v>
      </c>
      <c r="AE30" s="1">
        <v>8.0738766118884087E-3</v>
      </c>
      <c r="AF30" s="1">
        <v>3.3133089542388916E-2</v>
      </c>
      <c r="AG30" s="1">
        <v>2.1068775095045567E-3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1.1042765449075136</v>
      </c>
      <c r="AP30">
        <f>(U30-T30)/(1000-U30)*AO30</f>
        <v>1.7808118214290073E-2</v>
      </c>
      <c r="AQ30">
        <f>(P30+273.15)</f>
        <v>304.83311119079588</v>
      </c>
      <c r="AR30">
        <f>(O30+273.15)</f>
        <v>305.84588851928709</v>
      </c>
      <c r="AS30">
        <f>(Y30*AK30+Z30*AL30)*AM30</f>
        <v>24.199215767699116</v>
      </c>
      <c r="AT30">
        <f>((AS30+0.00000010773*(AR30^4-AQ30^4))-AP30*44100)/(L30*0.92*2*29.3+0.00000043092*AQ30^3)</f>
        <v>-5.8682534757989151</v>
      </c>
      <c r="AU30">
        <f>0.61365*EXP(17.502*J30/(240.97+J30))</f>
        <v>4.6901026532201344</v>
      </c>
      <c r="AV30">
        <f>AU30*1000/AA30</f>
        <v>53.159150541523744</v>
      </c>
      <c r="AW30">
        <f>(AV30-U30)</f>
        <v>10.269078672627259</v>
      </c>
      <c r="AX30">
        <f>IF(D30,P30,(O30+P30)/2)</f>
        <v>32.189499855041504</v>
      </c>
      <c r="AY30">
        <f>0.61365*EXP(17.502*AX30/(240.97+AX30))</f>
        <v>4.8265395567188207</v>
      </c>
      <c r="AZ30">
        <f>IF(AW30&lt;&gt;0,(1000-(AV30+U30)/2)/AW30*AP30,0)</f>
        <v>1.6508676972103782</v>
      </c>
      <c r="BA30">
        <f>U30*AA30/1000</f>
        <v>3.784086800107616</v>
      </c>
      <c r="BB30">
        <f>(AY30-BA30)</f>
        <v>1.0424527566112047</v>
      </c>
      <c r="BC30">
        <f>1/(1.6/F30+1.37/N30)</f>
        <v>1.0923549543308193</v>
      </c>
      <c r="BD30">
        <f>G30*AA30*0.001</f>
        <v>35.175919664516755</v>
      </c>
      <c r="BE30">
        <f>G30/S30</f>
        <v>0.9982233289420448</v>
      </c>
      <c r="BF30">
        <f>(1-AP30*AA30/AU30/F30)*100</f>
        <v>87.534245438233583</v>
      </c>
      <c r="BG30">
        <f>(S30-E30/(N30/1.35))</f>
        <v>401.40176117855088</v>
      </c>
      <c r="BH30">
        <f>E30*BF30/100/BG30</f>
        <v>-1.3806503169559376E-2</v>
      </c>
    </row>
    <row r="31" spans="1:60" x14ac:dyDescent="0.35">
      <c r="A31" s="1" t="s">
        <v>9</v>
      </c>
      <c r="B31" s="1" t="s">
        <v>3189</v>
      </c>
      <c r="K31" s="1">
        <v>2.72</v>
      </c>
    </row>
    <row r="32" spans="1:60" x14ac:dyDescent="0.35">
      <c r="A32" s="1" t="s">
        <v>9</v>
      </c>
      <c r="B32" s="1" t="s">
        <v>3188</v>
      </c>
      <c r="K32" s="1">
        <v>2.72</v>
      </c>
    </row>
    <row r="33" spans="1:60" x14ac:dyDescent="0.35">
      <c r="A33" s="1">
        <v>6</v>
      </c>
      <c r="B33" s="1" t="s">
        <v>3187</v>
      </c>
      <c r="C33" s="1">
        <v>1454.0000019446015</v>
      </c>
      <c r="D33" s="1">
        <v>0</v>
      </c>
      <c r="E33">
        <f>(R33-S33*(1000-T33)/(1000-U33))*AO33</f>
        <v>-5.5705837392523891</v>
      </c>
      <c r="F33">
        <f>IF(AZ33&lt;&gt;0,1/(1/AZ33-1/N33),0)</f>
        <v>2.6070824112724331</v>
      </c>
      <c r="G33">
        <f>((BC33-AP33/2)*S33-E33)/(BC33+AP33/2)</f>
        <v>397.31793775875786</v>
      </c>
      <c r="H33">
        <f>AP33*1000</f>
        <v>17.578438634322925</v>
      </c>
      <c r="I33">
        <f>(AU33-BA33)</f>
        <v>0.91111269213999257</v>
      </c>
      <c r="J33">
        <f>(P33+AT33*D33)</f>
        <v>31.720264434814453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32.696784973144531</v>
      </c>
      <c r="P33" s="1">
        <v>31.720264434814453</v>
      </c>
      <c r="Q33" s="1">
        <v>32.862651824951172</v>
      </c>
      <c r="R33" s="1">
        <v>399.95046997070313</v>
      </c>
      <c r="S33" s="1">
        <v>398.64889526367188</v>
      </c>
      <c r="T33" s="1">
        <v>27.709089279174805</v>
      </c>
      <c r="U33" s="1">
        <v>42.946678161621094</v>
      </c>
      <c r="V33" s="1">
        <v>49.219688415527344</v>
      </c>
      <c r="W33" s="1">
        <v>76.286231994628906</v>
      </c>
      <c r="X33" s="1">
        <v>300.30950927734375</v>
      </c>
      <c r="Y33" s="1">
        <v>300.97540283203125</v>
      </c>
      <c r="Z33" s="1">
        <v>0.13720105588436127</v>
      </c>
      <c r="AA33" s="1">
        <v>88.222999572753906</v>
      </c>
      <c r="AB33" s="1">
        <v>13.910232543945313</v>
      </c>
      <c r="AC33" s="1">
        <v>1.9180393218994141</v>
      </c>
      <c r="AD33" s="1">
        <v>6.681486964225769E-2</v>
      </c>
      <c r="AE33" s="1">
        <v>7.4981315992772579E-3</v>
      </c>
      <c r="AF33" s="1">
        <v>2.3923750966787338E-2</v>
      </c>
      <c r="AG33" s="1">
        <v>6.5358770079910755E-3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1.1040790782255281</v>
      </c>
      <c r="AP33">
        <f>(U33-T33)/(1000-U33)*AO33</f>
        <v>1.7578438634322926E-2</v>
      </c>
      <c r="AQ33">
        <f>(P33+273.15)</f>
        <v>304.87026443481443</v>
      </c>
      <c r="AR33">
        <f>(O33+273.15)</f>
        <v>305.84678497314451</v>
      </c>
      <c r="AS33">
        <f>(Y33*AK33+Z33*AL33)*AM33</f>
        <v>48.156063376753082</v>
      </c>
      <c r="AT33">
        <f>((AS33+0.00000010773*(AR33^4-AQ33^4))-AP33*44100)/(L33*0.92*2*29.3+0.00000043092*AQ33^3)</f>
        <v>-5.6043699196055092</v>
      </c>
      <c r="AU33">
        <f>0.61365*EXP(17.502*J33/(240.97+J33))</f>
        <v>4.69999746124389</v>
      </c>
      <c r="AV33">
        <f>AU33*1000/AA33</f>
        <v>53.274061004556913</v>
      </c>
      <c r="AW33">
        <f>(AV33-U33)</f>
        <v>10.327382842935819</v>
      </c>
      <c r="AX33">
        <f>IF(D33,P33,(O33+P33)/2)</f>
        <v>32.208524703979492</v>
      </c>
      <c r="AY33">
        <f>0.61365*EXP(17.502*AX33/(240.97+AX33))</f>
        <v>4.831732079231938</v>
      </c>
      <c r="AZ33">
        <f>IF(AW33&lt;&gt;0,(1000-(AV33+U33)/2)/AW33*AP33,0)</f>
        <v>1.6202298016266141</v>
      </c>
      <c r="BA33">
        <f>U33*AA33/1000</f>
        <v>3.7888847691038974</v>
      </c>
      <c r="BB33">
        <f>(AY33-BA33)</f>
        <v>1.0428473101280407</v>
      </c>
      <c r="BC33">
        <f>1/(1.6/F33+1.37/N33)</f>
        <v>1.0709157280421375</v>
      </c>
      <c r="BD33">
        <f>G33*AA33*0.001</f>
        <v>35.052580253138359</v>
      </c>
      <c r="BE33">
        <f>G33/S33</f>
        <v>0.9966613290022196</v>
      </c>
      <c r="BF33">
        <f>(1-AP33*AA33/AU33/F33)*100</f>
        <v>87.343613353083157</v>
      </c>
      <c r="BG33">
        <f>(S33-E33/(N33/1.35))</f>
        <v>400.40582904690103</v>
      </c>
      <c r="BH33">
        <f>E33*BF33/100/BG33</f>
        <v>-1.2151544182820597E-2</v>
      </c>
    </row>
    <row r="34" spans="1:60" x14ac:dyDescent="0.35">
      <c r="A34" s="1" t="s">
        <v>9</v>
      </c>
      <c r="B34" s="1" t="s">
        <v>3186</v>
      </c>
      <c r="K34" s="1">
        <v>2.72</v>
      </c>
    </row>
    <row r="35" spans="1:60" x14ac:dyDescent="0.35">
      <c r="A35" s="1" t="s">
        <v>9</v>
      </c>
      <c r="B35" s="1" t="s">
        <v>3185</v>
      </c>
      <c r="K35" s="1">
        <v>2.72</v>
      </c>
    </row>
    <row r="36" spans="1:60" x14ac:dyDescent="0.35">
      <c r="A36" s="1">
        <v>7</v>
      </c>
      <c r="B36" s="1" t="s">
        <v>3184</v>
      </c>
      <c r="C36" s="1">
        <v>1658.0000019446015</v>
      </c>
      <c r="D36" s="1">
        <v>0</v>
      </c>
      <c r="E36">
        <f>(R36-S36*(1000-T36)/(1000-U36))*AO36</f>
        <v>-5.0012684366516975</v>
      </c>
      <c r="F36">
        <f>IF(AZ36&lt;&gt;0,1/(1/AZ36-1/N36),0)</f>
        <v>2.6653527679318141</v>
      </c>
      <c r="G36">
        <f>((BC36-AP36/2)*S36-E36)/(BC36+AP36/2)</f>
        <v>396.42644760262846</v>
      </c>
      <c r="H36">
        <f>AP36*1000</f>
        <v>17.708958234280733</v>
      </c>
      <c r="I36">
        <f>(AU36-BA36)</f>
        <v>0.9050933342908758</v>
      </c>
      <c r="J36">
        <f>(P36+AT36*D36)</f>
        <v>31.815849304199219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32.722904205322266</v>
      </c>
      <c r="P36" s="1">
        <v>31.815849304199219</v>
      </c>
      <c r="Q36" s="1">
        <v>32.874927520751953</v>
      </c>
      <c r="R36" s="1">
        <v>400.15838623046875</v>
      </c>
      <c r="S36" s="1">
        <v>398.29995727539063</v>
      </c>
      <c r="T36" s="1">
        <v>27.962335586547852</v>
      </c>
      <c r="U36" s="1">
        <v>43.304656982421875</v>
      </c>
      <c r="V36" s="1">
        <v>49.596240997314453</v>
      </c>
      <c r="W36" s="1">
        <v>76.808616638183594</v>
      </c>
      <c r="X36" s="1">
        <v>300.36166381835938</v>
      </c>
      <c r="Y36" s="1">
        <v>499.55255126953125</v>
      </c>
      <c r="Z36" s="1">
        <v>4.8020090907812119E-2</v>
      </c>
      <c r="AA36" s="1">
        <v>88.222480773925781</v>
      </c>
      <c r="AB36" s="1">
        <v>13.96245002746582</v>
      </c>
      <c r="AC36" s="1">
        <v>1.9166357517242432</v>
      </c>
      <c r="AD36" s="1">
        <v>5.4940875619649887E-2</v>
      </c>
      <c r="AE36" s="1">
        <v>4.8797288909554482E-3</v>
      </c>
      <c r="AF36" s="1">
        <v>5.0003703683614731E-2</v>
      </c>
      <c r="AG36" s="1">
        <v>7.9886754974722862E-3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1.1042708228616152</v>
      </c>
      <c r="AP36">
        <f>(U36-T36)/(1000-U36)*AO36</f>
        <v>1.7708958234280734E-2</v>
      </c>
      <c r="AQ36">
        <f>(P36+273.15)</f>
        <v>304.9658493041992</v>
      </c>
      <c r="AR36">
        <f>(O36+273.15)</f>
        <v>305.87290420532224</v>
      </c>
      <c r="AS36">
        <f>(Y36*AK36+Z36*AL36)*AM36</f>
        <v>79.928406416585858</v>
      </c>
      <c r="AT36">
        <f>((AS36+0.00000010773*(AR36^4-AQ36^4))-AP36*44100)/(L36*0.92*2*29.3+0.00000043092*AQ36^3)</f>
        <v>-5.4066073316055201</v>
      </c>
      <c r="AU36">
        <f>0.61365*EXP(17.502*J36/(240.97+J36))</f>
        <v>4.7255376023440405</v>
      </c>
      <c r="AV36">
        <f>AU36*1000/AA36</f>
        <v>53.563871259225309</v>
      </c>
      <c r="AW36">
        <f>(AV36-U36)</f>
        <v>10.259214276803434</v>
      </c>
      <c r="AX36">
        <f>IF(D36,P36,(O36+P36)/2)</f>
        <v>32.269376754760742</v>
      </c>
      <c r="AY36">
        <f>0.61365*EXP(17.502*AX36/(240.97+AX36))</f>
        <v>4.8483733197416994</v>
      </c>
      <c r="AZ36">
        <f>IF(AW36&lt;&gt;0,(1000-(AV36+U36)/2)/AW36*AP36,0)</f>
        <v>1.6425466336109567</v>
      </c>
      <c r="BA36">
        <f>U36*AA36/1000</f>
        <v>3.8204442680531647</v>
      </c>
      <c r="BB36">
        <f>(AY36-BA36)</f>
        <v>1.0279290516885347</v>
      </c>
      <c r="BC36">
        <f>1/(1.6/F36+1.37/N36)</f>
        <v>1.0865275737699103</v>
      </c>
      <c r="BD36">
        <f>G36*AA36*0.001</f>
        <v>34.973724651898586</v>
      </c>
      <c r="BE36">
        <f>G36/S36</f>
        <v>0.99529623431150205</v>
      </c>
      <c r="BF36">
        <f>(1-AP36*AA36/AU36/F36)*100</f>
        <v>87.595868584777264</v>
      </c>
      <c r="BG36">
        <f>(S36-E36/(N36/1.35))</f>
        <v>399.87733190732285</v>
      </c>
      <c r="BH36">
        <f>E36*BF36/100/BG36</f>
        <v>-1.0955621081208728E-2</v>
      </c>
    </row>
    <row r="37" spans="1:60" x14ac:dyDescent="0.35">
      <c r="A37" s="1" t="s">
        <v>9</v>
      </c>
      <c r="B37" s="1" t="s">
        <v>3183</v>
      </c>
      <c r="K37" s="1">
        <v>2.72</v>
      </c>
    </row>
    <row r="38" spans="1:60" x14ac:dyDescent="0.35">
      <c r="A38" s="1" t="s">
        <v>9</v>
      </c>
      <c r="B38" s="1" t="s">
        <v>3182</v>
      </c>
      <c r="K38" s="1">
        <v>2.72</v>
      </c>
    </row>
    <row r="39" spans="1:60" x14ac:dyDescent="0.35">
      <c r="A39" s="1">
        <v>8</v>
      </c>
      <c r="B39" s="1" t="s">
        <v>3181</v>
      </c>
      <c r="C39" s="1">
        <v>1861.0000019446015</v>
      </c>
      <c r="D39" s="1">
        <v>0</v>
      </c>
      <c r="E39">
        <f>(R39-S39*(1000-T39)/(1000-U39))*AO39</f>
        <v>-4.5150400018663097</v>
      </c>
      <c r="F39">
        <f>IF(AZ39&lt;&gt;0,1/(1/AZ39-1/N39),0)</f>
        <v>2.9517361798214283</v>
      </c>
      <c r="G39">
        <f>((BC39-AP39/2)*S39-E39)/(BC39+AP39/2)</f>
        <v>395.22916305522318</v>
      </c>
      <c r="H39">
        <f>AP39*1000</f>
        <v>18.2227141688373</v>
      </c>
      <c r="I39">
        <f>(AU39-BA39)</f>
        <v>0.8751099093682555</v>
      </c>
      <c r="J39">
        <f>(P39+AT39*D39)</f>
        <v>31.92901611328125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32.768234252929688</v>
      </c>
      <c r="P39" s="1">
        <v>31.92901611328125</v>
      </c>
      <c r="Q39" s="1">
        <v>32.901607513427734</v>
      </c>
      <c r="R39" s="1">
        <v>400.03604125976563</v>
      </c>
      <c r="S39" s="1">
        <v>397.56411743164063</v>
      </c>
      <c r="T39" s="1">
        <v>28.216785430908203</v>
      </c>
      <c r="U39" s="1">
        <v>43.992938995361328</v>
      </c>
      <c r="V39" s="1">
        <v>49.915576934814453</v>
      </c>
      <c r="W39" s="1">
        <v>77.823638916015625</v>
      </c>
      <c r="X39" s="1">
        <v>300.35989379882813</v>
      </c>
      <c r="Y39" s="1">
        <v>750.4796142578125</v>
      </c>
      <c r="Z39" s="1">
        <v>1.2576676905155182E-2</v>
      </c>
      <c r="AA39" s="1">
        <v>88.214653015136719</v>
      </c>
      <c r="AB39" s="1">
        <v>13.740218162536621</v>
      </c>
      <c r="AC39" s="1">
        <v>1.9108238220214844</v>
      </c>
      <c r="AD39" s="1">
        <v>4.6967267990112305E-2</v>
      </c>
      <c r="AE39" s="1">
        <v>5.0124106928706169E-3</v>
      </c>
      <c r="AF39" s="1">
        <v>2.5645419955253601E-2</v>
      </c>
      <c r="AG39" s="1">
        <v>1.1818329803645611E-2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1.1042643154368679</v>
      </c>
      <c r="AP39">
        <f>(U39-T39)/(1000-U39)*AO39</f>
        <v>1.8222714168837299E-2</v>
      </c>
      <c r="AQ39">
        <f>(P39+273.15)</f>
        <v>305.07901611328123</v>
      </c>
      <c r="AR39">
        <f>(O39+273.15)</f>
        <v>305.91823425292966</v>
      </c>
      <c r="AS39">
        <f>(Y39*AK39+Z39*AL39)*AM39</f>
        <v>120.07673559732575</v>
      </c>
      <c r="AT39">
        <f>((AS39+0.00000010773*(AR39^4-AQ39^4))-AP39*44100)/(L39*0.92*2*29.3+0.00000043092*AQ39^3)</f>
        <v>-5.2754297197051692</v>
      </c>
      <c r="AU39">
        <f>0.61365*EXP(17.502*J39/(240.97+J39))</f>
        <v>4.7559317579601323</v>
      </c>
      <c r="AV39">
        <f>AU39*1000/AA39</f>
        <v>53.913171966385939</v>
      </c>
      <c r="AW39">
        <f>(AV39-U39)</f>
        <v>9.9202329710246104</v>
      </c>
      <c r="AX39">
        <f>IF(D39,P39,(O39+P39)/2)</f>
        <v>32.348625183105469</v>
      </c>
      <c r="AY39">
        <f>0.61365*EXP(17.502*AX39/(240.97+AX39))</f>
        <v>4.8701202033787876</v>
      </c>
      <c r="AZ39">
        <f>IF(AW39&lt;&gt;0,(1000-(AV39+U39)/2)/AW39*AP39,0)</f>
        <v>1.7470009708177356</v>
      </c>
      <c r="BA39">
        <f>U39*AA39/1000</f>
        <v>3.8808218485918768</v>
      </c>
      <c r="BB39">
        <f>(AY39-BA39)</f>
        <v>0.98929835478691075</v>
      </c>
      <c r="BC39">
        <f>1/(1.6/F39+1.37/N39)</f>
        <v>1.1599295892593191</v>
      </c>
      <c r="BD39">
        <f>G39*AA39*0.001</f>
        <v>34.865003480379407</v>
      </c>
      <c r="BE39">
        <f>G39/S39</f>
        <v>0.99412684828927267</v>
      </c>
      <c r="BF39">
        <f>(1-AP39*AA39/AU39/F39)*100</f>
        <v>88.549073147942281</v>
      </c>
      <c r="BG39">
        <f>(S39-E39/(N39/1.35))</f>
        <v>398.98813808786264</v>
      </c>
      <c r="BH39">
        <f>E39*BF39/100/BG39</f>
        <v>-1.0020413371364523E-2</v>
      </c>
    </row>
    <row r="40" spans="1:60" x14ac:dyDescent="0.35">
      <c r="A40" s="1" t="s">
        <v>9</v>
      </c>
      <c r="B40" s="1" t="s">
        <v>3180</v>
      </c>
      <c r="K40" s="1">
        <v>2.72</v>
      </c>
    </row>
    <row r="41" spans="1:60" x14ac:dyDescent="0.35">
      <c r="A41" s="1" t="s">
        <v>9</v>
      </c>
      <c r="B41" s="1" t="s">
        <v>3179</v>
      </c>
      <c r="K41" s="1">
        <v>2.72</v>
      </c>
    </row>
    <row r="42" spans="1:60" x14ac:dyDescent="0.35">
      <c r="A42" s="1">
        <v>9</v>
      </c>
      <c r="B42" s="1" t="s">
        <v>3178</v>
      </c>
      <c r="C42" s="1">
        <v>2065.5000019334257</v>
      </c>
      <c r="D42" s="1">
        <v>0</v>
      </c>
      <c r="E42">
        <f>(R42-S42*(1000-T42)/(1000-U42))*AO42</f>
        <v>-4.5312594634105245</v>
      </c>
      <c r="F42">
        <f>IF(AZ42&lt;&gt;0,1/(1/AZ42-1/N42),0)</f>
        <v>3.3629828994750088</v>
      </c>
      <c r="G42">
        <f>((BC42-AP42/2)*S42-E42)/(BC42+AP42/2)</f>
        <v>395.09446710526248</v>
      </c>
      <c r="H42">
        <f>AP42*1000</f>
        <v>18.838898462488526</v>
      </c>
      <c r="I42">
        <f>(AU42-BA42)</f>
        <v>0.83862734376684323</v>
      </c>
      <c r="J42">
        <f>(P42+AT42*D42)</f>
        <v>32.047061920166016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32.828731536865234</v>
      </c>
      <c r="P42" s="1">
        <v>32.047061920166016</v>
      </c>
      <c r="Q42" s="1">
        <v>32.946571350097656</v>
      </c>
      <c r="R42" s="1">
        <v>400.10635375976563</v>
      </c>
      <c r="S42" s="1">
        <v>397.42935180664063</v>
      </c>
      <c r="T42" s="1">
        <v>28.475053787231445</v>
      </c>
      <c r="U42" s="1">
        <v>44.772716522216797</v>
      </c>
      <c r="V42" s="1">
        <v>50.195941925048828</v>
      </c>
      <c r="W42" s="1">
        <v>78.925521850585938</v>
      </c>
      <c r="X42" s="1">
        <v>300.33489990234375</v>
      </c>
      <c r="Y42" s="1">
        <v>1000.05810546875</v>
      </c>
      <c r="Z42" s="1">
        <v>0.1429145336151123</v>
      </c>
      <c r="AA42" s="1">
        <v>88.205284118652344</v>
      </c>
      <c r="AB42" s="1">
        <v>13.769304275512695</v>
      </c>
      <c r="AC42" s="1">
        <v>1.9115755558013916</v>
      </c>
      <c r="AD42" s="1">
        <v>2.9095469042658806E-2</v>
      </c>
      <c r="AE42" s="1">
        <v>5.1171998493373394E-3</v>
      </c>
      <c r="AF42" s="1">
        <v>3.5691410303115845E-2</v>
      </c>
      <c r="AG42" s="1">
        <v>1.1172139085829258E-2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1.1041724261115577</v>
      </c>
      <c r="AP42">
        <f>(U42-T42)/(1000-U42)*AO42</f>
        <v>1.8838898462488526E-2</v>
      </c>
      <c r="AQ42">
        <f>(P42+273.15)</f>
        <v>305.19706192016599</v>
      </c>
      <c r="AR42">
        <f>(O42+273.15)</f>
        <v>305.97873153686521</v>
      </c>
      <c r="AS42">
        <f>(Y42*AK42+Z42*AL42)*AM42</f>
        <v>160.00929329851351</v>
      </c>
      <c r="AT42">
        <f>((AS42+0.00000010773*(AR42^4-AQ42^4))-AP42*44100)/(L42*0.92*2*29.3+0.00000043092*AQ42^3)</f>
        <v>-5.1803498994740194</v>
      </c>
      <c r="AU42">
        <f>0.61365*EXP(17.502*J42/(240.97+J42))</f>
        <v>4.7878175253728559</v>
      </c>
      <c r="AV42">
        <f>AU42*1000/AA42</f>
        <v>54.280393439154508</v>
      </c>
      <c r="AW42">
        <f>(AV42-U42)</f>
        <v>9.5076769169377116</v>
      </c>
      <c r="AX42">
        <f>IF(D42,P42,(O42+P42)/2)</f>
        <v>32.437896728515625</v>
      </c>
      <c r="AY42">
        <f>0.61365*EXP(17.502*AX42/(240.97+AX42))</f>
        <v>4.8947192128693562</v>
      </c>
      <c r="AZ42">
        <f>IF(AW42&lt;&gt;0,(1000-(AV42+U42)/2)/AW42*AP42,0)</f>
        <v>1.8833068138981064</v>
      </c>
      <c r="BA42">
        <f>U42*AA42/1000</f>
        <v>3.9491901816060127</v>
      </c>
      <c r="BB42">
        <f>(AY42-BA42)</f>
        <v>0.94552903126334353</v>
      </c>
      <c r="BC42">
        <f>1/(1.6/F42+1.37/N42)</f>
        <v>1.2565410239102031</v>
      </c>
      <c r="BD42">
        <f>G42*AA42*0.001</f>
        <v>34.84941972472722</v>
      </c>
      <c r="BE42">
        <f>G42/S42</f>
        <v>0.99412503205723435</v>
      </c>
      <c r="BF42">
        <f>(1-AP42*AA42/AU42/F42)*100</f>
        <v>89.679806041592641</v>
      </c>
      <c r="BG42">
        <f>(S42-E42/(N42/1.35))</f>
        <v>398.85848799855273</v>
      </c>
      <c r="BH42">
        <f>E42*BF42/100/BG42</f>
        <v>-1.0188136445130924E-2</v>
      </c>
    </row>
    <row r="43" spans="1:60" x14ac:dyDescent="0.35">
      <c r="A43" s="1" t="s">
        <v>9</v>
      </c>
      <c r="B43" s="1" t="s">
        <v>3177</v>
      </c>
      <c r="K43" s="1">
        <v>2.72</v>
      </c>
    </row>
    <row r="44" spans="1:60" x14ac:dyDescent="0.35">
      <c r="A44" s="1" t="s">
        <v>9</v>
      </c>
      <c r="B44" s="1" t="s">
        <v>3176</v>
      </c>
      <c r="K44" s="1">
        <v>2.72</v>
      </c>
    </row>
    <row r="45" spans="1:60" x14ac:dyDescent="0.35">
      <c r="A45" s="1">
        <v>10</v>
      </c>
      <c r="B45" s="1" t="s">
        <v>3175</v>
      </c>
      <c r="C45" s="1">
        <v>2269.5000019334257</v>
      </c>
      <c r="D45" s="1">
        <v>0</v>
      </c>
      <c r="E45">
        <f>(R45-S45*(1000-T45)/(1000-U45))*AO45</f>
        <v>-5.4700018521204887</v>
      </c>
      <c r="F45">
        <f>IF(AZ45&lt;&gt;0,1/(1/AZ45-1/N45),0)</f>
        <v>3.9095810751089748</v>
      </c>
      <c r="G45">
        <f>((BC45-AP45/2)*S45-E45)/(BC45+AP45/2)</f>
        <v>396.22217013622782</v>
      </c>
      <c r="H45">
        <f>AP45*1000</f>
        <v>19.552241438702179</v>
      </c>
      <c r="I45">
        <f>(AU45-BA45)</f>
        <v>0.8016593348100125</v>
      </c>
      <c r="J45">
        <f>(P45+AT45*D45)</f>
        <v>32.186466217041016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32.907337188720703</v>
      </c>
      <c r="P45" s="1">
        <v>32.186466217041016</v>
      </c>
      <c r="Q45" s="1">
        <v>33.007049560546875</v>
      </c>
      <c r="R45" s="1">
        <v>399.98663330078125</v>
      </c>
      <c r="S45" s="1">
        <v>397.894775390625</v>
      </c>
      <c r="T45" s="1">
        <v>28.723438262939453</v>
      </c>
      <c r="U45" s="1">
        <v>45.623439788818359</v>
      </c>
      <c r="V45" s="1">
        <v>50.408233642578125</v>
      </c>
      <c r="W45" s="1">
        <v>80.066909790039063</v>
      </c>
      <c r="X45" s="1">
        <v>300.329833984375</v>
      </c>
      <c r="Y45" s="1">
        <v>1250.9146728515625</v>
      </c>
      <c r="Z45" s="1">
        <v>6.517019122838974E-2</v>
      </c>
      <c r="AA45" s="1">
        <v>88.201431274414063</v>
      </c>
      <c r="AB45" s="1">
        <v>13.879175186157227</v>
      </c>
      <c r="AC45" s="1">
        <v>1.9091051816940308</v>
      </c>
      <c r="AD45" s="1">
        <v>6.0836371034383774E-2</v>
      </c>
      <c r="AE45" s="1">
        <v>5.2105267532169819E-3</v>
      </c>
      <c r="AF45" s="1">
        <v>4.4429134577512741E-2</v>
      </c>
      <c r="AG45" s="1">
        <v>1.4580460265278816E-2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1.1041538014131431</v>
      </c>
      <c r="AP45">
        <f>(U45-T45)/(1000-U45)*AO45</f>
        <v>1.955224143870218E-2</v>
      </c>
      <c r="AQ45">
        <f>(P45+273.15)</f>
        <v>305.33646621704099</v>
      </c>
      <c r="AR45">
        <f>(O45+273.15)</f>
        <v>306.05733718872068</v>
      </c>
      <c r="AS45">
        <f>(Y45*AK45+Z45*AL45)*AM45</f>
        <v>200.14634318263052</v>
      </c>
      <c r="AT45">
        <f>((AS45+0.00000010773*(AR45^4-AQ45^4))-AP45*44100)/(L45*0.92*2*29.3+0.00000043092*AQ45^3)</f>
        <v>-5.1174623918944553</v>
      </c>
      <c r="AU45">
        <f>0.61365*EXP(17.502*J45/(240.97+J45))</f>
        <v>4.8257120238458429</v>
      </c>
      <c r="AV45">
        <f>AU45*1000/AA45</f>
        <v>54.712400401213344</v>
      </c>
      <c r="AW45">
        <f>(AV45-U45)</f>
        <v>9.0889606123949847</v>
      </c>
      <c r="AX45">
        <f>IF(D45,P45,(O45+P45)/2)</f>
        <v>32.546901702880859</v>
      </c>
      <c r="AY45">
        <f>0.61365*EXP(17.502*AX45/(240.97+AX45))</f>
        <v>4.9249024031673798</v>
      </c>
      <c r="AZ45">
        <f>IF(AW45&lt;&gt;0,(1000-(AV45+U45)/2)/AW45*AP45,0)</f>
        <v>2.0432860196577827</v>
      </c>
      <c r="BA45">
        <f>U45*AA45/1000</f>
        <v>4.0240526890358304</v>
      </c>
      <c r="BB45">
        <f>(AY45-BA45)</f>
        <v>0.90084971413154946</v>
      </c>
      <c r="BC45">
        <f>1/(1.6/F45+1.37/N45)</f>
        <v>1.3711431711715698</v>
      </c>
      <c r="BD45">
        <f>G45*AA45*0.001</f>
        <v>34.947362508669691</v>
      </c>
      <c r="BE45">
        <f>G45/S45</f>
        <v>0.99579636286313356</v>
      </c>
      <c r="BF45">
        <f>(1-AP45*AA45/AU45/F45)*100</f>
        <v>90.859276782383418</v>
      </c>
      <c r="BG45">
        <f>(S45-E45/(N45/1.35))</f>
        <v>399.61998615814258</v>
      </c>
      <c r="BH45">
        <f>E45*BF45/100/BG45</f>
        <v>-1.2436825721856821E-2</v>
      </c>
    </row>
    <row r="46" spans="1:60" x14ac:dyDescent="0.35">
      <c r="A46" s="1" t="s">
        <v>9</v>
      </c>
      <c r="B46" s="1" t="s">
        <v>3174</v>
      </c>
      <c r="K46" s="1">
        <v>2.72</v>
      </c>
    </row>
    <row r="47" spans="1:60" x14ac:dyDescent="0.35">
      <c r="A47" s="1" t="s">
        <v>9</v>
      </c>
      <c r="B47" s="1" t="s">
        <v>3173</v>
      </c>
      <c r="K47" s="1">
        <v>2.72</v>
      </c>
    </row>
    <row r="48" spans="1:60" x14ac:dyDescent="0.35">
      <c r="A48" s="1">
        <v>11</v>
      </c>
      <c r="B48" s="1" t="s">
        <v>3172</v>
      </c>
      <c r="C48" s="1">
        <v>2474.0000019222498</v>
      </c>
      <c r="D48" s="1">
        <v>0</v>
      </c>
      <c r="E48">
        <f>(R48-S48*(1000-T48)/(1000-U48))*AO48</f>
        <v>-4.9412847207095556</v>
      </c>
      <c r="F48">
        <f>IF(AZ48&lt;&gt;0,1/(1/AZ48-1/N48),0)</f>
        <v>4.9825344156367777</v>
      </c>
      <c r="G48">
        <f>((BC48-AP48/2)*S48-E48)/(BC48+AP48/2)</f>
        <v>395.14231521780988</v>
      </c>
      <c r="H48">
        <f>AP48*1000</f>
        <v>20.569411601915021</v>
      </c>
      <c r="I48">
        <f>(AU48-BA48)</f>
        <v>0.74777648853820455</v>
      </c>
      <c r="J48">
        <f>(P48+AT48*D48)</f>
        <v>32.348224639892578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33.009254455566406</v>
      </c>
      <c r="P48" s="1">
        <v>32.348224639892578</v>
      </c>
      <c r="Q48" s="1">
        <v>33.083786010742188</v>
      </c>
      <c r="R48" s="1">
        <v>400.12322998046875</v>
      </c>
      <c r="S48" s="1">
        <v>397.19906616210938</v>
      </c>
      <c r="T48" s="1">
        <v>28.980958938598633</v>
      </c>
      <c r="U48" s="1">
        <v>46.738609313964844</v>
      </c>
      <c r="V48" s="1">
        <v>50.567466735839844</v>
      </c>
      <c r="W48" s="1">
        <v>81.551933288574219</v>
      </c>
      <c r="X48" s="1">
        <v>300.34283447265625</v>
      </c>
      <c r="Y48" s="1">
        <v>1600.3665771484375</v>
      </c>
      <c r="Z48" s="1">
        <v>0.11662281304597855</v>
      </c>
      <c r="AA48" s="1">
        <v>88.197608947753906</v>
      </c>
      <c r="AB48" s="1">
        <v>13.645431518554688</v>
      </c>
      <c r="AC48" s="1">
        <v>1.8695328235626221</v>
      </c>
      <c r="AD48" s="1">
        <v>6.0512732714414597E-2</v>
      </c>
      <c r="AE48" s="1">
        <v>1.1563150212168694E-2</v>
      </c>
      <c r="AF48" s="1">
        <v>3.2040998339653015E-2</v>
      </c>
      <c r="AG48" s="1">
        <v>1.9281405955553055E-2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1.1042015973259418</v>
      </c>
      <c r="AP48">
        <f>(U48-T48)/(1000-U48)*AO48</f>
        <v>2.0569411601915021E-2</v>
      </c>
      <c r="AQ48">
        <f>(P48+273.15)</f>
        <v>305.49822463989256</v>
      </c>
      <c r="AR48">
        <f>(O48+273.15)</f>
        <v>306.15925445556638</v>
      </c>
      <c r="AS48">
        <f>(Y48*AK48+Z48*AL48)*AM48</f>
        <v>256.05864662039312</v>
      </c>
      <c r="AT48">
        <f>((AS48+0.00000010773*(AR48^4-AQ48^4))-AP48*44100)/(L48*0.92*2*29.3+0.00000043092*AQ48^3)</f>
        <v>-5.0357752390253276</v>
      </c>
      <c r="AU48">
        <f>0.61365*EXP(17.502*J48/(240.97+J48))</f>
        <v>4.8700100755731244</v>
      </c>
      <c r="AV48">
        <f>AU48*1000/AA48</f>
        <v>55.217030639209263</v>
      </c>
      <c r="AW48">
        <f>(AV48-U48)</f>
        <v>8.4784213252444189</v>
      </c>
      <c r="AX48">
        <f>IF(D48,P48,(O48+P48)/2)</f>
        <v>32.678739547729492</v>
      </c>
      <c r="AY48">
        <f>0.61365*EXP(17.502*AX48/(240.97+AX48))</f>
        <v>4.9616242810280564</v>
      </c>
      <c r="AZ48">
        <f>IF(AW48&lt;&gt;0,(1000-(AV48+U48)/2)/AW48*AP48,0)</f>
        <v>2.3024130426409921</v>
      </c>
      <c r="BA48">
        <f>U48*AA48/1000</f>
        <v>4.1222335870349198</v>
      </c>
      <c r="BB48">
        <f>(AY48-BA48)</f>
        <v>0.83939069399313659</v>
      </c>
      <c r="BC48">
        <f>1/(1.6/F48+1.37/N48)</f>
        <v>1.559602191795558</v>
      </c>
      <c r="BD48">
        <f>G48*AA48*0.001</f>
        <v>34.850607396290506</v>
      </c>
      <c r="BE48">
        <f>G48/S48</f>
        <v>0.99482186359557034</v>
      </c>
      <c r="BF48">
        <f>(1-AP48*AA48/AU48/F48)*100</f>
        <v>92.523496976683873</v>
      </c>
      <c r="BG48">
        <f>(S48-E48/(N48/1.35))</f>
        <v>398.75752223506908</v>
      </c>
      <c r="BH48">
        <f>E48*BF48/100/BG48</f>
        <v>-1.1465236802429335E-2</v>
      </c>
    </row>
    <row r="49" spans="1:60" x14ac:dyDescent="0.35">
      <c r="A49" s="1" t="s">
        <v>9</v>
      </c>
      <c r="B49" s="1" t="s">
        <v>3171</v>
      </c>
      <c r="K49" s="1">
        <v>2.72</v>
      </c>
    </row>
    <row r="50" spans="1:60" x14ac:dyDescent="0.35">
      <c r="A50" s="1" t="s">
        <v>9</v>
      </c>
      <c r="B50" s="1" t="s">
        <v>3166</v>
      </c>
      <c r="K50" s="1">
        <v>2.72</v>
      </c>
    </row>
    <row r="51" spans="1:60" x14ac:dyDescent="0.35">
      <c r="A51" s="1">
        <v>12</v>
      </c>
      <c r="B51" s="1" t="s">
        <v>3170</v>
      </c>
      <c r="C51" s="1">
        <v>2679.0000019222498</v>
      </c>
      <c r="D51" s="1">
        <v>0</v>
      </c>
      <c r="E51">
        <f>(R51-S51*(1000-T51)/(1000-U51))*AO51</f>
        <v>-5.0229647579396044</v>
      </c>
      <c r="F51">
        <f>IF(AZ51&lt;&gt;0,1/(1/AZ51-1/N51),0)</f>
        <v>7.2361292127206518</v>
      </c>
      <c r="G51">
        <f>((BC51-AP51/2)*S51-E51)/(BC51+AP51/2)</f>
        <v>394.714818773871</v>
      </c>
      <c r="H51">
        <f>AP51*1000</f>
        <v>21.956559399269487</v>
      </c>
      <c r="I51">
        <f>(AU51-BA51)</f>
        <v>0.68255069099537824</v>
      </c>
      <c r="J51">
        <f>(P51+AT51*D51)</f>
        <v>32.577339172363281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33.152511596679688</v>
      </c>
      <c r="P51" s="1">
        <v>32.577339172363281</v>
      </c>
      <c r="Q51" s="1">
        <v>33.190700531005859</v>
      </c>
      <c r="R51" s="1">
        <v>400.03775024414063</v>
      </c>
      <c r="S51" s="1">
        <v>396.69845581054688</v>
      </c>
      <c r="T51" s="1">
        <v>29.269634246826172</v>
      </c>
      <c r="U51" s="1">
        <v>48.196269989013672</v>
      </c>
      <c r="V51" s="1">
        <v>50.662117004394531</v>
      </c>
      <c r="W51" s="1">
        <v>83.421783447265625</v>
      </c>
      <c r="X51" s="1">
        <v>300.33584594726563</v>
      </c>
      <c r="Y51" s="1">
        <v>2000.7191162109375</v>
      </c>
      <c r="Z51" s="1">
        <v>6.2882952392101288E-2</v>
      </c>
      <c r="AA51" s="1">
        <v>88.1978759765625</v>
      </c>
      <c r="AB51" s="1">
        <v>13.431678771972656</v>
      </c>
      <c r="AC51" s="1">
        <v>1.8519487380981445</v>
      </c>
      <c r="AD51" s="1">
        <v>8.0740131437778473E-2</v>
      </c>
      <c r="AE51" s="1">
        <v>9.4633903354406357E-3</v>
      </c>
      <c r="AF51" s="1">
        <v>1.9396482035517693E-2</v>
      </c>
      <c r="AG51" s="1">
        <v>2.2097000852227211E-2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1.104175904217888</v>
      </c>
      <c r="AP51">
        <f>(U51-T51)/(1000-U51)*AO51</f>
        <v>2.1956559399269486E-2</v>
      </c>
      <c r="AQ51">
        <f>(P51+273.15)</f>
        <v>305.72733917236326</v>
      </c>
      <c r="AR51">
        <f>(O51+273.15)</f>
        <v>306.30251159667966</v>
      </c>
      <c r="AS51">
        <f>(Y51*AK51+Z51*AL51)*AM51</f>
        <v>320.11505143862087</v>
      </c>
      <c r="AT51">
        <f>((AS51+0.00000010773*(AR51^4-AQ51^4))-AP51*44100)/(L51*0.92*2*29.3+0.00000043092*AQ51^3)</f>
        <v>-5.0202918826645497</v>
      </c>
      <c r="AU51">
        <f>0.61365*EXP(17.502*J51/(240.97+J51))</f>
        <v>4.9333593340193271</v>
      </c>
      <c r="AV51">
        <f>AU51*1000/AA51</f>
        <v>55.935126321299471</v>
      </c>
      <c r="AW51">
        <f>(AV51-U51)</f>
        <v>7.7388563322857991</v>
      </c>
      <c r="AX51">
        <f>IF(D51,P51,(O51+P51)/2)</f>
        <v>32.864925384521484</v>
      </c>
      <c r="AY51">
        <f>0.61365*EXP(17.502*AX51/(240.97+AX51))</f>
        <v>5.0138899279104825</v>
      </c>
      <c r="AZ51">
        <f>IF(AW51&lt;&gt;0,(1000-(AV51+U51)/2)/AW51*AP51,0)</f>
        <v>2.6894640385336861</v>
      </c>
      <c r="BA51">
        <f>U51*AA51/1000</f>
        <v>4.2508086430239489</v>
      </c>
      <c r="BB51">
        <f>(AY51-BA51)</f>
        <v>0.7630812848865336</v>
      </c>
      <c r="BC51">
        <f>1/(1.6/F51+1.37/N51)</f>
        <v>1.8478136174520545</v>
      </c>
      <c r="BD51">
        <f>G51*AA51*0.001</f>
        <v>34.813008632329222</v>
      </c>
      <c r="BE51">
        <f>G51/S51</f>
        <v>0.99499963509405942</v>
      </c>
      <c r="BF51">
        <f>(1-AP51*AA51/AU51/F51)*100</f>
        <v>94.575329666336629</v>
      </c>
      <c r="BG51">
        <f>(S51-E51/(N51/1.35))</f>
        <v>398.28267335188087</v>
      </c>
      <c r="BH51">
        <f>E51*BF51/100/BG51</f>
        <v>-1.1927421895775657E-2</v>
      </c>
    </row>
    <row r="52" spans="1:60" x14ac:dyDescent="0.35">
      <c r="A52" s="1" t="s">
        <v>9</v>
      </c>
      <c r="B52" s="1" t="s">
        <v>3169</v>
      </c>
      <c r="K52" s="1">
        <v>1.6510400000000001</v>
      </c>
    </row>
    <row r="53" spans="1:60" x14ac:dyDescent="0.35">
      <c r="A53" s="1" t="s">
        <v>9</v>
      </c>
      <c r="B53" s="1" t="s">
        <v>3168</v>
      </c>
    </row>
    <row r="54" spans="1:60" x14ac:dyDescent="0.35">
      <c r="A54" s="1" t="s">
        <v>9</v>
      </c>
      <c r="B54" s="1" t="s">
        <v>3167</v>
      </c>
    </row>
    <row r="55" spans="1:60" x14ac:dyDescent="0.35">
      <c r="A55" s="1" t="s">
        <v>9</v>
      </c>
      <c r="B55" s="1" t="s">
        <v>3166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BD55"/>
  <sheetViews>
    <sheetView topLeftCell="A4" zoomScale="45" workbookViewId="0">
      <selection activeCell="K18" sqref="K18:K51"/>
    </sheetView>
  </sheetViews>
  <sheetFormatPr defaultRowHeight="14.5" x14ac:dyDescent="0.35"/>
  <sheetData>
    <row r="1" spans="1:56" x14ac:dyDescent="0.35">
      <c r="A1" t="s">
        <v>0</v>
      </c>
    </row>
    <row r="2" spans="1:56" x14ac:dyDescent="0.35">
      <c r="A2" t="s">
        <v>3345</v>
      </c>
    </row>
    <row r="3" spans="1:56" x14ac:dyDescent="0.35">
      <c r="A3" t="s">
        <v>2</v>
      </c>
      <c r="B3" t="s">
        <v>666</v>
      </c>
    </row>
    <row r="4" spans="1:56" x14ac:dyDescent="0.35">
      <c r="A4" t="s">
        <v>4</v>
      </c>
      <c r="B4" t="s">
        <v>5</v>
      </c>
      <c r="C4">
        <v>1</v>
      </c>
      <c r="D4">
        <v>0.15999999642372131</v>
      </c>
    </row>
    <row r="5" spans="1:56" x14ac:dyDescent="0.35">
      <c r="A5" t="s">
        <v>6</v>
      </c>
      <c r="B5">
        <v>4</v>
      </c>
    </row>
    <row r="6" spans="1:56" x14ac:dyDescent="0.35">
      <c r="A6" t="s">
        <v>7</v>
      </c>
      <c r="B6" t="s">
        <v>665</v>
      </c>
    </row>
    <row r="7" spans="1:56" x14ac:dyDescent="0.35">
      <c r="A7" t="s">
        <v>9</v>
      </c>
      <c r="B7" t="s">
        <v>162</v>
      </c>
    </row>
    <row r="9" spans="1:56" x14ac:dyDescent="0.35">
      <c r="A9" t="s">
        <v>11</v>
      </c>
      <c r="B9" t="s">
        <v>12</v>
      </c>
      <c r="C9" t="s">
        <v>13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28</v>
      </c>
      <c r="S9" t="s">
        <v>29</v>
      </c>
      <c r="T9" t="s">
        <v>30</v>
      </c>
      <c r="U9" t="s">
        <v>31</v>
      </c>
      <c r="V9" t="s">
        <v>32</v>
      </c>
      <c r="W9" t="s">
        <v>33</v>
      </c>
      <c r="X9" t="s">
        <v>34</v>
      </c>
      <c r="Y9" t="s">
        <v>35</v>
      </c>
      <c r="Z9" t="s">
        <v>36</v>
      </c>
      <c r="AA9" t="s">
        <v>37</v>
      </c>
      <c r="AB9" t="s">
        <v>38</v>
      </c>
      <c r="AC9" t="s">
        <v>39</v>
      </c>
      <c r="AD9" t="s">
        <v>40</v>
      </c>
      <c r="AE9" t="s">
        <v>41</v>
      </c>
      <c r="AF9" t="s">
        <v>42</v>
      </c>
      <c r="AG9" t="s">
        <v>43</v>
      </c>
      <c r="AH9" t="s">
        <v>44</v>
      </c>
      <c r="AI9" t="s">
        <v>45</v>
      </c>
      <c r="AJ9" t="s">
        <v>46</v>
      </c>
      <c r="AK9" t="s">
        <v>47</v>
      </c>
      <c r="AL9" t="s">
        <v>48</v>
      </c>
      <c r="AM9" t="s">
        <v>49</v>
      </c>
      <c r="AN9" t="s">
        <v>50</v>
      </c>
      <c r="AO9" t="s">
        <v>51</v>
      </c>
      <c r="AP9" t="s">
        <v>52</v>
      </c>
      <c r="AQ9" t="s">
        <v>53</v>
      </c>
      <c r="AR9" t="s">
        <v>54</v>
      </c>
      <c r="AS9" t="s">
        <v>55</v>
      </c>
      <c r="AT9" t="s">
        <v>56</v>
      </c>
      <c r="AU9" t="s">
        <v>57</v>
      </c>
      <c r="AV9" t="s">
        <v>58</v>
      </c>
      <c r="AW9" t="s">
        <v>59</v>
      </c>
      <c r="AX9" t="s">
        <v>60</v>
      </c>
      <c r="AY9" t="s">
        <v>61</v>
      </c>
      <c r="AZ9" t="s">
        <v>62</v>
      </c>
      <c r="BA9" t="s">
        <v>63</v>
      </c>
      <c r="BB9" t="s">
        <v>64</v>
      </c>
      <c r="BC9" t="s">
        <v>65</v>
      </c>
      <c r="BD9" t="s">
        <v>66</v>
      </c>
    </row>
    <row r="10" spans="1:56" x14ac:dyDescent="0.35">
      <c r="A10" t="s">
        <v>67</v>
      </c>
      <c r="B10" t="s">
        <v>67</v>
      </c>
      <c r="C10" t="s">
        <v>67</v>
      </c>
      <c r="D10" t="s">
        <v>67</v>
      </c>
      <c r="E10" t="s">
        <v>68</v>
      </c>
      <c r="F10" t="s">
        <v>68</v>
      </c>
      <c r="G10" t="s">
        <v>68</v>
      </c>
      <c r="H10" t="s">
        <v>68</v>
      </c>
      <c r="I10" t="s">
        <v>68</v>
      </c>
      <c r="J10" t="s">
        <v>68</v>
      </c>
      <c r="K10" t="s">
        <v>67</v>
      </c>
      <c r="L10" t="s">
        <v>68</v>
      </c>
      <c r="M10" t="s">
        <v>67</v>
      </c>
      <c r="N10" t="s">
        <v>68</v>
      </c>
      <c r="O10" t="s">
        <v>67</v>
      </c>
      <c r="P10" t="s">
        <v>67</v>
      </c>
      <c r="Q10" t="s">
        <v>67</v>
      </c>
      <c r="R10" t="s">
        <v>67</v>
      </c>
      <c r="S10" t="s">
        <v>67</v>
      </c>
      <c r="T10" t="s">
        <v>67</v>
      </c>
      <c r="U10" t="s">
        <v>67</v>
      </c>
      <c r="V10" t="s">
        <v>67</v>
      </c>
      <c r="W10" t="s">
        <v>67</v>
      </c>
      <c r="X10" t="s">
        <v>67</v>
      </c>
      <c r="Y10" t="s">
        <v>67</v>
      </c>
      <c r="Z10" t="s">
        <v>67</v>
      </c>
      <c r="AA10" t="s">
        <v>67</v>
      </c>
      <c r="AB10" t="s">
        <v>67</v>
      </c>
      <c r="AC10" t="s">
        <v>67</v>
      </c>
      <c r="AD10" t="s">
        <v>67</v>
      </c>
      <c r="AE10" t="s">
        <v>67</v>
      </c>
      <c r="AF10" t="s">
        <v>67</v>
      </c>
      <c r="AG10" t="s">
        <v>67</v>
      </c>
      <c r="AH10" t="s">
        <v>67</v>
      </c>
      <c r="AI10" t="s">
        <v>67</v>
      </c>
      <c r="AJ10" t="s">
        <v>67</v>
      </c>
      <c r="AK10" t="s">
        <v>68</v>
      </c>
      <c r="AL10" t="s">
        <v>68</v>
      </c>
      <c r="AM10" t="s">
        <v>68</v>
      </c>
      <c r="AN10" t="s">
        <v>68</v>
      </c>
      <c r="AO10" t="s">
        <v>68</v>
      </c>
      <c r="AP10" t="s">
        <v>68</v>
      </c>
      <c r="AQ10" t="s">
        <v>68</v>
      </c>
      <c r="AR10" t="s">
        <v>68</v>
      </c>
      <c r="AS10" t="s">
        <v>68</v>
      </c>
      <c r="AT10" t="s">
        <v>68</v>
      </c>
      <c r="AU10" t="s">
        <v>68</v>
      </c>
      <c r="AV10" t="s">
        <v>68</v>
      </c>
      <c r="AW10" t="s">
        <v>68</v>
      </c>
      <c r="AX10" t="s">
        <v>68</v>
      </c>
      <c r="AY10" t="s">
        <v>68</v>
      </c>
      <c r="AZ10" t="s">
        <v>68</v>
      </c>
      <c r="BA10" t="s">
        <v>68</v>
      </c>
      <c r="BB10" t="s">
        <v>68</v>
      </c>
      <c r="BC10" t="s">
        <v>68</v>
      </c>
      <c r="BD10" t="s">
        <v>68</v>
      </c>
    </row>
    <row r="11" spans="1:56" x14ac:dyDescent="0.35">
      <c r="A11" t="s">
        <v>9</v>
      </c>
      <c r="B11" t="s">
        <v>3346</v>
      </c>
    </row>
    <row r="12" spans="1:56" x14ac:dyDescent="0.35">
      <c r="A12" t="s">
        <v>9</v>
      </c>
      <c r="B12" t="s">
        <v>3347</v>
      </c>
    </row>
    <row r="13" spans="1:56" x14ac:dyDescent="0.35">
      <c r="A13" t="s">
        <v>9</v>
      </c>
      <c r="B13" t="s">
        <v>3348</v>
      </c>
    </row>
    <row r="14" spans="1:56" x14ac:dyDescent="0.35">
      <c r="A14" t="s">
        <v>9</v>
      </c>
      <c r="B14" t="s">
        <v>3349</v>
      </c>
    </row>
    <row r="15" spans="1:56" x14ac:dyDescent="0.35">
      <c r="A15" t="s">
        <v>9</v>
      </c>
      <c r="B15" t="s">
        <v>3350</v>
      </c>
    </row>
    <row r="16" spans="1:56" x14ac:dyDescent="0.35">
      <c r="A16" t="s">
        <v>9</v>
      </c>
      <c r="B16" t="s">
        <v>3351</v>
      </c>
    </row>
    <row r="17" spans="1:56" x14ac:dyDescent="0.35">
      <c r="A17" t="s">
        <v>9</v>
      </c>
      <c r="B17" t="s">
        <v>3352</v>
      </c>
    </row>
    <row r="18" spans="1:56" x14ac:dyDescent="0.35">
      <c r="A18">
        <v>1</v>
      </c>
      <c r="B18" t="s">
        <v>3353</v>
      </c>
      <c r="C18">
        <v>387.49999951943755</v>
      </c>
      <c r="D18">
        <v>0</v>
      </c>
      <c r="E18">
        <f>(R18-S18*(1000-T18)/(1000-U18))*AK18</f>
        <v>-13.638004886565211</v>
      </c>
      <c r="F18">
        <f>IF(AV18&lt;&gt;0,1/(1/AV18-1/N18),0)</f>
        <v>266.83955651490527</v>
      </c>
      <c r="G18">
        <f>((AY18-AL18/2)*S18-E18)/(AY18+AL18/2)</f>
        <v>397.33767082838949</v>
      </c>
      <c r="H18">
        <f>AL18*1000</f>
        <v>39.616679465427964</v>
      </c>
      <c r="I18">
        <f>(AQ18-AW18)</f>
        <v>0.88289081873411579</v>
      </c>
      <c r="J18">
        <f>(P18+AP18*D18)</f>
        <v>28.671419143676758</v>
      </c>
      <c r="K18" s="1">
        <v>2.72</v>
      </c>
      <c r="L18">
        <f>(K18*AE18+AF18)</f>
        <v>2.140174012184143</v>
      </c>
      <c r="M18">
        <v>0.5</v>
      </c>
      <c r="N18">
        <f>L18*(M18+1)*(M18+1)/(M18*M18+1)</f>
        <v>3.8523132219314578</v>
      </c>
      <c r="O18">
        <v>31.796361923217773</v>
      </c>
      <c r="P18">
        <v>28.671419143676758</v>
      </c>
      <c r="Q18">
        <v>31.948223114013672</v>
      </c>
      <c r="R18">
        <v>400.03997802734375</v>
      </c>
      <c r="S18">
        <v>398.10372924804688</v>
      </c>
      <c r="T18">
        <v>5.042262002825737E-2</v>
      </c>
      <c r="U18">
        <v>34.754123687744141</v>
      </c>
      <c r="V18">
        <v>9.4145797193050385E-2</v>
      </c>
      <c r="W18">
        <v>64.890609741210938</v>
      </c>
      <c r="X18">
        <v>299.7154541015625</v>
      </c>
      <c r="Y18">
        <v>0.25004538893699646</v>
      </c>
      <c r="Z18">
        <v>0.3378928005695343</v>
      </c>
      <c r="AA18">
        <v>88.134719848632813</v>
      </c>
      <c r="AB18">
        <v>18.099576950073242</v>
      </c>
      <c r="AC18">
        <v>0.67372381687164307</v>
      </c>
      <c r="AD18">
        <v>1</v>
      </c>
      <c r="AE18">
        <v>-0.21956524252891541</v>
      </c>
      <c r="AF18">
        <v>2.737391471862793</v>
      </c>
      <c r="AG18">
        <v>1</v>
      </c>
      <c r="AH18">
        <v>0</v>
      </c>
      <c r="AI18">
        <v>0.15999999642372131</v>
      </c>
      <c r="AJ18">
        <v>111115</v>
      </c>
      <c r="AK18">
        <f>X18*0.000001/(K18*0.0001)</f>
        <v>1.1018950518439796</v>
      </c>
      <c r="AL18">
        <f>(U18-T18)/(1000-U18)*AK18</f>
        <v>3.9616679465427962E-2</v>
      </c>
      <c r="AM18">
        <f>(P18+273.15)</f>
        <v>301.82141914367674</v>
      </c>
      <c r="AN18">
        <f>(O18+273.15)</f>
        <v>304.94636192321775</v>
      </c>
      <c r="AO18">
        <f>(Y18*AG18+Z18*AH18)*AI18</f>
        <v>4.0007261335687438E-2</v>
      </c>
      <c r="AP18">
        <f>((AO18+0.00000010773*(AN18^4-AM18^4))-AL18*44100)/(L18*51.4+0.00000043092*AM18^3)</f>
        <v>-14.02880685326495</v>
      </c>
      <c r="AQ18">
        <f>0.61365*EXP(17.502*J18/(240.97+J18))</f>
        <v>3.9459357735381793</v>
      </c>
      <c r="AR18">
        <f>AQ18*1000/AA18</f>
        <v>44.771638014112213</v>
      </c>
      <c r="AS18">
        <f>(AR18-U18)</f>
        <v>10.017514326368072</v>
      </c>
      <c r="AT18">
        <f>IF(D18,P18,(O18+P18)/2)</f>
        <v>30.233890533447266</v>
      </c>
      <c r="AU18">
        <f>0.61365*EXP(17.502*AT18/(240.97+AT18))</f>
        <v>4.3180228743932672</v>
      </c>
      <c r="AV18">
        <f>IF(AS18&lt;&gt;0,(1000-(AR18+U18)/2)/AS18*AL18,0)</f>
        <v>3.7974895688446644</v>
      </c>
      <c r="AW18">
        <f>U18*AA18/1000</f>
        <v>3.0630449548040635</v>
      </c>
      <c r="AX18">
        <f>(AU18-AW18)</f>
        <v>1.2549779195892037</v>
      </c>
      <c r="AY18">
        <f>1/(1.6/F18+1.37/N18)</f>
        <v>2.7652833638481811</v>
      </c>
      <c r="AZ18">
        <f>G18*AA18*0.001</f>
        <v>35.019244303768396</v>
      </c>
      <c r="BA18">
        <f>G18/S18</f>
        <v>0.99807573161621888</v>
      </c>
      <c r="BB18">
        <f>(1-AL18*AA18/AQ18/F18)*100</f>
        <v>99.668392092849984</v>
      </c>
      <c r="BC18">
        <f>(S18-E18/(N18/1.35))</f>
        <v>402.88301523446313</v>
      </c>
      <c r="BD18">
        <f>E18*BB18/100/BC18</f>
        <v>-3.3738776940182888E-2</v>
      </c>
    </row>
    <row r="19" spans="1:56" x14ac:dyDescent="0.35">
      <c r="A19" t="s">
        <v>9</v>
      </c>
      <c r="B19" t="s">
        <v>3354</v>
      </c>
      <c r="K19" s="1">
        <v>2.72</v>
      </c>
    </row>
    <row r="20" spans="1:56" x14ac:dyDescent="0.35">
      <c r="A20" t="s">
        <v>9</v>
      </c>
      <c r="B20" t="s">
        <v>3355</v>
      </c>
      <c r="K20" s="1">
        <v>2.72</v>
      </c>
    </row>
    <row r="21" spans="1:56" x14ac:dyDescent="0.35">
      <c r="A21">
        <v>2</v>
      </c>
      <c r="B21" t="s">
        <v>3356</v>
      </c>
      <c r="C21">
        <v>591.49999951943755</v>
      </c>
      <c r="D21">
        <v>0</v>
      </c>
      <c r="E21">
        <f>(R21-S21*(1000-T21)/(1000-U21))*AK21</f>
        <v>-13.372640440719122</v>
      </c>
      <c r="F21">
        <f>IF(AV21&lt;&gt;0,1/(1/AV21-1/N21),0)</f>
        <v>20.87262214199998</v>
      </c>
      <c r="G21">
        <f>((AY21-AL21/2)*S21-E21)/(AY21+AL21/2)</f>
        <v>397.2299961281422</v>
      </c>
      <c r="H21">
        <f>AL21*1000</f>
        <v>38.997653026289527</v>
      </c>
      <c r="I21">
        <f>(AQ21-AW21)</f>
        <v>1.0146330076368675</v>
      </c>
      <c r="J21">
        <f>(P21+AP21*D21)</f>
        <v>29.036298751831055</v>
      </c>
      <c r="K21" s="1">
        <v>2.72</v>
      </c>
      <c r="L21">
        <f>(K21*AE21+AF21)</f>
        <v>2.140174012184143</v>
      </c>
      <c r="M21">
        <v>0.5</v>
      </c>
      <c r="N21">
        <f>L21*(M21+1)*(M21+1)/(M21*M21+1)</f>
        <v>3.8523132219314578</v>
      </c>
      <c r="O21">
        <v>31.781761169433594</v>
      </c>
      <c r="P21">
        <v>29.036298751831055</v>
      </c>
      <c r="Q21">
        <v>31.948497772216797</v>
      </c>
      <c r="R21">
        <v>400.109375</v>
      </c>
      <c r="S21">
        <v>398.15353393554688</v>
      </c>
      <c r="T21">
        <v>2.3613220080733299E-2</v>
      </c>
      <c r="U21">
        <v>34.215518951416016</v>
      </c>
      <c r="V21">
        <v>4.4125847518444061E-2</v>
      </c>
      <c r="W21">
        <v>63.938285827636719</v>
      </c>
      <c r="X21">
        <v>299.61550903320313</v>
      </c>
      <c r="Y21">
        <v>25.91217041015625</v>
      </c>
      <c r="Z21">
        <v>0.19121360778808594</v>
      </c>
      <c r="AA21">
        <v>88.135299682617188</v>
      </c>
      <c r="AB21">
        <v>18.061389923095703</v>
      </c>
      <c r="AC21">
        <v>0.66416513919830322</v>
      </c>
      <c r="AD21">
        <v>1</v>
      </c>
      <c r="AE21">
        <v>-0.21956524252891541</v>
      </c>
      <c r="AF21">
        <v>2.737391471862793</v>
      </c>
      <c r="AG21">
        <v>1</v>
      </c>
      <c r="AH21">
        <v>0</v>
      </c>
      <c r="AI21">
        <v>0.15999999642372131</v>
      </c>
      <c r="AJ21">
        <v>111115</v>
      </c>
      <c r="AK21">
        <f>X21*0.000001/(K21*0.0001)</f>
        <v>1.1015276067397171</v>
      </c>
      <c r="AL21">
        <f>(U21-T21)/(1000-U21)*AK21</f>
        <v>3.8997653026289526E-2</v>
      </c>
      <c r="AM21">
        <f>(P21+273.15)</f>
        <v>302.18629875183103</v>
      </c>
      <c r="AN21">
        <f>(O21+273.15)</f>
        <v>304.93176116943357</v>
      </c>
      <c r="AO21">
        <f>(Y21*AG21+Z21*AH21)*AI21</f>
        <v>4.1459471729558572</v>
      </c>
      <c r="AP21">
        <f>((AO21+0.00000010773*(AN21^4-AM21^4))-AL21*44100)/(L21*51.4+0.00000043092*AM21^3)</f>
        <v>-13.803211355518089</v>
      </c>
      <c r="AQ21">
        <f>0.61365*EXP(17.502*J21/(240.97+J21))</f>
        <v>4.0302280242161856</v>
      </c>
      <c r="AR21">
        <f>AQ21*1000/AA21</f>
        <v>45.727739495178255</v>
      </c>
      <c r="AS21">
        <f>(AR21-U21)</f>
        <v>11.51222054376224</v>
      </c>
      <c r="AT21">
        <f>IF(D21,P21,(O21+P21)/2)</f>
        <v>30.409029960632324</v>
      </c>
      <c r="AU21">
        <f>0.61365*EXP(17.502*AT21/(240.97+AT21))</f>
        <v>4.361576913892133</v>
      </c>
      <c r="AV21">
        <f>IF(AS21&lt;&gt;0,(1000-(AR21+U21)/2)/AS21*AL21,0)</f>
        <v>3.2520966008794621</v>
      </c>
      <c r="AW21">
        <f>U21*AA21/1000</f>
        <v>3.0155950165793182</v>
      </c>
      <c r="AX21">
        <f>(AU21-AW21)</f>
        <v>1.3459818973128148</v>
      </c>
      <c r="AY21">
        <f>1/(1.6/F21+1.37/N21)</f>
        <v>2.3132837727663009</v>
      </c>
      <c r="AZ21">
        <f>G21*AA21*0.001</f>
        <v>35.00998475167868</v>
      </c>
      <c r="BA21">
        <f>G21/S21</f>
        <v>0.99768044804657152</v>
      </c>
      <c r="BB21">
        <f>(1-AL21*AA21/AQ21/F21)*100</f>
        <v>95.914156509934685</v>
      </c>
      <c r="BC21">
        <f>(S21-E21/(N21/1.35))</f>
        <v>402.83982592556305</v>
      </c>
      <c r="BD21">
        <f>E21*BB21/100/BC21</f>
        <v>-3.1839590964852123E-2</v>
      </c>
    </row>
    <row r="22" spans="1:56" x14ac:dyDescent="0.35">
      <c r="A22" t="s">
        <v>9</v>
      </c>
      <c r="B22" t="s">
        <v>3357</v>
      </c>
      <c r="K22" s="1">
        <v>2.72</v>
      </c>
    </row>
    <row r="23" spans="1:56" x14ac:dyDescent="0.35">
      <c r="A23" t="s">
        <v>9</v>
      </c>
      <c r="B23" t="s">
        <v>3358</v>
      </c>
      <c r="K23" s="1">
        <v>2.72</v>
      </c>
    </row>
    <row r="24" spans="1:56" x14ac:dyDescent="0.35">
      <c r="A24">
        <v>3</v>
      </c>
      <c r="B24" t="s">
        <v>3359</v>
      </c>
      <c r="C24">
        <v>795.49999951943755</v>
      </c>
      <c r="D24">
        <v>0</v>
      </c>
      <c r="E24">
        <f>(R24-S24*(1000-T24)/(1000-U24))*AK24</f>
        <v>-12.67304187594371</v>
      </c>
      <c r="F24">
        <f>IF(AV24&lt;&gt;0,1/(1/AV24-1/N24),0)</f>
        <v>6.3211789661048119</v>
      </c>
      <c r="G24">
        <f>((AY24-AL24/2)*S24-E24)/(AY24+AL24/2)</f>
        <v>395.77077272164462</v>
      </c>
      <c r="H24">
        <f>AL24*1000</f>
        <v>38.677014736322697</v>
      </c>
      <c r="I24">
        <f>(AQ24-AW24)</f>
        <v>1.36475344357634</v>
      </c>
      <c r="J24">
        <f>(P24+AP24*D24)</f>
        <v>30.384056091308594</v>
      </c>
      <c r="K24" s="1">
        <v>2.72</v>
      </c>
      <c r="L24">
        <f>(K24*AE24+AF24)</f>
        <v>2.140174012184143</v>
      </c>
      <c r="M24">
        <v>0.5</v>
      </c>
      <c r="N24">
        <f>L24*(M24+1)*(M24+1)/(M24*M24+1)</f>
        <v>3.8523132219314578</v>
      </c>
      <c r="O24">
        <v>31.714393615722656</v>
      </c>
      <c r="P24">
        <v>30.384056091308594</v>
      </c>
      <c r="Q24">
        <v>31.904453277587891</v>
      </c>
      <c r="R24">
        <v>399.84210205078125</v>
      </c>
      <c r="S24">
        <v>397.3934326171875</v>
      </c>
      <c r="T24">
        <v>7.8908856958150864E-3</v>
      </c>
      <c r="U24">
        <v>33.932716369628906</v>
      </c>
      <c r="V24">
        <v>1.4801676385104656E-2</v>
      </c>
      <c r="W24">
        <v>63.650787353515625</v>
      </c>
      <c r="X24">
        <v>299.57916259765625</v>
      </c>
      <c r="Y24">
        <v>49.913951873779297</v>
      </c>
      <c r="Z24">
        <v>0.35230684280395508</v>
      </c>
      <c r="AA24">
        <v>88.132926940917969</v>
      </c>
      <c r="AB24">
        <v>17.875162124633789</v>
      </c>
      <c r="AC24">
        <v>0.66219925880432129</v>
      </c>
      <c r="AD24">
        <v>1</v>
      </c>
      <c r="AE24">
        <v>-0.21956524252891541</v>
      </c>
      <c r="AF24">
        <v>2.737391471862793</v>
      </c>
      <c r="AG24">
        <v>1</v>
      </c>
      <c r="AH24">
        <v>0</v>
      </c>
      <c r="AI24">
        <v>0.15999999642372131</v>
      </c>
      <c r="AJ24">
        <v>111115</v>
      </c>
      <c r="AK24">
        <f>X24*0.000001/(K24*0.0001)</f>
        <v>1.1013939801384418</v>
      </c>
      <c r="AL24">
        <f>(U24-T24)/(1000-U24)*AK24</f>
        <v>3.86770147363227E-2</v>
      </c>
      <c r="AM24">
        <f>(P24+273.15)</f>
        <v>303.53405609130857</v>
      </c>
      <c r="AN24">
        <f>(O24+273.15)</f>
        <v>304.86439361572263</v>
      </c>
      <c r="AO24">
        <f>(Y24*AG24+Z24*AH24)*AI24</f>
        <v>7.9862321212984853</v>
      </c>
      <c r="AP24">
        <f>((AO24+0.00000010773*(AN24^4-AM24^4))-AL24*44100)/(L24*51.4+0.00000043092*AM24^3)</f>
        <v>-13.776750239851269</v>
      </c>
      <c r="AQ24">
        <f>0.61365*EXP(17.502*J24/(240.97+J24))</f>
        <v>4.3553430562877358</v>
      </c>
      <c r="AR24">
        <f>AQ24*1000/AA24</f>
        <v>49.41788736016273</v>
      </c>
      <c r="AS24">
        <f>(AR24-U24)</f>
        <v>15.485170990533824</v>
      </c>
      <c r="AT24">
        <f>IF(D24,P24,(O24+P24)/2)</f>
        <v>31.049224853515625</v>
      </c>
      <c r="AU24">
        <f>0.61365*EXP(17.502*AT24/(240.97+AT24))</f>
        <v>4.5240557985253931</v>
      </c>
      <c r="AV24">
        <f>IF(AS24&lt;&gt;0,(1000-(AR24+U24)/2)/AS24*AL24,0)</f>
        <v>2.3935892276947777</v>
      </c>
      <c r="AW24">
        <f>U24*AA24/1000</f>
        <v>2.9905896127113958</v>
      </c>
      <c r="AX24">
        <f>(AU24-AW24)</f>
        <v>1.5334661858139973</v>
      </c>
      <c r="AY24">
        <f>1/(1.6/F24+1.37/N24)</f>
        <v>1.6427163575589443</v>
      </c>
      <c r="AZ24">
        <f>G24*AA24*0.001</f>
        <v>34.880436597627359</v>
      </c>
      <c r="BA24">
        <f>G24/S24</f>
        <v>0.99591674204363112</v>
      </c>
      <c r="BB24">
        <f>(1-AL24*AA24/AQ24/F24)*100</f>
        <v>87.618573483571112</v>
      </c>
      <c r="BC24">
        <f>(S24-E24/(N24/1.35))</f>
        <v>401.8345581298077</v>
      </c>
      <c r="BD24">
        <f>E24*BB24/100/BC24</f>
        <v>-2.7633109905620633E-2</v>
      </c>
    </row>
    <row r="25" spans="1:56" x14ac:dyDescent="0.35">
      <c r="A25" t="s">
        <v>9</v>
      </c>
      <c r="B25" t="s">
        <v>3360</v>
      </c>
      <c r="K25" s="1">
        <v>2.72</v>
      </c>
    </row>
    <row r="26" spans="1:56" x14ac:dyDescent="0.35">
      <c r="A26" t="s">
        <v>9</v>
      </c>
      <c r="B26" t="s">
        <v>3361</v>
      </c>
      <c r="K26" s="1">
        <v>2.72</v>
      </c>
    </row>
    <row r="27" spans="1:56" x14ac:dyDescent="0.35">
      <c r="A27">
        <v>4</v>
      </c>
      <c r="B27" t="s">
        <v>3362</v>
      </c>
      <c r="C27">
        <v>999.49999951943755</v>
      </c>
      <c r="D27">
        <v>0</v>
      </c>
      <c r="E27">
        <f>(R27-S27*(1000-T27)/(1000-U27))*AK27</f>
        <v>-11.820550481372591</v>
      </c>
      <c r="F27">
        <f>IF(AV27&lt;&gt;0,1/(1/AV27-1/N27),0)</f>
        <v>7.3276825393399525</v>
      </c>
      <c r="G27">
        <f>((AY27-AL27/2)*S27-E27)/(AY27+AL27/2)</f>
        <v>394.79363624840272</v>
      </c>
      <c r="H27">
        <f>AL27*1000</f>
        <v>38.645484433664009</v>
      </c>
      <c r="I27">
        <f>(AQ27-AW27)</f>
        <v>1.2933202620738151</v>
      </c>
      <c r="J27">
        <f>(P27+AP27*D27)</f>
        <v>30.079757690429688</v>
      </c>
      <c r="K27" s="1">
        <v>2.72</v>
      </c>
      <c r="L27">
        <f>(K27*AE27+AF27)</f>
        <v>2.140174012184143</v>
      </c>
      <c r="M27">
        <v>0.5</v>
      </c>
      <c r="N27">
        <f>L27*(M27+1)*(M27+1)/(M27*M27+1)</f>
        <v>3.8523132219314578</v>
      </c>
      <c r="O27">
        <v>31.709548950195313</v>
      </c>
      <c r="P27">
        <v>30.079757690429688</v>
      </c>
      <c r="Q27">
        <v>31.892648696899414</v>
      </c>
      <c r="R27">
        <v>399.97793579101563</v>
      </c>
      <c r="S27">
        <v>396.7882080078125</v>
      </c>
      <c r="T27">
        <v>-6.6256215795874596E-3</v>
      </c>
      <c r="U27">
        <v>33.888477325439453</v>
      </c>
      <c r="V27">
        <v>-1.2431700713932514E-2</v>
      </c>
      <c r="W27">
        <v>63.585197448730469</v>
      </c>
      <c r="X27">
        <v>299.61114501953125</v>
      </c>
      <c r="Y27">
        <v>100.66783142089844</v>
      </c>
      <c r="Z27">
        <v>0.33921465277671814</v>
      </c>
      <c r="AA27">
        <v>88.132804870605469</v>
      </c>
      <c r="AB27">
        <v>17.953727722167969</v>
      </c>
      <c r="AC27">
        <v>0.65670037269592285</v>
      </c>
      <c r="AD27">
        <v>1</v>
      </c>
      <c r="AE27">
        <v>-0.21956524252891541</v>
      </c>
      <c r="AF27">
        <v>2.737391471862793</v>
      </c>
      <c r="AG27">
        <v>1</v>
      </c>
      <c r="AH27">
        <v>0</v>
      </c>
      <c r="AI27">
        <v>0.15999999642372131</v>
      </c>
      <c r="AJ27">
        <v>111115</v>
      </c>
      <c r="AK27">
        <f>X27*0.000001/(K27*0.0001)</f>
        <v>1.1015115625718059</v>
      </c>
      <c r="AL27">
        <f>(U27-T27)/(1000-U27)*AK27</f>
        <v>3.8645484433664008E-2</v>
      </c>
      <c r="AM27">
        <f>(P27+273.15)</f>
        <v>303.22975769042966</v>
      </c>
      <c r="AN27">
        <f>(O27+273.15)</f>
        <v>304.85954895019529</v>
      </c>
      <c r="AO27">
        <f>(Y27*AG27+Z27*AH27)*AI27</f>
        <v>16.10685266732753</v>
      </c>
      <c r="AP27">
        <f>((AO27+0.00000010773*(AN27^4-AM27^4))-AL27*44100)/(L27*51.4+0.00000043092*AM27^3)</f>
        <v>-13.673367776387195</v>
      </c>
      <c r="AQ27">
        <f>0.61365*EXP(17.502*J27/(240.97+J27))</f>
        <v>4.2800068215587084</v>
      </c>
      <c r="AR27">
        <f>AQ27*1000/AA27</f>
        <v>48.563152254628847</v>
      </c>
      <c r="AS27">
        <f>(AR27-U27)</f>
        <v>14.674674929189393</v>
      </c>
      <c r="AT27">
        <f>IF(D27,P27,(O27+P27)/2)</f>
        <v>30.8946533203125</v>
      </c>
      <c r="AU27">
        <f>0.61365*EXP(17.502*AT27/(240.97+AT27))</f>
        <v>4.4843509988931549</v>
      </c>
      <c r="AV27">
        <f>IF(AS27&lt;&gt;0,(1000-(AR27+U27)/2)/AS27*AL27,0)</f>
        <v>2.5249140460501729</v>
      </c>
      <c r="AW27">
        <f>U27*AA27/1000</f>
        <v>2.9866865594848933</v>
      </c>
      <c r="AX27">
        <f>(AU27-AW27)</f>
        <v>1.4976644394082617</v>
      </c>
      <c r="AY27">
        <f>1/(1.6/F27+1.37/N27)</f>
        <v>1.7422193121510383</v>
      </c>
      <c r="AZ27">
        <f>G27*AA27*0.001</f>
        <v>34.794270507637272</v>
      </c>
      <c r="BA27">
        <f>G27/S27</f>
        <v>0.99497320807635869</v>
      </c>
      <c r="BB27">
        <f>(1-AL27*AA27/AQ27/F27)*100</f>
        <v>89.140114644848751</v>
      </c>
      <c r="BC27">
        <f>(S27-E27/(N27/1.35))</f>
        <v>400.93058746413618</v>
      </c>
      <c r="BD27">
        <f>E27*BB27/100/BC27</f>
        <v>-2.6280988730225739E-2</v>
      </c>
    </row>
    <row r="28" spans="1:56" x14ac:dyDescent="0.35">
      <c r="A28" t="s">
        <v>9</v>
      </c>
      <c r="B28" t="s">
        <v>3363</v>
      </c>
      <c r="K28" s="1">
        <v>2.72</v>
      </c>
    </row>
    <row r="29" spans="1:56" x14ac:dyDescent="0.35">
      <c r="A29" t="s">
        <v>9</v>
      </c>
      <c r="B29" t="s">
        <v>3364</v>
      </c>
      <c r="K29" s="1">
        <v>2.72</v>
      </c>
    </row>
    <row r="30" spans="1:56" x14ac:dyDescent="0.35">
      <c r="A30">
        <v>5</v>
      </c>
      <c r="B30" t="s">
        <v>3365</v>
      </c>
      <c r="C30">
        <v>1202.4999995194376</v>
      </c>
      <c r="D30">
        <v>0</v>
      </c>
      <c r="E30">
        <f>(R30-S30*(1000-T30)/(1000-U30))*AK30</f>
        <v>-10.863494111115171</v>
      </c>
      <c r="F30">
        <f>IF(AV30&lt;&gt;0,1/(1/AV30-1/N30),0)</f>
        <v>6.4733350377363452</v>
      </c>
      <c r="G30">
        <f>((AY30-AL30/2)*S30-E30)/(AY30+AL30/2)</f>
        <v>393.24330144694858</v>
      </c>
      <c r="H30">
        <f>AL30*1000</f>
        <v>38.701234790949869</v>
      </c>
      <c r="I30">
        <f>(AQ30-AW30)</f>
        <v>1.3535596791060582</v>
      </c>
      <c r="J30">
        <f>(P30+AP30*D30)</f>
        <v>30.336322784423828</v>
      </c>
      <c r="K30" s="1">
        <v>2.72</v>
      </c>
      <c r="L30">
        <f>(K30*AE30+AF30)</f>
        <v>2.140174012184143</v>
      </c>
      <c r="M30">
        <v>0.5</v>
      </c>
      <c r="N30">
        <f>L30*(M30+1)*(M30+1)/(M30*M30+1)</f>
        <v>3.8523132219314578</v>
      </c>
      <c r="O30">
        <v>31.724445343017578</v>
      </c>
      <c r="P30">
        <v>30.336322784423828</v>
      </c>
      <c r="Q30">
        <v>31.895778656005859</v>
      </c>
      <c r="R30">
        <v>399.94674682617188</v>
      </c>
      <c r="S30">
        <v>395.8997802734375</v>
      </c>
      <c r="T30">
        <v>-1.3998128473758698E-2</v>
      </c>
      <c r="U30">
        <v>33.924652099609375</v>
      </c>
      <c r="V30">
        <v>-2.6242736726999283E-2</v>
      </c>
      <c r="W30">
        <v>63.599628448486328</v>
      </c>
      <c r="X30">
        <v>299.64715576171875</v>
      </c>
      <c r="Y30">
        <v>149.5545654296875</v>
      </c>
      <c r="Z30">
        <v>0.32611283659934998</v>
      </c>
      <c r="AA30">
        <v>88.133255004882813</v>
      </c>
      <c r="AB30">
        <v>18.027608871459961</v>
      </c>
      <c r="AC30">
        <v>0.65897566080093384</v>
      </c>
      <c r="AD30">
        <v>0</v>
      </c>
      <c r="AE30">
        <v>-0.21956524252891541</v>
      </c>
      <c r="AF30">
        <v>2.737391471862793</v>
      </c>
      <c r="AG30">
        <v>1</v>
      </c>
      <c r="AH30">
        <v>0</v>
      </c>
      <c r="AI30">
        <v>0.15999999642372131</v>
      </c>
      <c r="AJ30">
        <v>111115</v>
      </c>
      <c r="AK30">
        <f>X30*0.000001/(K30*0.0001)</f>
        <v>1.1016439550063186</v>
      </c>
      <c r="AL30">
        <f>(U30-T30)/(1000-U30)*AK30</f>
        <v>3.8701234790949869E-2</v>
      </c>
      <c r="AM30">
        <f>(P30+273.15)</f>
        <v>303.48632278442381</v>
      </c>
      <c r="AN30">
        <f>(O30+273.15)</f>
        <v>304.87444534301756</v>
      </c>
      <c r="AO30">
        <f>(Y30*AG30+Z30*AH30)*AI30</f>
        <v>23.928729933901195</v>
      </c>
      <c r="AP30">
        <f>((AO30+0.00000010773*(AN30^4-AM30^4))-AL30*44100)/(L30*51.4+0.00000043092*AM30^3)</f>
        <v>-13.649803143264359</v>
      </c>
      <c r="AQ30">
        <f>0.61365*EXP(17.502*J30/(240.97+J30))</f>
        <v>4.3434496935528646</v>
      </c>
      <c r="AR30">
        <f>AQ30*1000/AA30</f>
        <v>49.282755905386978</v>
      </c>
      <c r="AS30">
        <f>(AR30-U30)</f>
        <v>15.358103805777603</v>
      </c>
      <c r="AT30">
        <f>IF(D30,P30,(O30+P30)/2)</f>
        <v>31.030384063720703</v>
      </c>
      <c r="AU30">
        <f>0.61365*EXP(17.502*AT30/(240.97+AT30))</f>
        <v>4.5191998350041853</v>
      </c>
      <c r="AV30">
        <f>IF(AS30&lt;&gt;0,(1000-(AR30+U30)/2)/AS30*AL30,0)</f>
        <v>2.415084605706507</v>
      </c>
      <c r="AW30">
        <f>U30*AA30/1000</f>
        <v>2.9898900144468064</v>
      </c>
      <c r="AX30">
        <f>(AU30-AW30)</f>
        <v>1.529309820557379</v>
      </c>
      <c r="AY30">
        <f>1/(1.6/F30+1.37/N30)</f>
        <v>1.6589297417313502</v>
      </c>
      <c r="AZ30">
        <f>G30*AA30*0.001</f>
        <v>34.65781216538592</v>
      </c>
      <c r="BA30">
        <f>G30/S30</f>
        <v>0.99329002197310101</v>
      </c>
      <c r="BB30">
        <f>(1-AL30*AA30/AQ30/F30)*100</f>
        <v>87.868856199347562</v>
      </c>
      <c r="BC30">
        <f>(S30-E30/(N30/1.35))</f>
        <v>399.70677004947976</v>
      </c>
      <c r="BD30">
        <f>E30*BB30/100/BC30</f>
        <v>-2.3881577030928764E-2</v>
      </c>
    </row>
    <row r="31" spans="1:56" x14ac:dyDescent="0.35">
      <c r="A31" t="s">
        <v>9</v>
      </c>
      <c r="B31" t="s">
        <v>3366</v>
      </c>
      <c r="K31" s="1">
        <v>2.72</v>
      </c>
    </row>
    <row r="32" spans="1:56" x14ac:dyDescent="0.35">
      <c r="A32" t="s">
        <v>9</v>
      </c>
      <c r="B32" t="s">
        <v>3367</v>
      </c>
      <c r="K32" s="1">
        <v>2.72</v>
      </c>
    </row>
    <row r="33" spans="1:56" x14ac:dyDescent="0.35">
      <c r="A33">
        <v>6</v>
      </c>
      <c r="B33" t="s">
        <v>3368</v>
      </c>
      <c r="C33">
        <v>1405.4999995194376</v>
      </c>
      <c r="D33">
        <v>0</v>
      </c>
      <c r="E33">
        <f>(R33-S33*(1000-T33)/(1000-U33))*AK33</f>
        <v>-9.704572996520124</v>
      </c>
      <c r="F33">
        <f>IF(AV33&lt;&gt;0,1/(1/AV33-1/N33),0)</f>
        <v>6.0235917628360021</v>
      </c>
      <c r="G33">
        <f>((AY33-AL33/2)*S33-E33)/(AY33+AL33/2)</f>
        <v>391.38198259660754</v>
      </c>
      <c r="H33">
        <f>AL33*1000</f>
        <v>38.926556288096712</v>
      </c>
      <c r="I33">
        <f>(AQ33-AW33)</f>
        <v>1.3987578261455682</v>
      </c>
      <c r="J33">
        <f>(P33+AP33*D33)</f>
        <v>30.580240249633789</v>
      </c>
      <c r="K33" s="1">
        <v>2.72</v>
      </c>
      <c r="L33">
        <f>(K33*AE33+AF33)</f>
        <v>2.140174012184143</v>
      </c>
      <c r="M33">
        <v>0.5</v>
      </c>
      <c r="N33">
        <f>L33*(M33+1)*(M33+1)/(M33*M33+1)</f>
        <v>3.8523132219314578</v>
      </c>
      <c r="O33">
        <v>31.726167678833008</v>
      </c>
      <c r="P33">
        <v>30.580240249633789</v>
      </c>
      <c r="Q33">
        <v>31.901409149169922</v>
      </c>
      <c r="R33">
        <v>400.00262451171875</v>
      </c>
      <c r="S33">
        <v>394.85992431640625</v>
      </c>
      <c r="T33">
        <v>-2.260124497115612E-2</v>
      </c>
      <c r="U33">
        <v>34.104053497314453</v>
      </c>
      <c r="V33">
        <v>-4.2368046939373016E-2</v>
      </c>
      <c r="W33">
        <v>63.931079864501953</v>
      </c>
      <c r="X33">
        <v>299.67568969726563</v>
      </c>
      <c r="Y33">
        <v>300.72088623046875</v>
      </c>
      <c r="Z33">
        <v>0.17287768423557281</v>
      </c>
      <c r="AA33">
        <v>88.135139465332031</v>
      </c>
      <c r="AB33">
        <v>17.990678787231445</v>
      </c>
      <c r="AC33">
        <v>0.66330647468566895</v>
      </c>
      <c r="AD33">
        <v>1</v>
      </c>
      <c r="AE33">
        <v>-0.21956524252891541</v>
      </c>
      <c r="AF33">
        <v>2.737391471862793</v>
      </c>
      <c r="AG33">
        <v>1</v>
      </c>
      <c r="AH33">
        <v>0</v>
      </c>
      <c r="AI33">
        <v>0.15999999642372131</v>
      </c>
      <c r="AJ33">
        <v>111115</v>
      </c>
      <c r="AK33">
        <f>X33*0.000001/(K33*0.0001)</f>
        <v>1.1017488591811233</v>
      </c>
      <c r="AL33">
        <f>(U33-T33)/(1000-U33)*AK33</f>
        <v>3.8926556288096714E-2</v>
      </c>
      <c r="AM33">
        <f>(P33+273.15)</f>
        <v>303.73024024963377</v>
      </c>
      <c r="AN33">
        <f>(O33+273.15)</f>
        <v>304.87616767883299</v>
      </c>
      <c r="AO33">
        <f>(Y33*AG33+Z33*AH33)*AI33</f>
        <v>48.115340721413304</v>
      </c>
      <c r="AP33">
        <f>((AO33+0.00000010773*(AN33^4-AM33^4))-AL33*44100)/(L33*51.4+0.00000043092*AM33^3)</f>
        <v>-13.553749656008243</v>
      </c>
      <c r="AQ33">
        <f>0.61365*EXP(17.502*J33/(240.97+J33))</f>
        <v>4.4045233374645223</v>
      </c>
      <c r="AR33">
        <f>AQ33*1000/AA33</f>
        <v>49.974656694076508</v>
      </c>
      <c r="AS33">
        <f>(AR33-U33)</f>
        <v>15.870603196762055</v>
      </c>
      <c r="AT33">
        <f>IF(D33,P33,(O33+P33)/2)</f>
        <v>31.153203964233398</v>
      </c>
      <c r="AU33">
        <f>0.61365*EXP(17.502*AT33/(240.97+AT33))</f>
        <v>4.5509368714251854</v>
      </c>
      <c r="AV33">
        <f>IF(AS33&lt;&gt;0,(1000-(AR33+U33)/2)/AS33*AL33,0)</f>
        <v>2.3496340059246665</v>
      </c>
      <c r="AW33">
        <f>U33*AA33/1000</f>
        <v>3.0057655113189541</v>
      </c>
      <c r="AX33">
        <f>(AU33-AW33)</f>
        <v>1.5451713601062314</v>
      </c>
      <c r="AY33">
        <f>1/(1.6/F33+1.37/N33)</f>
        <v>1.6096508732063823</v>
      </c>
      <c r="AZ33">
        <f>G33*AA33*0.001</f>
        <v>34.494505620370163</v>
      </c>
      <c r="BA33">
        <f>G33/S33</f>
        <v>0.99119196072931481</v>
      </c>
      <c r="BB33">
        <f>(1-AL33*AA33/AQ33/F33)*100</f>
        <v>87.068746229883459</v>
      </c>
      <c r="BC33">
        <f>(S33-E33/(N33/1.35))</f>
        <v>398.26078317458951</v>
      </c>
      <c r="BD33">
        <f>E33*BB33/100/BC33</f>
        <v>-2.1216374777553094E-2</v>
      </c>
    </row>
    <row r="34" spans="1:56" x14ac:dyDescent="0.35">
      <c r="A34" t="s">
        <v>9</v>
      </c>
      <c r="B34" t="s">
        <v>3369</v>
      </c>
      <c r="K34" s="1">
        <v>2.72</v>
      </c>
    </row>
    <row r="35" spans="1:56" x14ac:dyDescent="0.35">
      <c r="A35" t="s">
        <v>9</v>
      </c>
      <c r="B35" t="s">
        <v>3370</v>
      </c>
      <c r="K35" s="1">
        <v>2.72</v>
      </c>
    </row>
    <row r="36" spans="1:56" x14ac:dyDescent="0.35">
      <c r="A36">
        <v>7</v>
      </c>
      <c r="B36" t="s">
        <v>3371</v>
      </c>
      <c r="C36">
        <v>1609.4999995194376</v>
      </c>
      <c r="D36">
        <v>0</v>
      </c>
      <c r="E36">
        <f>(R36-S36*(1000-T36)/(1000-U36))*AK36</f>
        <v>-8.8764830454372934</v>
      </c>
      <c r="F36">
        <f>IF(AV36&lt;&gt;0,1/(1/AV36-1/N36),0)</f>
        <v>5.1457043853238229</v>
      </c>
      <c r="G36">
        <f>((AY36-AL36/2)*S36-E36)/(AY36+AL36/2)</f>
        <v>389.65143585860767</v>
      </c>
      <c r="H36">
        <f>AL36*1000</f>
        <v>39.357294386804618</v>
      </c>
      <c r="I36">
        <f>(AQ36-AW36)</f>
        <v>1.506829006121579</v>
      </c>
      <c r="J36">
        <f>(P36+AP36*D36)</f>
        <v>31.127616882324219</v>
      </c>
      <c r="K36" s="1">
        <v>2.72</v>
      </c>
      <c r="L36">
        <f>(K36*AE36+AF36)</f>
        <v>2.140174012184143</v>
      </c>
      <c r="M36">
        <v>0.5</v>
      </c>
      <c r="N36">
        <f>L36*(M36+1)*(M36+1)/(M36*M36+1)</f>
        <v>3.8523132219314578</v>
      </c>
      <c r="O36">
        <v>31.793468475341797</v>
      </c>
      <c r="P36">
        <v>31.127616882324219</v>
      </c>
      <c r="Q36">
        <v>31.943977355957031</v>
      </c>
      <c r="R36">
        <v>400.0325927734375</v>
      </c>
      <c r="S36">
        <v>394.01412963867188</v>
      </c>
      <c r="T36">
        <v>-2.7693657204508781E-2</v>
      </c>
      <c r="U36">
        <v>34.463676452636719</v>
      </c>
      <c r="V36">
        <v>-5.1716823130846024E-2</v>
      </c>
      <c r="W36">
        <v>64.359573364257813</v>
      </c>
      <c r="X36">
        <v>299.67623901367188</v>
      </c>
      <c r="Y36">
        <v>499.97000122070313</v>
      </c>
      <c r="Z36">
        <v>0.14144563674926758</v>
      </c>
      <c r="AA36">
        <v>88.135696411132813</v>
      </c>
      <c r="AB36">
        <v>18.026847839355469</v>
      </c>
      <c r="AC36">
        <v>0.66088378429412842</v>
      </c>
      <c r="AD36">
        <v>1</v>
      </c>
      <c r="AE36">
        <v>-0.21956524252891541</v>
      </c>
      <c r="AF36">
        <v>2.737391471862793</v>
      </c>
      <c r="AG36">
        <v>1</v>
      </c>
      <c r="AH36">
        <v>0</v>
      </c>
      <c r="AI36">
        <v>0.15999999642372131</v>
      </c>
      <c r="AJ36">
        <v>111115</v>
      </c>
      <c r="AK36">
        <f>X36*0.000001/(K36*0.0001)</f>
        <v>1.1017508787267347</v>
      </c>
      <c r="AL36">
        <f>(U36-T36)/(1000-U36)*AK36</f>
        <v>3.9357294386804617E-2</v>
      </c>
      <c r="AM36">
        <f>(P36+273.15)</f>
        <v>304.2776168823242</v>
      </c>
      <c r="AN36">
        <f>(O36+273.15)</f>
        <v>304.94346847534177</v>
      </c>
      <c r="AO36">
        <f>(Y36*AG36+Z36*AH36)*AI36</f>
        <v>79.995198407280441</v>
      </c>
      <c r="AP36">
        <f>((AO36+0.00000010773*(AN36^4-AM36^4))-AL36*44100)/(L36*51.4+0.00000043092*AM36^3)</f>
        <v>-13.488533964807489</v>
      </c>
      <c r="AQ36">
        <f>0.61365*EXP(17.502*J36/(240.97+J36))</f>
        <v>4.5443091311626755</v>
      </c>
      <c r="AR36">
        <f>AQ36*1000/AA36</f>
        <v>51.560370158811885</v>
      </c>
      <c r="AS36">
        <f>(AR36-U36)</f>
        <v>17.096693706175166</v>
      </c>
      <c r="AT36">
        <f>IF(D36,P36,(O36+P36)/2)</f>
        <v>31.460542678833008</v>
      </c>
      <c r="AU36">
        <f>0.61365*EXP(17.502*AT36/(240.97+AT36))</f>
        <v>4.6312061855772795</v>
      </c>
      <c r="AV36">
        <f>IF(AS36&lt;&gt;0,(1000-(AR36+U36)/2)/AS36*AL36,0)</f>
        <v>2.2030258113464991</v>
      </c>
      <c r="AW36">
        <f>U36*AA36/1000</f>
        <v>3.0374801250410965</v>
      </c>
      <c r="AX36">
        <f>(AU36-AW36)</f>
        <v>1.5937260605361829</v>
      </c>
      <c r="AY36">
        <f>1/(1.6/F36+1.37/N36)</f>
        <v>1.5002187789364938</v>
      </c>
      <c r="AZ36">
        <f>G36*AA36*0.001</f>
        <v>34.342200656996233</v>
      </c>
      <c r="BA36">
        <f>G36/S36</f>
        <v>0.98892757022682165</v>
      </c>
      <c r="BB36">
        <f>(1-AL36*AA36/AQ36/F36)*100</f>
        <v>85.165791604452806</v>
      </c>
      <c r="BC36">
        <f>(S36-E36/(N36/1.35))</f>
        <v>397.12479365298901</v>
      </c>
      <c r="BD36">
        <f>E36*BB36/100/BC36</f>
        <v>-1.9036149777360574E-2</v>
      </c>
    </row>
    <row r="37" spans="1:56" x14ac:dyDescent="0.35">
      <c r="A37" t="s">
        <v>9</v>
      </c>
      <c r="B37" t="s">
        <v>3372</v>
      </c>
      <c r="K37" s="1">
        <v>2.72</v>
      </c>
    </row>
    <row r="38" spans="1:56" x14ac:dyDescent="0.35">
      <c r="A38" t="s">
        <v>9</v>
      </c>
      <c r="B38" t="s">
        <v>3373</v>
      </c>
      <c r="K38" s="1">
        <v>2.72</v>
      </c>
    </row>
    <row r="39" spans="1:56" x14ac:dyDescent="0.35">
      <c r="A39">
        <v>8</v>
      </c>
      <c r="B39" t="s">
        <v>3374</v>
      </c>
      <c r="C39">
        <v>1813.4999995194376</v>
      </c>
      <c r="D39">
        <v>0</v>
      </c>
      <c r="E39">
        <f>(R39-S39*(1000-T39)/(1000-U39))*AK39</f>
        <v>-7.8443698499571193</v>
      </c>
      <c r="F39">
        <f>IF(AV39&lt;&gt;0,1/(1/AV39-1/N39),0)</f>
        <v>7.4706789475242514</v>
      </c>
      <c r="G39">
        <f>((AY39-AL39/2)*S39-E39)/(AY39+AL39/2)</f>
        <v>388.36063089341621</v>
      </c>
      <c r="H39">
        <f>AL39*1000</f>
        <v>39.839732255432395</v>
      </c>
      <c r="I39">
        <f>(AQ39-AW39)</f>
        <v>1.3229396977765049</v>
      </c>
      <c r="J39">
        <f>(P39+AP39*D39)</f>
        <v>30.546070098876953</v>
      </c>
      <c r="K39" s="1">
        <v>2.72</v>
      </c>
      <c r="L39">
        <f>(K39*AE39+AF39)</f>
        <v>2.140174012184143</v>
      </c>
      <c r="M39">
        <v>0.5</v>
      </c>
      <c r="N39">
        <f>L39*(M39+1)*(M39+1)/(M39*M39+1)</f>
        <v>3.8523132219314578</v>
      </c>
      <c r="O39">
        <v>31.813714981079102</v>
      </c>
      <c r="P39">
        <v>30.546070098876953</v>
      </c>
      <c r="Q39">
        <v>31.973491668701172</v>
      </c>
      <c r="R39">
        <v>399.83950805664063</v>
      </c>
      <c r="S39">
        <v>392.75686645507813</v>
      </c>
      <c r="T39">
        <v>-3.4276038408279419E-2</v>
      </c>
      <c r="U39">
        <v>34.866863250732422</v>
      </c>
      <c r="V39">
        <v>-6.3935078680515289E-2</v>
      </c>
      <c r="W39">
        <v>65.037147521972656</v>
      </c>
      <c r="X39">
        <v>299.66287231445313</v>
      </c>
      <c r="Y39">
        <v>749.3680419921875</v>
      </c>
      <c r="Z39">
        <v>0.25276333093643188</v>
      </c>
      <c r="AA39">
        <v>88.134773254394531</v>
      </c>
      <c r="AB39">
        <v>18.185092926025391</v>
      </c>
      <c r="AC39">
        <v>0.65869301557540894</v>
      </c>
      <c r="AD39">
        <v>1</v>
      </c>
      <c r="AE39">
        <v>-0.21956524252891541</v>
      </c>
      <c r="AF39">
        <v>2.737391471862793</v>
      </c>
      <c r="AG39">
        <v>1</v>
      </c>
      <c r="AH39">
        <v>0</v>
      </c>
      <c r="AI39">
        <v>0.15999999642372131</v>
      </c>
      <c r="AJ39">
        <v>111115</v>
      </c>
      <c r="AK39">
        <f>X39*0.000001/(K39*0.0001)</f>
        <v>1.1017017364501951</v>
      </c>
      <c r="AL39">
        <f>(U39-T39)/(1000-U39)*AK39</f>
        <v>3.9839732255432393E-2</v>
      </c>
      <c r="AM39">
        <f>(P39+273.15)</f>
        <v>303.69607009887693</v>
      </c>
      <c r="AN39">
        <f>(O39+273.15)</f>
        <v>304.96371498107908</v>
      </c>
      <c r="AO39">
        <f>(Y39*AG39+Z39*AH39)*AI39</f>
        <v>119.89888403880104</v>
      </c>
      <c r="AP39">
        <f>((AO39+0.00000010773*(AN39^4-AM39^4))-AL39*44100)/(L39*51.4+0.00000043092*AM39^3)</f>
        <v>-13.283921525214808</v>
      </c>
      <c r="AQ39">
        <f>0.61365*EXP(17.502*J39/(240.97+J39))</f>
        <v>4.3959227844717885</v>
      </c>
      <c r="AR39">
        <f>AQ39*1000/AA39</f>
        <v>49.877280239699282</v>
      </c>
      <c r="AS39">
        <f>(AR39-U39)</f>
        <v>15.01041698896686</v>
      </c>
      <c r="AT39">
        <f>IF(D39,P39,(O39+P39)/2)</f>
        <v>31.179892539978027</v>
      </c>
      <c r="AU39">
        <f>0.61365*EXP(17.502*AT39/(240.97+AT39))</f>
        <v>4.5578588969708846</v>
      </c>
      <c r="AV39">
        <f>IF(AS39&lt;&gt;0,(1000-(AR39+U39)/2)/AS39*AL39,0)</f>
        <v>2.5416775756488112</v>
      </c>
      <c r="AW39">
        <f>U39*AA39/1000</f>
        <v>3.0729830866952836</v>
      </c>
      <c r="AX39">
        <f>(AU39-AW39)</f>
        <v>1.484875810275601</v>
      </c>
      <c r="AY39">
        <f>1/(1.6/F39+1.37/N39)</f>
        <v>1.7549983432473133</v>
      </c>
      <c r="AZ39">
        <f>G39*AA39*0.001</f>
        <v>34.228076144724845</v>
      </c>
      <c r="BA39">
        <f>G39/S39</f>
        <v>0.9888067251342002</v>
      </c>
      <c r="BB39">
        <f>(1-AL39*AA39/AQ39/F39)*100</f>
        <v>89.308132347517983</v>
      </c>
      <c r="BC39">
        <f>(S39-E39/(N39/1.35))</f>
        <v>395.5058379657936</v>
      </c>
      <c r="BD39">
        <f>E39*BB39/100/BC39</f>
        <v>-1.7713165103859747E-2</v>
      </c>
    </row>
    <row r="40" spans="1:56" x14ac:dyDescent="0.35">
      <c r="A40" t="s">
        <v>9</v>
      </c>
      <c r="B40" t="s">
        <v>3375</v>
      </c>
      <c r="K40" s="1">
        <v>2.72</v>
      </c>
    </row>
    <row r="41" spans="1:56" x14ac:dyDescent="0.35">
      <c r="A41" t="s">
        <v>9</v>
      </c>
      <c r="B41" t="s">
        <v>3376</v>
      </c>
      <c r="K41" s="1">
        <v>2.72</v>
      </c>
    </row>
    <row r="42" spans="1:56" x14ac:dyDescent="0.35">
      <c r="A42">
        <v>9</v>
      </c>
      <c r="B42" t="s">
        <v>3377</v>
      </c>
      <c r="C42">
        <v>2016.4999995194376</v>
      </c>
      <c r="D42">
        <v>0</v>
      </c>
      <c r="E42">
        <f>(R42-S42*(1000-T42)/(1000-U42))*AK42</f>
        <v>-7.0940106567551604</v>
      </c>
      <c r="F42">
        <f>IF(AV42&lt;&gt;0,1/(1/AV42-1/N42),0)</f>
        <v>8.3025109319496782</v>
      </c>
      <c r="G42">
        <f>((AY42-AL42/2)*S42-E42)/(AY42+AL42/2)</f>
        <v>387.40627311119198</v>
      </c>
      <c r="H42">
        <f>AL42*1000</f>
        <v>40.30444525470314</v>
      </c>
      <c r="I42">
        <f>(AQ42-AW42)</f>
        <v>1.2924587030864267</v>
      </c>
      <c r="J42">
        <f>(P42+AP42*D42)</f>
        <v>30.560518264770508</v>
      </c>
      <c r="K42" s="1">
        <v>2.72</v>
      </c>
      <c r="L42">
        <f>(K42*AE42+AF42)</f>
        <v>2.140174012184143</v>
      </c>
      <c r="M42">
        <v>0.5</v>
      </c>
      <c r="N42">
        <f>L42*(M42+1)*(M42+1)/(M42*M42+1)</f>
        <v>3.8523132219314578</v>
      </c>
      <c r="O42">
        <v>31.880769729614258</v>
      </c>
      <c r="P42">
        <v>30.560518264770508</v>
      </c>
      <c r="Q42">
        <v>32.031280517578125</v>
      </c>
      <c r="R42">
        <v>400.03640747070313</v>
      </c>
      <c r="S42">
        <v>392.13046264648438</v>
      </c>
      <c r="T42">
        <v>-3.7646513432264328E-2</v>
      </c>
      <c r="U42">
        <v>35.254016876220703</v>
      </c>
      <c r="V42">
        <v>-6.9955579936504364E-2</v>
      </c>
      <c r="W42">
        <v>65.509788513183594</v>
      </c>
      <c r="X42">
        <v>299.68341064453125</v>
      </c>
      <c r="Y42">
        <v>1000.1124877929688</v>
      </c>
      <c r="Z42">
        <v>0.33004143834114075</v>
      </c>
      <c r="AA42">
        <v>88.134605407714844</v>
      </c>
      <c r="AB42">
        <v>18.185867309570313</v>
      </c>
      <c r="AC42">
        <v>0.66143578290939331</v>
      </c>
      <c r="AD42">
        <v>1</v>
      </c>
      <c r="AE42">
        <v>-0.21956524252891541</v>
      </c>
      <c r="AF42">
        <v>2.737391471862793</v>
      </c>
      <c r="AG42">
        <v>1</v>
      </c>
      <c r="AH42">
        <v>0</v>
      </c>
      <c r="AI42">
        <v>0.15999999642372131</v>
      </c>
      <c r="AJ42">
        <v>111115</v>
      </c>
      <c r="AK42">
        <f>X42*0.000001/(K42*0.0001)</f>
        <v>1.1017772450166587</v>
      </c>
      <c r="AL42">
        <f>(U42-T42)/(1000-U42)*AK42</f>
        <v>4.0304445254703142E-2</v>
      </c>
      <c r="AM42">
        <f>(P42+273.15)</f>
        <v>303.71051826477049</v>
      </c>
      <c r="AN42">
        <f>(O42+273.15)</f>
        <v>305.03076972961424</v>
      </c>
      <c r="AO42">
        <f>(Y42*AG42+Z42*AH42)*AI42</f>
        <v>160.01799447019403</v>
      </c>
      <c r="AP42">
        <f>((AO42+0.00000010773*(AN42^4-AM42^4))-AL42*44100)/(L42*51.4+0.00000043092*AM42^3)</f>
        <v>-13.117685602795309</v>
      </c>
      <c r="AQ42">
        <f>0.61365*EXP(17.502*J42/(240.97+J42))</f>
        <v>4.3995575695090583</v>
      </c>
      <c r="AR42">
        <f>AQ42*1000/AA42</f>
        <v>49.918616520224916</v>
      </c>
      <c r="AS42">
        <f>(AR42-U42)</f>
        <v>14.664599644004213</v>
      </c>
      <c r="AT42">
        <f>IF(D42,P42,(O42+P42)/2)</f>
        <v>31.220643997192383</v>
      </c>
      <c r="AU42">
        <f>0.61365*EXP(17.502*AT42/(240.97+AT42))</f>
        <v>4.5684460020468931</v>
      </c>
      <c r="AV42">
        <f>IF(AS42&lt;&gt;0,(1000-(AR42+U42)/2)/AS42*AL42,0)</f>
        <v>2.6313727153483746</v>
      </c>
      <c r="AW42">
        <f>U42*AA42/1000</f>
        <v>3.1070988664226316</v>
      </c>
      <c r="AX42">
        <f>(AU42-AW42)</f>
        <v>1.4613471356242616</v>
      </c>
      <c r="AY42">
        <f>1/(1.6/F42+1.37/N42)</f>
        <v>1.8236751773125708</v>
      </c>
      <c r="AZ42">
        <f>G42*AA42*0.001</f>
        <v>34.143899013128312</v>
      </c>
      <c r="BA42">
        <f>G42/S42</f>
        <v>0.98795250564465487</v>
      </c>
      <c r="BB42">
        <f>(1-AL42*AA42/AQ42/F42)*100</f>
        <v>90.275193888046203</v>
      </c>
      <c r="BC42">
        <f>(S42-E42/(N42/1.35))</f>
        <v>394.61647918639017</v>
      </c>
      <c r="BD42">
        <f>E42*BB42/100/BC42</f>
        <v>-1.6228749209937332E-2</v>
      </c>
    </row>
    <row r="43" spans="1:56" x14ac:dyDescent="0.35">
      <c r="A43" t="s">
        <v>9</v>
      </c>
      <c r="B43" t="s">
        <v>3378</v>
      </c>
      <c r="K43" s="1">
        <v>2.72</v>
      </c>
    </row>
    <row r="44" spans="1:56" x14ac:dyDescent="0.35">
      <c r="A44" t="s">
        <v>9</v>
      </c>
      <c r="B44" t="s">
        <v>3379</v>
      </c>
      <c r="K44" s="1">
        <v>2.72</v>
      </c>
    </row>
    <row r="45" spans="1:56" x14ac:dyDescent="0.35">
      <c r="A45">
        <v>10</v>
      </c>
      <c r="B45" t="s">
        <v>3380</v>
      </c>
      <c r="C45">
        <v>2220.4999995194376</v>
      </c>
      <c r="D45">
        <v>0</v>
      </c>
      <c r="E45">
        <f>(R45-S45*(1000-T45)/(1000-U45))*AK45</f>
        <v>-6.6088425436622433</v>
      </c>
      <c r="F45">
        <f>IF(AV45&lt;&gt;0,1/(1/AV45-1/N45),0)</f>
        <v>9.6474908299461291</v>
      </c>
      <c r="G45">
        <f>((AY45-AL45/2)*S45-E45)/(AY45+AL45/2)</f>
        <v>386.76124872881502</v>
      </c>
      <c r="H45">
        <f>AL45*1000</f>
        <v>40.658858783205559</v>
      </c>
      <c r="I45">
        <f>(AQ45-AW45)</f>
        <v>1.2461278783681129</v>
      </c>
      <c r="J45">
        <f>(P45+AP45*D45)</f>
        <v>30.48199462890625</v>
      </c>
      <c r="K45" s="1">
        <v>2.72</v>
      </c>
      <c r="L45">
        <f>(K45*AE45+AF45)</f>
        <v>2.140174012184143</v>
      </c>
      <c r="M45">
        <v>0.5</v>
      </c>
      <c r="N45">
        <f>L45*(M45+1)*(M45+1)/(M45*M45+1)</f>
        <v>3.8523132219314578</v>
      </c>
      <c r="O45">
        <v>31.978845596313477</v>
      </c>
      <c r="P45">
        <v>30.48199462890625</v>
      </c>
      <c r="Q45">
        <v>32.103290557861328</v>
      </c>
      <c r="R45">
        <v>400.01934814453125</v>
      </c>
      <c r="S45">
        <v>391.56619262695313</v>
      </c>
      <c r="T45">
        <v>-4.0434893220663071E-2</v>
      </c>
      <c r="U45">
        <v>35.556892395019531</v>
      </c>
      <c r="V45">
        <v>-7.4718810617923737E-2</v>
      </c>
      <c r="W45">
        <v>65.704856872558594</v>
      </c>
      <c r="X45">
        <v>299.62863159179688</v>
      </c>
      <c r="Y45">
        <v>1249.188232421875</v>
      </c>
      <c r="Z45">
        <v>0.19775959849357605</v>
      </c>
      <c r="AA45">
        <v>88.132186889648438</v>
      </c>
      <c r="AB45">
        <v>18.263431549072266</v>
      </c>
      <c r="AC45">
        <v>0.67154264450073242</v>
      </c>
      <c r="AD45">
        <v>1</v>
      </c>
      <c r="AE45">
        <v>-0.21956524252891541</v>
      </c>
      <c r="AF45">
        <v>2.737391471862793</v>
      </c>
      <c r="AG45">
        <v>1</v>
      </c>
      <c r="AH45">
        <v>0</v>
      </c>
      <c r="AI45">
        <v>0.15999999642372131</v>
      </c>
      <c r="AJ45">
        <v>111115</v>
      </c>
      <c r="AK45">
        <f>X45*0.000001/(K45*0.0001)</f>
        <v>1.1015758514404295</v>
      </c>
      <c r="AL45">
        <f>(U45-T45)/(1000-U45)*AK45</f>
        <v>4.0658858783205562E-2</v>
      </c>
      <c r="AM45">
        <f>(P45+273.15)</f>
        <v>303.63199462890623</v>
      </c>
      <c r="AN45">
        <f>(O45+273.15)</f>
        <v>305.12884559631345</v>
      </c>
      <c r="AO45">
        <f>(Y45*AG45+Z45*AH45)*AI45</f>
        <v>199.87011272005475</v>
      </c>
      <c r="AP45">
        <f>((AO45+0.00000010773*(AN45^4-AM45^4))-AL45*44100)/(L45*51.4+0.00000043092*AM45^3)</f>
        <v>-12.902662773516631</v>
      </c>
      <c r="AQ45">
        <f>0.61365*EXP(17.502*J45/(240.97+J45))</f>
        <v>4.3798345641410936</v>
      </c>
      <c r="AR45">
        <f>AQ45*1000/AA45</f>
        <v>49.696197481462093</v>
      </c>
      <c r="AS45">
        <f>(AR45-U45)</f>
        <v>14.139305086442562</v>
      </c>
      <c r="AT45">
        <f>IF(D45,P45,(O45+P45)/2)</f>
        <v>31.230420112609863</v>
      </c>
      <c r="AU45">
        <f>0.61365*EXP(17.502*AT45/(240.97+AT45))</f>
        <v>4.570988990184734</v>
      </c>
      <c r="AV45">
        <f>IF(AS45&lt;&gt;0,(1000-(AR45+U45)/2)/AS45*AL45,0)</f>
        <v>2.7530145133843589</v>
      </c>
      <c r="AW45">
        <f>U45*AA45/1000</f>
        <v>3.1337066857729807</v>
      </c>
      <c r="AX45">
        <f>(AU45-AW45)</f>
        <v>1.4372823044117533</v>
      </c>
      <c r="AY45">
        <f>1/(1.6/F45+1.37/N45)</f>
        <v>1.917631176192746</v>
      </c>
      <c r="AZ45">
        <f>G45*AA45*0.001</f>
        <v>34.086114654641733</v>
      </c>
      <c r="BA45">
        <f>G45/S45</f>
        <v>0.98772891023634468</v>
      </c>
      <c r="BB45">
        <f>(1-AL45*AA45/AQ45/F45)*100</f>
        <v>91.51957436103298</v>
      </c>
      <c r="BC45">
        <f>(S45-E45/(N45/1.35))</f>
        <v>393.8821874383695</v>
      </c>
      <c r="BD45">
        <f>E45*BB45/100/BC45</f>
        <v>-1.5355821509691748E-2</v>
      </c>
    </row>
    <row r="46" spans="1:56" x14ac:dyDescent="0.35">
      <c r="A46" t="s">
        <v>9</v>
      </c>
      <c r="B46" t="s">
        <v>3381</v>
      </c>
      <c r="K46" s="1">
        <v>2.72</v>
      </c>
    </row>
    <row r="47" spans="1:56" x14ac:dyDescent="0.35">
      <c r="A47" t="s">
        <v>9</v>
      </c>
      <c r="B47" t="s">
        <v>3382</v>
      </c>
      <c r="K47" s="1">
        <v>2.72</v>
      </c>
    </row>
    <row r="48" spans="1:56" x14ac:dyDescent="0.35">
      <c r="A48">
        <v>11</v>
      </c>
      <c r="B48" t="s">
        <v>3383</v>
      </c>
      <c r="C48">
        <v>2424.4999995194376</v>
      </c>
      <c r="D48">
        <v>0</v>
      </c>
      <c r="E48">
        <f>(R48-S48*(1000-T48)/(1000-U48))*AK48</f>
        <v>-5.9487108129754533</v>
      </c>
      <c r="F48">
        <f>IF(AV48&lt;&gt;0,1/(1/AV48-1/N48),0)</f>
        <v>14.813479715043355</v>
      </c>
      <c r="G48">
        <f>((AY48-AL48/2)*S48-E48)/(AY48+AL48/2)</f>
        <v>386.16891341328602</v>
      </c>
      <c r="H48">
        <f>AL48*1000</f>
        <v>41.291407929239782</v>
      </c>
      <c r="I48">
        <f>(AQ48-AW48)</f>
        <v>1.1395927393374836</v>
      </c>
      <c r="J48">
        <f>(P48+AP48*D48)</f>
        <v>30.240507125854492</v>
      </c>
      <c r="K48" s="1">
        <v>2.72</v>
      </c>
      <c r="L48">
        <f>(K48*AE48+AF48)</f>
        <v>2.140174012184143</v>
      </c>
      <c r="M48">
        <v>0.5</v>
      </c>
      <c r="N48">
        <f>L48*(M48+1)*(M48+1)/(M48*M48+1)</f>
        <v>3.8523132219314578</v>
      </c>
      <c r="O48">
        <v>32.105106353759766</v>
      </c>
      <c r="P48">
        <v>30.240507125854492</v>
      </c>
      <c r="Q48">
        <v>32.195178985595703</v>
      </c>
      <c r="R48">
        <v>400.09860229492188</v>
      </c>
      <c r="S48">
        <v>390.84860229492188</v>
      </c>
      <c r="T48">
        <v>-4.4632073491811752E-2</v>
      </c>
      <c r="U48">
        <v>36.085269927978516</v>
      </c>
      <c r="V48">
        <v>-8.1882297992706299E-2</v>
      </c>
      <c r="W48">
        <v>66.202278137207031</v>
      </c>
      <c r="X48">
        <v>299.64044189453125</v>
      </c>
      <c r="Y48">
        <v>1600.1053466796875</v>
      </c>
      <c r="Z48">
        <v>0.25800514221191406</v>
      </c>
      <c r="AA48">
        <v>88.126502990722656</v>
      </c>
      <c r="AB48">
        <v>18.460193634033203</v>
      </c>
      <c r="AC48">
        <v>0.67389786243438721</v>
      </c>
      <c r="AD48">
        <v>1</v>
      </c>
      <c r="AE48">
        <v>-0.21956524252891541</v>
      </c>
      <c r="AF48">
        <v>2.737391471862793</v>
      </c>
      <c r="AG48">
        <v>1</v>
      </c>
      <c r="AH48">
        <v>0</v>
      </c>
      <c r="AI48">
        <v>0.15999999642372131</v>
      </c>
      <c r="AJ48">
        <v>111115</v>
      </c>
      <c r="AK48">
        <f>X48*0.000001/(K48*0.0001)</f>
        <v>1.1016192716710704</v>
      </c>
      <c r="AL48">
        <f>(U48-T48)/(1000-U48)*AK48</f>
        <v>4.1291407929239785E-2</v>
      </c>
      <c r="AM48">
        <f>(P48+273.15)</f>
        <v>303.39050712585447</v>
      </c>
      <c r="AN48">
        <f>(O48+273.15)</f>
        <v>305.25510635375974</v>
      </c>
      <c r="AO48">
        <f>(Y48*AG48+Z48*AH48)*AI48</f>
        <v>256.01684974632735</v>
      </c>
      <c r="AP48">
        <f>((AO48+0.00000010773*(AN48^4-AM48^4))-AL48*44100)/(L48*51.4+0.00000043092*AM48^3)</f>
        <v>-12.637694719674968</v>
      </c>
      <c r="AQ48">
        <f>0.61365*EXP(17.502*J48/(240.97+J48))</f>
        <v>4.3196613875665166</v>
      </c>
      <c r="AR48">
        <f>AQ48*1000/AA48</f>
        <v>49.016598196586344</v>
      </c>
      <c r="AS48">
        <f>(AR48-U48)</f>
        <v>12.931328268607828</v>
      </c>
      <c r="AT48">
        <f>IF(D48,P48,(O48+P48)/2)</f>
        <v>31.172806739807129</v>
      </c>
      <c r="AU48">
        <f>0.61365*EXP(17.502*AT48/(240.97+AT48))</f>
        <v>4.5560202100244833</v>
      </c>
      <c r="AV48">
        <f>IF(AS48&lt;&gt;0,(1000-(AR48+U48)/2)/AS48*AL48,0)</f>
        <v>3.057259017163604</v>
      </c>
      <c r="AW48">
        <f>U48*AA48/1000</f>
        <v>3.180068648229033</v>
      </c>
      <c r="AX48">
        <f>(AU48-AW48)</f>
        <v>1.3759515617954503</v>
      </c>
      <c r="AY48">
        <f>1/(1.6/F48+1.37/N48)</f>
        <v>2.156844834550685</v>
      </c>
      <c r="AZ48">
        <f>G48*AA48*0.001</f>
        <v>34.03171590284007</v>
      </c>
      <c r="BA48">
        <f>G48/S48</f>
        <v>0.98802685015589564</v>
      </c>
      <c r="BB48">
        <f>(1-AL48*AA48/AQ48/F48)*100</f>
        <v>94.313311535181185</v>
      </c>
      <c r="BC48">
        <f>(S48-E48/(N48/1.35))</f>
        <v>392.93326133868737</v>
      </c>
      <c r="BD48">
        <f>E48*BB48/100/BC48</f>
        <v>-1.4278318262634079E-2</v>
      </c>
    </row>
    <row r="49" spans="1:56" x14ac:dyDescent="0.35">
      <c r="A49" t="s">
        <v>9</v>
      </c>
      <c r="B49" t="s">
        <v>3384</v>
      </c>
      <c r="K49" s="1">
        <v>2.72</v>
      </c>
    </row>
    <row r="50" spans="1:56" x14ac:dyDescent="0.35">
      <c r="A50" t="s">
        <v>9</v>
      </c>
      <c r="B50" t="s">
        <v>3385</v>
      </c>
      <c r="K50" s="1">
        <v>2.72</v>
      </c>
    </row>
    <row r="51" spans="1:56" x14ac:dyDescent="0.35">
      <c r="A51">
        <v>12</v>
      </c>
      <c r="B51" t="s">
        <v>3386</v>
      </c>
      <c r="C51">
        <v>2627.4999995194376</v>
      </c>
      <c r="D51">
        <v>0</v>
      </c>
      <c r="E51">
        <f>(R51-S51*(1000-T51)/(1000-U51))*AK51</f>
        <v>-5.6134038739002508</v>
      </c>
      <c r="F51">
        <f>IF(AV51&lt;&gt;0,1/(1/AV51-1/N51),0)</f>
        <v>95.829631612389917</v>
      </c>
      <c r="G51">
        <f>((AY51-AL51/2)*S51-E51)/(AY51+AL51/2)</f>
        <v>386.29820518881041</v>
      </c>
      <c r="H51">
        <f>AL51*1000</f>
        <v>42.054505966518349</v>
      </c>
      <c r="I51">
        <f>(AQ51-AW51)</f>
        <v>0.95847778418371377</v>
      </c>
      <c r="J51">
        <f>(P51+AP51*D51)</f>
        <v>29.729711532592773</v>
      </c>
      <c r="K51" s="1">
        <v>2.72</v>
      </c>
      <c r="L51">
        <f>(K51*AE51+AF51)</f>
        <v>2.140174012184143</v>
      </c>
      <c r="M51">
        <v>0.5</v>
      </c>
      <c r="N51">
        <f>L51*(M51+1)*(M51+1)/(M51*M51+1)</f>
        <v>3.8523132219314578</v>
      </c>
      <c r="O51">
        <v>32.219207763671875</v>
      </c>
      <c r="P51">
        <v>29.729711532592773</v>
      </c>
      <c r="Q51">
        <v>32.291316986083984</v>
      </c>
      <c r="R51">
        <v>400.09146118164063</v>
      </c>
      <c r="S51">
        <v>390.2880859375</v>
      </c>
      <c r="T51">
        <v>-4.6851925551891327E-2</v>
      </c>
      <c r="U51">
        <v>36.72503662109375</v>
      </c>
      <c r="V51">
        <v>-8.5397548973560333E-2</v>
      </c>
      <c r="W51">
        <v>66.939155578613281</v>
      </c>
      <c r="X51">
        <v>299.65103149414063</v>
      </c>
      <c r="Y51">
        <v>1999.889404296875</v>
      </c>
      <c r="Z51">
        <v>0.15847092866897583</v>
      </c>
      <c r="AA51">
        <v>88.121726989746094</v>
      </c>
      <c r="AB51">
        <v>18.645240783691406</v>
      </c>
      <c r="AC51">
        <v>0.66882318258285522</v>
      </c>
      <c r="AD51">
        <v>1</v>
      </c>
      <c r="AE51">
        <v>-0.21956524252891541</v>
      </c>
      <c r="AF51">
        <v>2.737391471862793</v>
      </c>
      <c r="AG51">
        <v>1</v>
      </c>
      <c r="AH51">
        <v>0</v>
      </c>
      <c r="AI51">
        <v>0.15999999642372131</v>
      </c>
      <c r="AJ51">
        <v>111115</v>
      </c>
      <c r="AK51">
        <f>X51*0.000001/(K51*0.0001)</f>
        <v>1.1016582040225757</v>
      </c>
      <c r="AL51">
        <f>(U51-T51)/(1000-U51)*AK51</f>
        <v>4.205450596651835E-2</v>
      </c>
      <c r="AM51">
        <f>(P51+273.15)</f>
        <v>302.87971153259275</v>
      </c>
      <c r="AN51">
        <f>(O51+273.15)</f>
        <v>305.36920776367185</v>
      </c>
      <c r="AO51">
        <f>(Y51*AG51+Z51*AH51)*AI51</f>
        <v>319.98229753533815</v>
      </c>
      <c r="AP51">
        <f>((AO51+0.00000010773*(AN51^4-AM51^4))-AL51*44100)/(L51*51.4+0.00000043092*AM51^3)</f>
        <v>-12.333733368602728</v>
      </c>
      <c r="AQ51">
        <f>0.61365*EXP(17.502*J51/(240.97+J51))</f>
        <v>4.1947514349961645</v>
      </c>
      <c r="AR51">
        <f>AQ51*1000/AA51</f>
        <v>47.601784239705935</v>
      </c>
      <c r="AS51">
        <f>(AR51-U51)</f>
        <v>10.876747618612185</v>
      </c>
      <c r="AT51">
        <f>IF(D51,P51,(O51+P51)/2)</f>
        <v>30.974459648132324</v>
      </c>
      <c r="AU51">
        <f>0.61365*EXP(17.502*AT51/(240.97+AT51))</f>
        <v>4.5048127864453429</v>
      </c>
      <c r="AV51">
        <f>IF(AS51&lt;&gt;0,(1000-(AR51+U51)/2)/AS51*AL51,0)</f>
        <v>3.703436540356539</v>
      </c>
      <c r="AW51">
        <f>U51*AA51/1000</f>
        <v>3.2362736508124508</v>
      </c>
      <c r="AX51">
        <f>(AU51-AW51)</f>
        <v>1.2685391356328921</v>
      </c>
      <c r="AY51">
        <f>1/(1.6/F51+1.37/N51)</f>
        <v>2.6858127367498725</v>
      </c>
      <c r="AZ51">
        <f>G51*AA51*0.001</f>
        <v>34.041264974277269</v>
      </c>
      <c r="BA51">
        <f>G51/S51</f>
        <v>0.98977708802177344</v>
      </c>
      <c r="BB51">
        <f>(1-AL51*AA51/AQ51/F51)*100</f>
        <v>99.078087963170674</v>
      </c>
      <c r="BC51">
        <f>(S51-E51/(N51/1.35))</f>
        <v>392.25524042188169</v>
      </c>
      <c r="BD51">
        <f>E51*BB51/100/BC51</f>
        <v>-1.4178658829208258E-2</v>
      </c>
    </row>
    <row r="52" spans="1:56" x14ac:dyDescent="0.35">
      <c r="A52" t="s">
        <v>9</v>
      </c>
      <c r="B52" t="s">
        <v>3387</v>
      </c>
      <c r="K52">
        <v>2.1977599999999997</v>
      </c>
    </row>
    <row r="53" spans="1:56" x14ac:dyDescent="0.35">
      <c r="A53" t="s">
        <v>9</v>
      </c>
      <c r="B53" t="s">
        <v>3388</v>
      </c>
      <c r="K53">
        <v>2.1977599999999997</v>
      </c>
    </row>
    <row r="54" spans="1:56" x14ac:dyDescent="0.35">
      <c r="A54" t="s">
        <v>9</v>
      </c>
      <c r="B54" t="s">
        <v>3389</v>
      </c>
      <c r="K54">
        <v>2.1977599999999997</v>
      </c>
    </row>
    <row r="55" spans="1:56" x14ac:dyDescent="0.35">
      <c r="A55" t="s">
        <v>9</v>
      </c>
      <c r="B55" t="s">
        <v>1374</v>
      </c>
      <c r="K55">
        <v>2.1977599999999997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BH55"/>
  <sheetViews>
    <sheetView topLeftCell="A3" zoomScale="42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3074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3073</v>
      </c>
    </row>
    <row r="12" spans="1:60" x14ac:dyDescent="0.35">
      <c r="A12" s="1" t="s">
        <v>9</v>
      </c>
      <c r="B12" s="1" t="s">
        <v>3072</v>
      </c>
    </row>
    <row r="13" spans="1:60" x14ac:dyDescent="0.35">
      <c r="A13" s="1" t="s">
        <v>9</v>
      </c>
      <c r="B13" s="1" t="s">
        <v>3071</v>
      </c>
    </row>
    <row r="14" spans="1:60" x14ac:dyDescent="0.35">
      <c r="A14" s="1" t="s">
        <v>9</v>
      </c>
      <c r="B14" s="1" t="s">
        <v>3070</v>
      </c>
    </row>
    <row r="15" spans="1:60" x14ac:dyDescent="0.35">
      <c r="A15" s="1" t="s">
        <v>9</v>
      </c>
      <c r="B15" s="1" t="s">
        <v>3069</v>
      </c>
    </row>
    <row r="16" spans="1:60" x14ac:dyDescent="0.35">
      <c r="A16" s="1" t="s">
        <v>9</v>
      </c>
      <c r="B16" s="1" t="s">
        <v>3068</v>
      </c>
    </row>
    <row r="17" spans="1:60" x14ac:dyDescent="0.35">
      <c r="A17" s="1" t="s">
        <v>9</v>
      </c>
      <c r="B17" s="1" t="s">
        <v>3067</v>
      </c>
    </row>
    <row r="18" spans="1:60" x14ac:dyDescent="0.35">
      <c r="A18" s="1">
        <v>1</v>
      </c>
      <c r="B18" s="1" t="s">
        <v>3066</v>
      </c>
      <c r="C18" s="1">
        <v>366.00000270456076</v>
      </c>
      <c r="D18" s="1">
        <v>0</v>
      </c>
      <c r="E18">
        <f>(R18-S18*(1000-T18)/(1000-U18))*AO18</f>
        <v>-4.4428702771005435</v>
      </c>
      <c r="F18">
        <f>IF(AZ18&lt;&gt;0,1/(1/AZ18-1/N18),0)</f>
        <v>17.489013092093412</v>
      </c>
      <c r="G18">
        <f>((BC18-AP18/2)*S18-E18)/(BC18+AP18/2)</f>
        <v>383.28739680685055</v>
      </c>
      <c r="H18">
        <f>AP18*1000</f>
        <v>44.255472667904513</v>
      </c>
      <c r="I18">
        <f>(AU18-BA18)</f>
        <v>1.0830072883972166</v>
      </c>
      <c r="J18">
        <f>(P18+AT18*D18)</f>
        <v>31.144100189208984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33.233707427978516</v>
      </c>
      <c r="P18" s="1">
        <v>31.144100189208984</v>
      </c>
      <c r="Q18" s="1">
        <v>33.391006469726563</v>
      </c>
      <c r="R18" s="1">
        <v>400.03482055664063</v>
      </c>
      <c r="S18" s="1">
        <v>388.48727416992188</v>
      </c>
      <c r="T18" s="1">
        <v>0.80388802289962769</v>
      </c>
      <c r="U18" s="1">
        <v>39.310539245605469</v>
      </c>
      <c r="V18" s="1">
        <v>1.3844927549362183</v>
      </c>
      <c r="W18" s="1">
        <v>67.702407836914063</v>
      </c>
      <c r="X18" s="1">
        <v>300.31924438476563</v>
      </c>
      <c r="Y18" s="1">
        <v>0.22871708869934082</v>
      </c>
      <c r="Z18" s="1">
        <v>0.13605727255344391</v>
      </c>
      <c r="AA18" s="1">
        <v>88.1588134765625</v>
      </c>
      <c r="AB18" s="1">
        <v>13.437602043151855</v>
      </c>
      <c r="AC18" s="1">
        <v>1.779416561126709</v>
      </c>
      <c r="AD18" s="1">
        <v>6.7877545952796936E-2</v>
      </c>
      <c r="AE18" s="1">
        <v>9.9810082465410233E-3</v>
      </c>
      <c r="AF18" s="1">
        <v>2.6956597343087196E-2</v>
      </c>
      <c r="AG18" s="1">
        <v>1.0371871292591095E-2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1.1041148690616382</v>
      </c>
      <c r="AP18">
        <f>(U18-T18)/(1000-U18)*AO18</f>
        <v>4.4255472667904514E-2</v>
      </c>
      <c r="AQ18">
        <f>(P18+273.15)</f>
        <v>304.29410018920896</v>
      </c>
      <c r="AR18">
        <f>(O18+273.15)</f>
        <v>306.38370742797849</v>
      </c>
      <c r="AS18">
        <f>(Y18*AK18+Z18*AL18)*AM18</f>
        <v>3.6594733373938482E-2</v>
      </c>
      <c r="AT18">
        <f>((AS18+0.00000010773*(AR18^4-AQ18^4))-AP18*44100)/(L18*0.92*2*29.3+0.00000043092*AQ18^3)</f>
        <v>-15.103161895232597</v>
      </c>
      <c r="AU18">
        <f>0.61365*EXP(17.502*J18/(240.97+J18))</f>
        <v>4.5485777854136389</v>
      </c>
      <c r="AV18">
        <f>AU18*1000/AA18</f>
        <v>51.595270013733824</v>
      </c>
      <c r="AW18">
        <f>(AV18-U18)</f>
        <v>12.284730768128355</v>
      </c>
      <c r="AX18">
        <f>IF(D18,P18,(O18+P18)/2)</f>
        <v>32.18890380859375</v>
      </c>
      <c r="AY18">
        <f>0.61365*EXP(17.502*AX18/(240.97+AX18))</f>
        <v>4.8263769540590156</v>
      </c>
      <c r="AZ18">
        <f>IF(AW18&lt;&gt;0,(1000-(AV18+U18)/2)/AW18*AP18,0)</f>
        <v>3.4387349374385505</v>
      </c>
      <c r="BA18">
        <f>U18*AA18/1000</f>
        <v>3.4655704970164223</v>
      </c>
      <c r="BB18">
        <f>(AY18-BA18)</f>
        <v>1.3608064570425933</v>
      </c>
      <c r="BC18">
        <f>1/(1.6/F18+1.37/N18)</f>
        <v>2.4298181032549335</v>
      </c>
      <c r="BD18">
        <f>G18*AA18*0.001</f>
        <v>33.790162123012337</v>
      </c>
      <c r="BE18">
        <f>G18/S18</f>
        <v>0.98661506384171305</v>
      </c>
      <c r="BF18">
        <f>(1-AP18*AA18/AU18/F18)*100</f>
        <v>95.095533288979468</v>
      </c>
      <c r="BG18">
        <f>(S18-E18/(N18/1.35))</f>
        <v>389.88853286195803</v>
      </c>
      <c r="BH18">
        <f>E18*BF18/100/BG18</f>
        <v>-1.0836356617962379E-2</v>
      </c>
    </row>
    <row r="19" spans="1:60" x14ac:dyDescent="0.35">
      <c r="A19" s="1" t="s">
        <v>9</v>
      </c>
      <c r="B19" s="1" t="s">
        <v>3065</v>
      </c>
      <c r="K19" s="1">
        <v>2.72</v>
      </c>
    </row>
    <row r="20" spans="1:60" x14ac:dyDescent="0.35">
      <c r="A20" s="1" t="s">
        <v>9</v>
      </c>
      <c r="B20" s="1" t="s">
        <v>3064</v>
      </c>
      <c r="K20" s="1">
        <v>2.72</v>
      </c>
    </row>
    <row r="21" spans="1:60" x14ac:dyDescent="0.35">
      <c r="A21" s="1">
        <v>2</v>
      </c>
      <c r="B21" s="1" t="s">
        <v>3063</v>
      </c>
      <c r="C21" s="1">
        <v>570.50000271573663</v>
      </c>
      <c r="D21" s="1">
        <v>0</v>
      </c>
      <c r="E21">
        <f>(R21-S21*(1000-T21)/(1000-U21))*AO21</f>
        <v>-4.8784633257215519</v>
      </c>
      <c r="F21">
        <f>IF(AZ21&lt;&gt;0,1/(1/AZ21-1/N21),0)</f>
        <v>12.07116628715772</v>
      </c>
      <c r="G21">
        <f>((BC21-AP21/2)*S21-E21)/(BC21+AP21/2)</f>
        <v>383.83972030904056</v>
      </c>
      <c r="H21">
        <f>AP21*1000</f>
        <v>43.29703461433806</v>
      </c>
      <c r="I21">
        <f>(AU21-BA21)</f>
        <v>1.1535044141396371</v>
      </c>
      <c r="J21">
        <f>(P21+AT21*D21)</f>
        <v>31.15174674987793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33.180492401123047</v>
      </c>
      <c r="P21" s="1">
        <v>31.15174674987793</v>
      </c>
      <c r="Q21" s="1">
        <v>33.388343811035156</v>
      </c>
      <c r="R21" s="1">
        <v>400.04876708984375</v>
      </c>
      <c r="S21" s="1">
        <v>389.206298828125</v>
      </c>
      <c r="T21" s="1">
        <v>0.83575898408889771</v>
      </c>
      <c r="U21" s="1">
        <v>38.533634185791016</v>
      </c>
      <c r="V21" s="1">
        <v>1.4436755180358887</v>
      </c>
      <c r="W21" s="1">
        <v>66.562332153320313</v>
      </c>
      <c r="X21" s="1">
        <v>300.36151123046875</v>
      </c>
      <c r="Y21" s="1">
        <v>26.274658203125</v>
      </c>
      <c r="Z21" s="1">
        <v>0.11319287866353989</v>
      </c>
      <c r="AA21" s="1">
        <v>88.158172607421875</v>
      </c>
      <c r="AB21" s="1">
        <v>13.545232772827148</v>
      </c>
      <c r="AC21" s="1">
        <v>1.8277682065963745</v>
      </c>
      <c r="AD21" s="1">
        <v>0.10657787322998047</v>
      </c>
      <c r="AE21" s="1">
        <v>2.1953260526061058E-2</v>
      </c>
      <c r="AF21" s="1">
        <v>4.2535059154033661E-2</v>
      </c>
      <c r="AG21" s="1">
        <v>3.1546875834465027E-3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1.1042702618767231</v>
      </c>
      <c r="AP21">
        <f>(U21-T21)/(1000-U21)*AO21</f>
        <v>4.3297034614338058E-2</v>
      </c>
      <c r="AQ21">
        <f>(P21+273.15)</f>
        <v>304.30174674987791</v>
      </c>
      <c r="AR21">
        <f>(O21+273.15)</f>
        <v>306.33049240112302</v>
      </c>
      <c r="AS21">
        <f>(Y21*AK21+Z21*AL21)*AM21</f>
        <v>4.2039452185344999</v>
      </c>
      <c r="AT21">
        <f>((AS21+0.00000010773*(AR21^4-AQ21^4))-AP21*44100)/(L21*0.92*2*29.3+0.00000043092*AQ21^3)</f>
        <v>-14.744827478547888</v>
      </c>
      <c r="AU21">
        <f>0.61365*EXP(17.502*J21/(240.97+J21))</f>
        <v>4.5505591878818539</v>
      </c>
      <c r="AV21">
        <f>AU21*1000/AA21</f>
        <v>51.618120626728498</v>
      </c>
      <c r="AW21">
        <f>(AV21-U21)</f>
        <v>13.084486440937482</v>
      </c>
      <c r="AX21">
        <f>IF(D21,P21,(O21+P21)/2)</f>
        <v>32.166119575500488</v>
      </c>
      <c r="AY21">
        <f>0.61365*EXP(17.502*AX21/(240.97+AX21))</f>
        <v>4.8201649436461649</v>
      </c>
      <c r="AZ21">
        <f>IF(AW21&lt;&gt;0,(1000-(AV21+U21)/2)/AW21*AP21,0)</f>
        <v>3.1598781485721985</v>
      </c>
      <c r="BA21">
        <f>U21*AA21/1000</f>
        <v>3.3970547737422168</v>
      </c>
      <c r="BB21">
        <f>(AY21-BA21)</f>
        <v>1.4231101699039481</v>
      </c>
      <c r="BC21">
        <f>1/(1.6/F21+1.37/N21)</f>
        <v>2.2093847610060378</v>
      </c>
      <c r="BD21">
        <f>G21*AA21*0.001</f>
        <v>33.838608316588939</v>
      </c>
      <c r="BE21">
        <f>G21/S21</f>
        <v>0.98621148081302157</v>
      </c>
      <c r="BF21">
        <f>(1-AP21*AA21/AU21/F21)*100</f>
        <v>93.051249280448744</v>
      </c>
      <c r="BG21">
        <f>(S21-E21/(N21/1.35))</f>
        <v>390.74494135257163</v>
      </c>
      <c r="BH21">
        <f>E21*BF21/100/BG21</f>
        <v>-1.1617478794629968E-2</v>
      </c>
    </row>
    <row r="22" spans="1:60" x14ac:dyDescent="0.35">
      <c r="A22" s="1" t="s">
        <v>9</v>
      </c>
      <c r="B22" s="1" t="s">
        <v>3062</v>
      </c>
      <c r="K22" s="1">
        <v>2.72</v>
      </c>
    </row>
    <row r="23" spans="1:60" x14ac:dyDescent="0.35">
      <c r="A23" s="1" t="s">
        <v>9</v>
      </c>
      <c r="B23" s="1" t="s">
        <v>3061</v>
      </c>
      <c r="K23" s="1">
        <v>2.72</v>
      </c>
    </row>
    <row r="24" spans="1:60" x14ac:dyDescent="0.35">
      <c r="A24" s="1">
        <v>3</v>
      </c>
      <c r="B24" s="1" t="s">
        <v>3060</v>
      </c>
      <c r="C24" s="1">
        <v>776.00000270456076</v>
      </c>
      <c r="D24" s="1">
        <v>0</v>
      </c>
      <c r="E24">
        <f>(R24-S24*(1000-T24)/(1000-U24))*AO24</f>
        <v>-6.1529156021031985</v>
      </c>
      <c r="F24">
        <f>IF(AZ24&lt;&gt;0,1/(1/AZ24-1/N24),0)</f>
        <v>4.7091340678844337E-2</v>
      </c>
      <c r="G24">
        <f>((BC24-AP24/2)*S24-E24)/(BC24+AP24/2)</f>
        <v>185.04061644474862</v>
      </c>
      <c r="H24">
        <f>AP24*1000</f>
        <v>42.199908428618571</v>
      </c>
      <c r="I24">
        <f>(AU24-BA24)</f>
        <v>52.897500084242658</v>
      </c>
      <c r="J24">
        <f>(P24+AT24*D24)</f>
        <v>83.839401245117188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33.078594207763672</v>
      </c>
      <c r="P24" s="1">
        <v>83.839401245117188</v>
      </c>
      <c r="Q24" s="1">
        <v>33.313446044921875</v>
      </c>
      <c r="R24" s="1">
        <v>399.89102172851563</v>
      </c>
      <c r="S24" s="1">
        <v>390.5372314453125</v>
      </c>
      <c r="T24" s="1">
        <v>0.90278464555740356</v>
      </c>
      <c r="U24" s="1">
        <v>37.682884216308594</v>
      </c>
      <c r="V24" s="1">
        <v>1.5683848857879639</v>
      </c>
      <c r="W24" s="1">
        <v>65.465522766113281</v>
      </c>
      <c r="X24" s="1">
        <v>300.32101440429688</v>
      </c>
      <c r="Y24" s="1">
        <v>50.937717437744141</v>
      </c>
      <c r="Z24" s="1">
        <v>0.12919823825359344</v>
      </c>
      <c r="AA24" s="1">
        <v>88.157318115234375</v>
      </c>
      <c r="AB24" s="1">
        <v>13.428513526916504</v>
      </c>
      <c r="AC24" s="1">
        <v>1.8204332590103149</v>
      </c>
      <c r="AD24" s="1">
        <v>4.2081154882907867E-2</v>
      </c>
      <c r="AE24" s="1">
        <v>5.3467913530766964E-3</v>
      </c>
      <c r="AF24" s="1">
        <v>4.61251400411129E-2</v>
      </c>
      <c r="AG24" s="1">
        <v>1.1510422453284264E-2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1.1041213764863853</v>
      </c>
      <c r="AP24">
        <f>(U24-T24)/(1000-U24)*AO24</f>
        <v>4.2199908428618572E-2</v>
      </c>
      <c r="AQ24">
        <f>(P24+273.15)</f>
        <v>356.98940124511716</v>
      </c>
      <c r="AR24">
        <f>(O24+273.15)</f>
        <v>306.22859420776365</v>
      </c>
      <c r="AS24">
        <f>(Y24*AK24+Z24*AL24)*AM24</f>
        <v>8.1500346078715893</v>
      </c>
      <c r="AT24">
        <f>((AS24+0.00000010773*(AR24^4-AQ24^4))-AP24*44100)/(L24*0.92*2*29.3+0.00000043092*AQ24^3)</f>
        <v>-19.67000840851572</v>
      </c>
      <c r="AU24">
        <f>0.61365*EXP(17.502*J24/(240.97+J24))</f>
        <v>56.219522095599316</v>
      </c>
      <c r="AV24">
        <f>AU24*1000/AA24</f>
        <v>637.71815315561503</v>
      </c>
      <c r="AW24">
        <f>(AV24-U24)</f>
        <v>600.03526893930643</v>
      </c>
      <c r="AX24">
        <f>IF(D24,P24,(O24+P24)/2)</f>
        <v>58.45899772644043</v>
      </c>
      <c r="AY24">
        <f>0.61365*EXP(17.502*AX24/(240.97+AX24))</f>
        <v>18.702759885891322</v>
      </c>
      <c r="AZ24">
        <f>IF(AW24&lt;&gt;0,(1000-(AV24+U24)/2)/AW24*AP24,0)</f>
        <v>4.6578891126149831E-2</v>
      </c>
      <c r="BA24">
        <f>U24*AA24/1000</f>
        <v>3.322022011356661</v>
      </c>
      <c r="BB24">
        <f>(AY24-BA24)</f>
        <v>15.38073787453466</v>
      </c>
      <c r="BC24">
        <f>1/(1.6/F24+1.37/N24)</f>
        <v>2.9157417678784266E-2</v>
      </c>
      <c r="BD24">
        <f>G24*AA24*0.001</f>
        <v>16.312684488158773</v>
      </c>
      <c r="BE24">
        <f>G24/S24</f>
        <v>0.47381043738120554</v>
      </c>
      <c r="BF24">
        <f>(1-AP24*AA24/AU24/F24)*100</f>
        <v>-40.521143097865675</v>
      </c>
      <c r="BG24">
        <f>(S24-E24/(N24/1.35))</f>
        <v>392.47782973674822</v>
      </c>
      <c r="BH24">
        <f>E24*BF24/100/BG24</f>
        <v>6.3525415881234828E-3</v>
      </c>
    </row>
    <row r="25" spans="1:60" x14ac:dyDescent="0.35">
      <c r="A25" s="1" t="s">
        <v>9</v>
      </c>
      <c r="B25" s="1" t="s">
        <v>3059</v>
      </c>
      <c r="K25" s="1">
        <v>2.72</v>
      </c>
    </row>
    <row r="26" spans="1:60" x14ac:dyDescent="0.35">
      <c r="A26" s="1" t="s">
        <v>9</v>
      </c>
      <c r="B26" s="1" t="s">
        <v>3058</v>
      </c>
      <c r="K26" s="1">
        <v>2.72</v>
      </c>
    </row>
    <row r="27" spans="1:60" x14ac:dyDescent="0.35">
      <c r="A27" s="1">
        <v>4</v>
      </c>
      <c r="B27" s="1" t="s">
        <v>3057</v>
      </c>
      <c r="C27" s="1">
        <v>981.00000270456076</v>
      </c>
      <c r="D27" s="1">
        <v>0</v>
      </c>
      <c r="E27">
        <f>(R27-S27*(1000-T27)/(1000-U27))*AO27</f>
        <v>-6.8585515999238833</v>
      </c>
      <c r="F27">
        <f>IF(AZ27&lt;&gt;0,1/(1/AZ27-1/N27),0)</f>
        <v>4.6790613834492914E-2</v>
      </c>
      <c r="G27">
        <f>((BC27-AP27/2)*S27-E27)/(BC27+AP27/2)</f>
        <v>201.08258740755559</v>
      </c>
      <c r="H27">
        <f>AP27*1000</f>
        <v>41.770740702805583</v>
      </c>
      <c r="I27">
        <f>(AU27-BA27)</f>
        <v>52.765713580624499</v>
      </c>
      <c r="J27">
        <f>(P27+AT27*D27)</f>
        <v>83.771461486816406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33.00384521484375</v>
      </c>
      <c r="P27" s="1">
        <v>83.771461486816406</v>
      </c>
      <c r="Q27" s="1">
        <v>33.245571136474609</v>
      </c>
      <c r="R27" s="1">
        <v>400.20263671875</v>
      </c>
      <c r="S27" s="1">
        <v>391.59918212890625</v>
      </c>
      <c r="T27" s="1">
        <v>1.0335899591445923</v>
      </c>
      <c r="U27" s="1">
        <v>37.450065612792969</v>
      </c>
      <c r="V27" s="1">
        <v>1.803074836730957</v>
      </c>
      <c r="W27" s="1">
        <v>65.330818176269531</v>
      </c>
      <c r="X27" s="1">
        <v>300.30767822265625</v>
      </c>
      <c r="Y27" s="1">
        <v>99.677459716796875</v>
      </c>
      <c r="Z27" s="1">
        <v>3.0870316550135612E-2</v>
      </c>
      <c r="AA27" s="1">
        <v>88.151939392089844</v>
      </c>
      <c r="AB27" s="1">
        <v>13.432032585144043</v>
      </c>
      <c r="AC27" s="1">
        <v>1.8191713094711304</v>
      </c>
      <c r="AD27" s="1">
        <v>8.5187323391437531E-2</v>
      </c>
      <c r="AE27" s="1">
        <v>5.9685520827770233E-3</v>
      </c>
      <c r="AF27" s="1">
        <v>3.7559386342763901E-2</v>
      </c>
      <c r="AG27" s="1">
        <v>1.3574209064245224E-2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1.1040723464068243</v>
      </c>
      <c r="AP27">
        <f>(U27-T27)/(1000-U27)*AO27</f>
        <v>4.1770740702805585E-2</v>
      </c>
      <c r="AQ27">
        <f>(P27+273.15)</f>
        <v>356.92146148681638</v>
      </c>
      <c r="AR27">
        <f>(O27+273.15)</f>
        <v>306.15384521484373</v>
      </c>
      <c r="AS27">
        <f>(Y27*AK27+Z27*AL27)*AM27</f>
        <v>15.948393198213125</v>
      </c>
      <c r="AT27">
        <f>((AS27+0.00000010773*(AR27^4-AQ27^4))-AP27*44100)/(L27*0.92*2*29.3+0.00000043092*AQ27^3)</f>
        <v>-19.470627030988425</v>
      </c>
      <c r="AU27">
        <f>0.61365*EXP(17.502*J27/(240.97+J27))</f>
        <v>56.067009494753215</v>
      </c>
      <c r="AV27">
        <f>AU27*1000/AA27</f>
        <v>636.02695393204567</v>
      </c>
      <c r="AW27">
        <f>(AV27-U27)</f>
        <v>598.5768883192527</v>
      </c>
      <c r="AX27">
        <f>IF(D27,P27,(O27+P27)/2)</f>
        <v>58.387653350830078</v>
      </c>
      <c r="AY27">
        <f>0.61365*EXP(17.502*AX27/(240.97+AX27))</f>
        <v>18.640083613785858</v>
      </c>
      <c r="AZ27">
        <f>IF(AW27&lt;&gt;0,(1000-(AV27+U27)/2)/AW27*AP27,0)</f>
        <v>4.6284653261915103E-2</v>
      </c>
      <c r="BA27">
        <f>U27*AA27/1000</f>
        <v>3.3012959141287137</v>
      </c>
      <c r="BB27">
        <f>(AY27-BA27)</f>
        <v>15.338787699657145</v>
      </c>
      <c r="BC27">
        <f>1/(1.6/F27+1.37/N27)</f>
        <v>2.8972944144016285E-2</v>
      </c>
      <c r="BD27">
        <f>G27*AA27*0.001</f>
        <v>17.725820057955453</v>
      </c>
      <c r="BE27">
        <f>G27/S27</f>
        <v>0.51349082578360294</v>
      </c>
      <c r="BF27">
        <f>(1-AP27*AA27/AU27/F27)*100</f>
        <v>-40.358239748071952</v>
      </c>
      <c r="BG27">
        <f>(S27-E27/(N27/1.35))</f>
        <v>393.7623344256786</v>
      </c>
      <c r="BH27">
        <f>E27*BF27/100/BG27</f>
        <v>7.0295974397341834E-3</v>
      </c>
    </row>
    <row r="28" spans="1:60" x14ac:dyDescent="0.35">
      <c r="A28" s="1" t="s">
        <v>9</v>
      </c>
      <c r="B28" s="1" t="s">
        <v>3056</v>
      </c>
      <c r="K28" s="1">
        <v>2.72</v>
      </c>
    </row>
    <row r="29" spans="1:60" x14ac:dyDescent="0.35">
      <c r="A29" s="1" t="s">
        <v>9</v>
      </c>
      <c r="B29" s="1" t="s">
        <v>3055</v>
      </c>
      <c r="K29" s="1">
        <v>2.72</v>
      </c>
    </row>
    <row r="30" spans="1:60" x14ac:dyDescent="0.35">
      <c r="A30" s="1">
        <v>5</v>
      </c>
      <c r="B30" s="1" t="s">
        <v>3054</v>
      </c>
      <c r="C30" s="1">
        <v>1186.0000027045608</v>
      </c>
      <c r="D30" s="1">
        <v>0</v>
      </c>
      <c r="E30">
        <f>(R30-S30*(1000-T30)/(1000-U30))*AO30</f>
        <v>-7.0909421175531699</v>
      </c>
      <c r="F30">
        <f>IF(AZ30&lt;&gt;0,1/(1/AZ30-1/N30),0)</f>
        <v>4.6645105805623914E-2</v>
      </c>
      <c r="G30">
        <f>((BC30-AP30/2)*S30-E30)/(BC30+AP30/2)</f>
        <v>207.06537659758979</v>
      </c>
      <c r="H30">
        <f>AP30*1000</f>
        <v>41.497808510844798</v>
      </c>
      <c r="I30">
        <f>(AU30-BA30)</f>
        <v>52.639222851517431</v>
      </c>
      <c r="J30">
        <f>(P30+AT30*D30)</f>
        <v>83.713813781738281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32.949920654296875</v>
      </c>
      <c r="P30" s="1">
        <v>83.713813781738281</v>
      </c>
      <c r="Q30" s="1">
        <v>33.187637329101563</v>
      </c>
      <c r="R30" s="1">
        <v>399.98004150390625</v>
      </c>
      <c r="S30" s="1">
        <v>391.68234252929688</v>
      </c>
      <c r="T30" s="1">
        <v>1.2486969232559204</v>
      </c>
      <c r="U30" s="1">
        <v>37.421367645263672</v>
      </c>
      <c r="V30" s="1">
        <v>2.1848602294921875</v>
      </c>
      <c r="W30" s="1">
        <v>65.47662353515625</v>
      </c>
      <c r="X30" s="1">
        <v>300.36526489257813</v>
      </c>
      <c r="Y30" s="1">
        <v>150.52853393554688</v>
      </c>
      <c r="Z30" s="1">
        <v>2.8583699837327003E-2</v>
      </c>
      <c r="AA30" s="1">
        <v>88.148902893066406</v>
      </c>
      <c r="AB30" s="1">
        <v>12.909408569335938</v>
      </c>
      <c r="AC30" s="1">
        <v>1.8357677459716797</v>
      </c>
      <c r="AD30" s="1">
        <v>0.81672942638397217</v>
      </c>
      <c r="AE30" s="1">
        <v>3.9985872805118561E-2</v>
      </c>
      <c r="AF30" s="1">
        <v>4.6929322183132172E-2</v>
      </c>
      <c r="AG30" s="1">
        <v>2.201511524617672E-2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1.1042840621050665</v>
      </c>
      <c r="AP30">
        <f>(U30-T30)/(1000-U30)*AO30</f>
        <v>4.1497808510844801E-2</v>
      </c>
      <c r="AQ30">
        <f>(P30+273.15)</f>
        <v>356.86381378173826</v>
      </c>
      <c r="AR30">
        <f>(O30+273.15)</f>
        <v>306.09992065429685</v>
      </c>
      <c r="AS30">
        <f>(Y30*AK30+Z30*AL30)*AM30</f>
        <v>24.084564891355512</v>
      </c>
      <c r="AT30">
        <f>((AS30+0.00000010773*(AR30^4-AQ30^4))-AP30*44100)/(L30*0.92*2*29.3+0.00000043092*AQ30^3)</f>
        <v>-19.319104417061112</v>
      </c>
      <c r="AU30">
        <f>0.61365*EXP(17.502*J30/(240.97+J30))</f>
        <v>55.937875354205516</v>
      </c>
      <c r="AV30">
        <f>AU30*1000/AA30</f>
        <v>634.58390879877265</v>
      </c>
      <c r="AW30">
        <f>(AV30-U30)</f>
        <v>597.16254115350898</v>
      </c>
      <c r="AX30">
        <f>IF(D30,P30,(O30+P30)/2)</f>
        <v>58.331867218017578</v>
      </c>
      <c r="AY30">
        <f>0.61365*EXP(17.502*AX30/(240.97+AX30))</f>
        <v>18.591200946298372</v>
      </c>
      <c r="AZ30">
        <f>IF(AW30&lt;&gt;0,(1000-(AV30+U30)/2)/AW30*AP30,0)</f>
        <v>4.6142270272919846E-2</v>
      </c>
      <c r="BA30">
        <f>U30*AA30/1000</f>
        <v>3.2986525026880846</v>
      </c>
      <c r="BB30">
        <f>(AY30-BA30)</f>
        <v>15.292548443610286</v>
      </c>
      <c r="BC30">
        <f>1/(1.6/F30+1.37/N30)</f>
        <v>2.8883677904964031E-2</v>
      </c>
      <c r="BD30">
        <f>G30*AA30*0.001</f>
        <v>18.25258577421717</v>
      </c>
      <c r="BE30">
        <f>G30/S30</f>
        <v>0.52865639860214486</v>
      </c>
      <c r="BF30">
        <f>(1-AP30*AA30/AU30/F30)*100</f>
        <v>-40.194192775069283</v>
      </c>
      <c r="BG30">
        <f>(S30-E30/(N30/1.35))</f>
        <v>393.91878961355229</v>
      </c>
      <c r="BH30">
        <f>E30*BF30/100/BG30</f>
        <v>7.2353668305439088E-3</v>
      </c>
    </row>
    <row r="31" spans="1:60" x14ac:dyDescent="0.35">
      <c r="A31" s="1" t="s">
        <v>9</v>
      </c>
      <c r="B31" s="1" t="s">
        <v>3053</v>
      </c>
      <c r="K31" s="1">
        <v>2.72</v>
      </c>
    </row>
    <row r="32" spans="1:60" x14ac:dyDescent="0.35">
      <c r="A32" s="1" t="s">
        <v>9</v>
      </c>
      <c r="B32" s="1" t="s">
        <v>3052</v>
      </c>
      <c r="K32" s="1">
        <v>2.72</v>
      </c>
    </row>
    <row r="33" spans="1:60" x14ac:dyDescent="0.35">
      <c r="A33" s="1">
        <v>6</v>
      </c>
      <c r="B33" s="1" t="s">
        <v>3051</v>
      </c>
      <c r="C33" s="1">
        <v>1390.5000027157366</v>
      </c>
      <c r="D33" s="1">
        <v>0</v>
      </c>
      <c r="E33">
        <f>(R33-S33*(1000-T33)/(1000-U33))*AO33</f>
        <v>-7.6700718759066495</v>
      </c>
      <c r="F33">
        <f>IF(AZ33&lt;&gt;0,1/(1/AZ33-1/N33),0)</f>
        <v>4.6838228634466753E-2</v>
      </c>
      <c r="G33">
        <f>((BC33-AP33/2)*S33-E33)/(BC33+AP33/2)</f>
        <v>218.80624505346987</v>
      </c>
      <c r="H33">
        <f>AP33*1000</f>
        <v>41.560933027890599</v>
      </c>
      <c r="I33">
        <f>(AU33-BA33)</f>
        <v>52.524322157478288</v>
      </c>
      <c r="J33">
        <f>(P33+AT33*D33)</f>
        <v>83.676887512207031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32.921127319335938</v>
      </c>
      <c r="P33" s="1">
        <v>83.676887512207031</v>
      </c>
      <c r="Q33" s="1">
        <v>33.150558471679688</v>
      </c>
      <c r="R33" s="1">
        <v>399.78024291992188</v>
      </c>
      <c r="S33" s="1">
        <v>391.97262573242188</v>
      </c>
      <c r="T33" s="1">
        <v>1.5704777240753174</v>
      </c>
      <c r="U33" s="1">
        <v>37.789165496826172</v>
      </c>
      <c r="V33" s="1">
        <v>2.7522487640380859</v>
      </c>
      <c r="W33" s="1">
        <v>66.225189208984375</v>
      </c>
      <c r="X33" s="1">
        <v>300.32516479492188</v>
      </c>
      <c r="Y33" s="1">
        <v>299.60073852539063</v>
      </c>
      <c r="Z33" s="1">
        <v>9.7185119986534119E-2</v>
      </c>
      <c r="AA33" s="1">
        <v>88.146125793457031</v>
      </c>
      <c r="AB33" s="1">
        <v>11.342729568481445</v>
      </c>
      <c r="AC33" s="1">
        <v>1.7925430536270142</v>
      </c>
      <c r="AD33" s="1">
        <v>8.2352951169013977E-2</v>
      </c>
      <c r="AE33" s="1">
        <v>6.8688555620610714E-3</v>
      </c>
      <c r="AF33" s="1">
        <v>3.6545243114233017E-2</v>
      </c>
      <c r="AG33" s="1">
        <v>1.0276656597852707E-2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1.1041366352754478</v>
      </c>
      <c r="AP33">
        <f>(U33-T33)/(1000-U33)*AO33</f>
        <v>4.1560933027890601E-2</v>
      </c>
      <c r="AQ33">
        <f>(P33+273.15)</f>
        <v>356.82688751220701</v>
      </c>
      <c r="AR33">
        <f>(O33+273.15)</f>
        <v>306.07112731933591</v>
      </c>
      <c r="AS33">
        <f>(Y33*AK33+Z33*AL33)*AM33</f>
        <v>47.936117092606764</v>
      </c>
      <c r="AT33">
        <f>((AS33+0.00000010773*(AR33^4-AQ33^4))-AP33*44100)/(L33*0.92*2*29.3+0.00000043092*AQ33^3)</f>
        <v>-19.161148626566806</v>
      </c>
      <c r="AU33">
        <f>0.61365*EXP(17.502*J33/(240.97+J33))</f>
        <v>55.855290692991296</v>
      </c>
      <c r="AV33">
        <f>AU33*1000/AA33</f>
        <v>633.66699546013808</v>
      </c>
      <c r="AW33">
        <f>(AV33-U33)</f>
        <v>595.87782996331191</v>
      </c>
      <c r="AX33">
        <f>IF(D33,P33,(O33+P33)/2)</f>
        <v>58.299007415771484</v>
      </c>
      <c r="AY33">
        <f>0.61365*EXP(17.502*AX33/(240.97+AX33))</f>
        <v>18.562459014606464</v>
      </c>
      <c r="AZ33">
        <f>IF(AW33&lt;&gt;0,(1000-(AV33+U33)/2)/AW33*AP33,0)</f>
        <v>4.6331243371215781E-2</v>
      </c>
      <c r="BA33">
        <f>U33*AA33/1000</f>
        <v>3.3309685355130059</v>
      </c>
      <c r="BB33">
        <f>(AY33-BA33)</f>
        <v>15.231490479093459</v>
      </c>
      <c r="BC33">
        <f>1/(1.6/F33+1.37/N33)</f>
        <v>2.9002153744819438E-2</v>
      </c>
      <c r="BD33">
        <f>G33*AA33*0.001</f>
        <v>19.286922800877139</v>
      </c>
      <c r="BE33">
        <f>G33/S33</f>
        <v>0.55821817823277498</v>
      </c>
      <c r="BF33">
        <f>(1-AP33*AA33/AU33/F33)*100</f>
        <v>-40.030854519235604</v>
      </c>
      <c r="BG33">
        <f>(S33-E33/(N33/1.35))</f>
        <v>394.39172739740906</v>
      </c>
      <c r="BH33">
        <f>E33*BF33/100/BG33</f>
        <v>7.7851412716654425E-3</v>
      </c>
    </row>
    <row r="34" spans="1:60" x14ac:dyDescent="0.35">
      <c r="A34" s="1" t="s">
        <v>9</v>
      </c>
      <c r="B34" s="1" t="s">
        <v>3050</v>
      </c>
      <c r="K34" s="1">
        <v>2.72</v>
      </c>
    </row>
    <row r="35" spans="1:60" x14ac:dyDescent="0.35">
      <c r="A35" s="1" t="s">
        <v>9</v>
      </c>
      <c r="B35" s="1" t="s">
        <v>3049</v>
      </c>
      <c r="K35" s="1">
        <v>2.72</v>
      </c>
    </row>
    <row r="36" spans="1:60" x14ac:dyDescent="0.35">
      <c r="A36" s="1">
        <v>7</v>
      </c>
      <c r="B36" s="1" t="s">
        <v>3048</v>
      </c>
      <c r="C36" s="1">
        <v>1595.0000027045608</v>
      </c>
      <c r="D36" s="1">
        <v>0</v>
      </c>
      <c r="E36">
        <f>(R36-S36*(1000-T36)/(1000-U36))*AO36</f>
        <v>-7.0895039040512868</v>
      </c>
      <c r="F36">
        <f>IF(AZ36&lt;&gt;0,1/(1/AZ36-1/N36),0)</f>
        <v>4.675018155047838E-2</v>
      </c>
      <c r="G36">
        <f>((BC36-AP36/2)*S36-E36)/(BC36+AP36/2)</f>
        <v>207.69779500771446</v>
      </c>
      <c r="H36">
        <f>AP36*1000</f>
        <v>41.428020823104447</v>
      </c>
      <c r="I36">
        <f>(AU36-BA36)</f>
        <v>52.4578095814921</v>
      </c>
      <c r="J36">
        <f>(P36+AT36*D36)</f>
        <v>83.6600341796875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32.921310424804688</v>
      </c>
      <c r="P36" s="1">
        <v>83.6600341796875</v>
      </c>
      <c r="Q36" s="1">
        <v>33.134918212890625</v>
      </c>
      <c r="R36" s="1">
        <v>399.96426391601563</v>
      </c>
      <c r="S36" s="1">
        <v>391.68865966796875</v>
      </c>
      <c r="T36" s="1">
        <v>2.0258879661560059</v>
      </c>
      <c r="U36" s="1">
        <v>38.116527557373047</v>
      </c>
      <c r="V36" s="1">
        <v>3.5503139495849609</v>
      </c>
      <c r="W36" s="1">
        <v>66.798187255859375</v>
      </c>
      <c r="X36" s="1">
        <v>300.32464599609375</v>
      </c>
      <c r="Y36" s="1">
        <v>500.61083984375</v>
      </c>
      <c r="Z36" s="1">
        <v>2.6296446099877357E-2</v>
      </c>
      <c r="AA36" s="1">
        <v>88.146102905273438</v>
      </c>
      <c r="AB36" s="1">
        <v>11.186195373535156</v>
      </c>
      <c r="AC36" s="1">
        <v>1.7872734069824219</v>
      </c>
      <c r="AD36" s="1">
        <v>7.0260047912597656E-2</v>
      </c>
      <c r="AE36" s="1">
        <v>3.6272061988711357E-3</v>
      </c>
      <c r="AF36" s="1">
        <v>1.9673788920044899E-2</v>
      </c>
      <c r="AG36" s="1">
        <v>1.2559318915009499E-2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1.104134727926815</v>
      </c>
      <c r="AP36">
        <f>(U36-T36)/(1000-U36)*AO36</f>
        <v>4.1428020823104449E-2</v>
      </c>
      <c r="AQ36">
        <f>(P36+273.15)</f>
        <v>356.81003417968748</v>
      </c>
      <c r="AR36">
        <f>(O36+273.15)</f>
        <v>306.07131042480466</v>
      </c>
      <c r="AS36">
        <f>(Y36*AK36+Z36*AL36)*AM36</f>
        <v>80.097732584676123</v>
      </c>
      <c r="AT36">
        <f>((AS36+0.00000010773*(AR36^4-AQ36^4))-AP36*44100)/(L36*0.92*2*29.3+0.00000043092*AQ36^3)</f>
        <v>-18.877337672403492</v>
      </c>
      <c r="AU36">
        <f>0.61365*EXP(17.502*J36/(240.97+J36))</f>
        <v>55.817632941955992</v>
      </c>
      <c r="AV36">
        <f>AU36*1000/AA36</f>
        <v>633.23994030616007</v>
      </c>
      <c r="AW36">
        <f>(AV36-U36)</f>
        <v>595.12341274878702</v>
      </c>
      <c r="AX36">
        <f>IF(D36,P36,(O36+P36)/2)</f>
        <v>58.290672302246094</v>
      </c>
      <c r="AY36">
        <f>0.61365*EXP(17.502*AX36/(240.97+AX36))</f>
        <v>18.555174492525175</v>
      </c>
      <c r="AZ36">
        <f>IF(AW36&lt;&gt;0,(1000-(AV36+U36)/2)/AW36*AP36,0)</f>
        <v>4.6245090292782128E-2</v>
      </c>
      <c r="BA36">
        <f>U36*AA36/1000</f>
        <v>3.3598233604638952</v>
      </c>
      <c r="BB36">
        <f>(AY36-BA36)</f>
        <v>15.19535113206128</v>
      </c>
      <c r="BC36">
        <f>1/(1.6/F36+1.37/N36)</f>
        <v>2.8948140270329173E-2</v>
      </c>
      <c r="BD36">
        <f>G36*AA36*0.001</f>
        <v>18.307751211948389</v>
      </c>
      <c r="BE36">
        <f>G36/S36</f>
        <v>0.53026246709255809</v>
      </c>
      <c r="BF36">
        <f>(1-AP36*AA36/AU36/F36)*100</f>
        <v>-39.940230469401961</v>
      </c>
      <c r="BG36">
        <f>(S36-E36/(N36/1.35))</f>
        <v>393.92465314699939</v>
      </c>
      <c r="BH36">
        <f>E36*BF36/100/BG36</f>
        <v>7.1880857818733407E-3</v>
      </c>
    </row>
    <row r="37" spans="1:60" x14ac:dyDescent="0.35">
      <c r="A37" s="1" t="s">
        <v>9</v>
      </c>
      <c r="B37" s="1" t="s">
        <v>3047</v>
      </c>
      <c r="K37" s="1">
        <v>2.72</v>
      </c>
    </row>
    <row r="38" spans="1:60" x14ac:dyDescent="0.35">
      <c r="A38" s="1" t="s">
        <v>9</v>
      </c>
      <c r="B38" s="1" t="s">
        <v>3046</v>
      </c>
      <c r="K38" s="1">
        <v>2.72</v>
      </c>
    </row>
    <row r="39" spans="1:60" x14ac:dyDescent="0.35">
      <c r="A39" s="1">
        <v>8</v>
      </c>
      <c r="B39" s="1" t="s">
        <v>3045</v>
      </c>
      <c r="C39" s="1">
        <v>1799.5000027157366</v>
      </c>
      <c r="D39" s="1">
        <v>0</v>
      </c>
      <c r="E39">
        <f>(R39-S39*(1000-T39)/(1000-U39))*AO39</f>
        <v>-6.2464817402821238</v>
      </c>
      <c r="F39">
        <f>IF(AZ39&lt;&gt;0,1/(1/AZ39-1/N39),0)</f>
        <v>4.6890262038310794E-2</v>
      </c>
      <c r="G39">
        <f>((BC39-AP39/2)*S39-E39)/(BC39+AP39/2)</f>
        <v>190.27856585513163</v>
      </c>
      <c r="H39">
        <f>AP39*1000</f>
        <v>41.54115093789985</v>
      </c>
      <c r="I39">
        <f>(AU39-BA39)</f>
        <v>52.411616330802566</v>
      </c>
      <c r="J39">
        <f>(P39+AT39*D39)</f>
        <v>83.665428161621094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32.945995330810547</v>
      </c>
      <c r="P39" s="1">
        <v>83.665428161621094</v>
      </c>
      <c r="Q39" s="1">
        <v>33.140029907226563</v>
      </c>
      <c r="R39" s="1">
        <v>399.95962524414063</v>
      </c>
      <c r="S39" s="1">
        <v>390.90896606445313</v>
      </c>
      <c r="T39" s="1">
        <v>2.6112687587738037</v>
      </c>
      <c r="U39" s="1">
        <v>38.778526306152344</v>
      </c>
      <c r="V39" s="1">
        <v>4.5696864128112793</v>
      </c>
      <c r="W39" s="1">
        <v>67.861907958984375</v>
      </c>
      <c r="X39" s="1">
        <v>300.29998779296875</v>
      </c>
      <c r="Y39" s="1">
        <v>750.23944091796875</v>
      </c>
      <c r="Z39" s="1">
        <v>4.115980863571167E-2</v>
      </c>
      <c r="AA39" s="1">
        <v>88.143287658691406</v>
      </c>
      <c r="AB39" s="1">
        <v>10.975766181945801</v>
      </c>
      <c r="AC39" s="1">
        <v>1.7483565807342529</v>
      </c>
      <c r="AD39" s="1">
        <v>0.11608415842056274</v>
      </c>
      <c r="AE39" s="1">
        <v>7.9160649329423904E-3</v>
      </c>
      <c r="AF39" s="1">
        <v>2.4488968774676323E-2</v>
      </c>
      <c r="AG39" s="1">
        <v>1.8212392926216125E-2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1.1040440727682672</v>
      </c>
      <c r="AP39">
        <f>(U39-T39)/(1000-U39)*AO39</f>
        <v>4.1541150937899847E-2</v>
      </c>
      <c r="AQ39">
        <f>(P39+273.15)</f>
        <v>356.81542816162107</v>
      </c>
      <c r="AR39">
        <f>(O39+273.15)</f>
        <v>306.09599533081052</v>
      </c>
      <c r="AS39">
        <f>(Y39*AK39+Z39*AL39)*AM39</f>
        <v>120.03830786380968</v>
      </c>
      <c r="AT39">
        <f>((AS39+0.00000010773*(AR39^4-AQ39^4))-AP39*44100)/(L39*0.92*2*29.3+0.00000043092*AQ39^3)</f>
        <v>-18.616753327102305</v>
      </c>
      <c r="AU39">
        <f>0.61365*EXP(17.502*J39/(240.97+J39))</f>
        <v>55.829683129985881</v>
      </c>
      <c r="AV39">
        <f>AU39*1000/AA39</f>
        <v>633.39687698250691</v>
      </c>
      <c r="AW39">
        <f>(AV39-U39)</f>
        <v>594.61835067635457</v>
      </c>
      <c r="AX39">
        <f>IF(D39,P39,(O39+P39)/2)</f>
        <v>58.30571174621582</v>
      </c>
      <c r="AY39">
        <f>0.61365*EXP(17.502*AX39/(240.97+AX39))</f>
        <v>18.568320084710923</v>
      </c>
      <c r="AZ39">
        <f>IF(AW39&lt;&gt;0,(1000-(AV39+U39)/2)/AW39*AP39,0)</f>
        <v>4.63821558217134E-2</v>
      </c>
      <c r="BA39">
        <f>U39*AA39/1000</f>
        <v>3.4180667991833178</v>
      </c>
      <c r="BB39">
        <f>(AY39-BA39)</f>
        <v>15.150253285527604</v>
      </c>
      <c r="BC39">
        <f>1/(1.6/F39+1.37/N39)</f>
        <v>2.9034073335790087E-2</v>
      </c>
      <c r="BD39">
        <f>G39*AA39*0.001</f>
        <v>16.771778365452121</v>
      </c>
      <c r="BE39">
        <f>G39/S39</f>
        <v>0.4867592774113001</v>
      </c>
      <c r="BF39">
        <f>(1-AP39*AA39/AU39/F39)*100</f>
        <v>-39.868509693350454</v>
      </c>
      <c r="BG39">
        <f>(S39-E39/(N39/1.35))</f>
        <v>392.87907464005787</v>
      </c>
      <c r="BH39">
        <f>E39*BF39/100/BG39</f>
        <v>6.3387931271202038E-3</v>
      </c>
    </row>
    <row r="40" spans="1:60" x14ac:dyDescent="0.35">
      <c r="A40" s="1" t="s">
        <v>9</v>
      </c>
      <c r="B40" s="1" t="s">
        <v>3044</v>
      </c>
      <c r="K40" s="1">
        <v>2.72</v>
      </c>
    </row>
    <row r="41" spans="1:60" x14ac:dyDescent="0.35">
      <c r="A41" s="1" t="s">
        <v>9</v>
      </c>
      <c r="B41" s="1" t="s">
        <v>3043</v>
      </c>
      <c r="K41" s="1">
        <v>2.72</v>
      </c>
    </row>
    <row r="42" spans="1:60" x14ac:dyDescent="0.35">
      <c r="A42" s="1">
        <v>9</v>
      </c>
      <c r="B42" s="1" t="s">
        <v>3042</v>
      </c>
      <c r="C42" s="1">
        <v>2005.0000027045608</v>
      </c>
      <c r="D42" s="1">
        <v>0</v>
      </c>
      <c r="E42">
        <f>(R42-S42*(1000-T42)/(1000-U42))*AO42</f>
        <v>-4.8925010530556428</v>
      </c>
      <c r="F42">
        <f>IF(AZ42&lt;&gt;0,1/(1/AZ42-1/N42),0)</f>
        <v>4.7017142305448678E-2</v>
      </c>
      <c r="G42">
        <f>((BC42-AP42/2)*S42-E42)/(BC42+AP42/2)</f>
        <v>162.43865192740537</v>
      </c>
      <c r="H42">
        <f>AP42*1000</f>
        <v>41.689452833909662</v>
      </c>
      <c r="I42">
        <f>(AU42-BA42)</f>
        <v>52.399569920185719</v>
      </c>
      <c r="J42">
        <f>(P42+AT42*D42)</f>
        <v>83.691085815429688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32.992549896240234</v>
      </c>
      <c r="P42" s="1">
        <v>83.691085815429688</v>
      </c>
      <c r="Q42" s="1">
        <v>33.165134429931641</v>
      </c>
      <c r="R42" s="1">
        <v>400.065673828125</v>
      </c>
      <c r="S42" s="1">
        <v>389.78073120117188</v>
      </c>
      <c r="T42" s="1">
        <v>3.3072693347930908</v>
      </c>
      <c r="U42" s="1">
        <v>39.566806793212891</v>
      </c>
      <c r="V42" s="1">
        <v>5.7724132537841797</v>
      </c>
      <c r="W42" s="1">
        <v>69.058769226074219</v>
      </c>
      <c r="X42" s="1">
        <v>300.35855102539063</v>
      </c>
      <c r="Y42" s="1">
        <v>1000.7130737304688</v>
      </c>
      <c r="Z42" s="1">
        <v>3.7730004638433456E-2</v>
      </c>
      <c r="AA42" s="1">
        <v>88.141120910644531</v>
      </c>
      <c r="AB42" s="1">
        <v>10.892236709594727</v>
      </c>
      <c r="AC42" s="1">
        <v>1.7366018295288086</v>
      </c>
      <c r="AD42" s="1">
        <v>7.7079743146896362E-2</v>
      </c>
      <c r="AE42" s="1">
        <v>8.669024333357811E-3</v>
      </c>
      <c r="AF42" s="1">
        <v>5.1557593047618866E-2</v>
      </c>
      <c r="AG42" s="1">
        <v>1.573152095079422E-2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1.1042593787698183</v>
      </c>
      <c r="AP42">
        <f>(U42-T42)/(1000-U42)*AO42</f>
        <v>4.1689452833909665E-2</v>
      </c>
      <c r="AQ42">
        <f>(P42+273.15)</f>
        <v>356.84108581542966</v>
      </c>
      <c r="AR42">
        <f>(O42+273.15)</f>
        <v>306.14254989624021</v>
      </c>
      <c r="AS42">
        <f>(Y42*AK42+Z42*AL42)*AM42</f>
        <v>160.11408821804616</v>
      </c>
      <c r="AT42">
        <f>((AS42+0.00000010773*(AR42^4-AQ42^4))-AP42*44100)/(L42*0.92*2*29.3+0.00000043092*AQ42^3)</f>
        <v>-18.367145452676926</v>
      </c>
      <c r="AU42">
        <f>0.61365*EXP(17.502*J42/(240.97+J42))</f>
        <v>55.887032621794411</v>
      </c>
      <c r="AV42">
        <f>AU42*1000/AA42</f>
        <v>634.06310294659647</v>
      </c>
      <c r="AW42">
        <f>(AV42-U42)</f>
        <v>594.49629615338358</v>
      </c>
      <c r="AX42">
        <f>IF(D42,P42,(O42+P42)/2)</f>
        <v>58.341817855834961</v>
      </c>
      <c r="AY42">
        <f>0.61365*EXP(17.502*AX42/(240.97+AX42))</f>
        <v>18.599912135736677</v>
      </c>
      <c r="AZ42">
        <f>IF(AW42&lt;&gt;0,(1000-(AV42+U42)/2)/AW42*AP42,0)</f>
        <v>4.6506297579980309E-2</v>
      </c>
      <c r="BA42">
        <f>U42*AA42/1000</f>
        <v>3.4874627016086888</v>
      </c>
      <c r="BB42">
        <f>(AY42-BA42)</f>
        <v>15.112449434127988</v>
      </c>
      <c r="BC42">
        <f>1/(1.6/F42+1.37/N42)</f>
        <v>2.9111904542886001E-2</v>
      </c>
      <c r="BD42">
        <f>G42*AA42*0.001</f>
        <v>14.317524860095538</v>
      </c>
      <c r="BE42">
        <f>G42/S42</f>
        <v>0.41674366874633489</v>
      </c>
      <c r="BF42">
        <f>(1-AP42*AA42/AU42/F42)*100</f>
        <v>-39.84195416186094</v>
      </c>
      <c r="BG42">
        <f>(S42-E42/(N42/1.35))</f>
        <v>391.32380115343352</v>
      </c>
      <c r="BH42">
        <f>E42*BF42/100/BG42</f>
        <v>4.9812150990598903E-3</v>
      </c>
    </row>
    <row r="43" spans="1:60" x14ac:dyDescent="0.35">
      <c r="A43" s="1" t="s">
        <v>9</v>
      </c>
      <c r="B43" s="1" t="s">
        <v>3041</v>
      </c>
      <c r="K43" s="1">
        <v>2.72</v>
      </c>
    </row>
    <row r="44" spans="1:60" x14ac:dyDescent="0.35">
      <c r="A44" s="1" t="s">
        <v>9</v>
      </c>
      <c r="B44" s="1" t="s">
        <v>3040</v>
      </c>
      <c r="K44" s="1">
        <v>2.72</v>
      </c>
    </row>
    <row r="45" spans="1:60" x14ac:dyDescent="0.35">
      <c r="A45" s="1">
        <v>10</v>
      </c>
      <c r="B45" s="1" t="s">
        <v>3039</v>
      </c>
      <c r="C45" s="1">
        <v>2210.5000026933849</v>
      </c>
      <c r="D45" s="1">
        <v>0</v>
      </c>
      <c r="E45">
        <f>(R45-S45*(1000-T45)/(1000-U45))*AO45</f>
        <v>-4.054336253656083</v>
      </c>
      <c r="F45">
        <f>IF(AZ45&lt;&gt;0,1/(1/AZ45-1/N45),0)</f>
        <v>4.7415296953052542E-2</v>
      </c>
      <c r="G45">
        <f>((BC45-AP45/2)*S45-E45)/(BC45+AP45/2)</f>
        <v>144.48454985187109</v>
      </c>
      <c r="H45">
        <f>AP45*1000</f>
        <v>42.101882205284618</v>
      </c>
      <c r="I45">
        <f>(AU45-BA45)</f>
        <v>52.396199199241472</v>
      </c>
      <c r="J45">
        <f>(P45+AT45*D45)</f>
        <v>83.730766296386719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33.051406860351563</v>
      </c>
      <c r="P45" s="1">
        <v>83.730766296386719</v>
      </c>
      <c r="Q45" s="1">
        <v>33.203746795654297</v>
      </c>
      <c r="R45" s="1">
        <v>399.90997314453125</v>
      </c>
      <c r="S45" s="1">
        <v>388.7581787109375</v>
      </c>
      <c r="T45" s="1">
        <v>4.0305337905883789</v>
      </c>
      <c r="U45" s="1">
        <v>40.612934112548828</v>
      </c>
      <c r="V45" s="1">
        <v>7.0114679336547852</v>
      </c>
      <c r="W45" s="1">
        <v>70.649772644042969</v>
      </c>
      <c r="X45" s="1">
        <v>300.32540893554688</v>
      </c>
      <c r="Y45" s="1">
        <v>1251.232177734375</v>
      </c>
      <c r="Z45" s="1">
        <v>0.13949216902256012</v>
      </c>
      <c r="AA45" s="1">
        <v>88.1400146484375</v>
      </c>
      <c r="AB45" s="1">
        <v>10.812947273254395</v>
      </c>
      <c r="AC45" s="1">
        <v>1.7449178695678711</v>
      </c>
      <c r="AD45" s="1">
        <v>5.8359067887067795E-2</v>
      </c>
      <c r="AE45" s="1">
        <v>6.5652661025524139E-2</v>
      </c>
      <c r="AF45" s="1">
        <v>6.4026370644569397E-2</v>
      </c>
      <c r="AG45" s="1">
        <v>4.1950244456529617E-2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1.104137532851275</v>
      </c>
      <c r="AP45">
        <f>(U45-T45)/(1000-U45)*AO45</f>
        <v>4.2101882205284616E-2</v>
      </c>
      <c r="AQ45">
        <f>(P45+273.15)</f>
        <v>356.8807662963867</v>
      </c>
      <c r="AR45">
        <f>(O45+273.15)</f>
        <v>306.20140686035154</v>
      </c>
      <c r="AS45">
        <f>(Y45*AK45+Z45*AL45)*AM45</f>
        <v>200.19714396274503</v>
      </c>
      <c r="AT45">
        <f>((AS45+0.00000010773*(AR45^4-AQ45^4))-AP45*44100)/(L45*0.92*2*29.3+0.00000043092*AQ45^3)</f>
        <v>-18.204397583016647</v>
      </c>
      <c r="AU45">
        <f>0.61365*EXP(17.502*J45/(240.97+J45))</f>
        <v>55.975823806837553</v>
      </c>
      <c r="AV45">
        <f>AU45*1000/AA45</f>
        <v>635.07844910291101</v>
      </c>
      <c r="AW45">
        <f>(AV45-U45)</f>
        <v>594.46551499036218</v>
      </c>
      <c r="AX45">
        <f>IF(D45,P45,(O45+P45)/2)</f>
        <v>58.391086578369141</v>
      </c>
      <c r="AY45">
        <f>0.61365*EXP(17.502*AX45/(240.97+AX45))</f>
        <v>18.643095582621878</v>
      </c>
      <c r="AZ45">
        <f>IF(AW45&lt;&gt;0,(1000-(AV45+U45)/2)/AW45*AP45,0)</f>
        <v>4.6895811431727927E-2</v>
      </c>
      <c r="BA45">
        <f>U45*AA45/1000</f>
        <v>3.5796246075960809</v>
      </c>
      <c r="BB45">
        <f>(AY45-BA45)</f>
        <v>15.063470975025798</v>
      </c>
      <c r="BC45">
        <f>1/(1.6/F45+1.37/N45)</f>
        <v>2.9356116140024039E-2</v>
      </c>
      <c r="BD45">
        <f>G45*AA45*0.001</f>
        <v>12.734870340416817</v>
      </c>
      <c r="BE45">
        <f>G45/S45</f>
        <v>0.37165661782591869</v>
      </c>
      <c r="BF45">
        <f>(1-AP45*AA45/AU45/F45)*100</f>
        <v>-39.815609891012585</v>
      </c>
      <c r="BG45">
        <f>(S45-E45/(N45/1.35))</f>
        <v>390.03689574779423</v>
      </c>
      <c r="BH45">
        <f>E45*BF45/100/BG45</f>
        <v>4.1387333455484504E-3</v>
      </c>
    </row>
    <row r="46" spans="1:60" x14ac:dyDescent="0.35">
      <c r="A46" s="1" t="s">
        <v>9</v>
      </c>
      <c r="B46" s="1" t="s">
        <v>3038</v>
      </c>
      <c r="K46" s="1">
        <v>2.72</v>
      </c>
    </row>
    <row r="47" spans="1:60" x14ac:dyDescent="0.35">
      <c r="A47" s="1" t="s">
        <v>9</v>
      </c>
      <c r="B47" s="1" t="s">
        <v>3037</v>
      </c>
      <c r="K47" s="1">
        <v>2.72</v>
      </c>
    </row>
    <row r="48" spans="1:60" x14ac:dyDescent="0.35">
      <c r="A48" s="1">
        <v>11</v>
      </c>
      <c r="B48" s="1" t="s">
        <v>3036</v>
      </c>
      <c r="C48" s="1">
        <v>2416.0000027045608</v>
      </c>
      <c r="D48" s="1">
        <v>0</v>
      </c>
      <c r="E48">
        <f>(R48-S48*(1000-T48)/(1000-U48))*AO48</f>
        <v>-2.93873424470303</v>
      </c>
      <c r="F48">
        <f>IF(AZ48&lt;&gt;0,1/(1/AZ48-1/N48),0)</f>
        <v>4.7444948777701085E-2</v>
      </c>
      <c r="G48">
        <f>((BC48-AP48/2)*S48-E48)/(BC48+AP48/2)</f>
        <v>121.67288466302345</v>
      </c>
      <c r="H48">
        <f>AP48*1000</f>
        <v>42.224693685436954</v>
      </c>
      <c r="I48">
        <f>(AU48-BA48)</f>
        <v>52.432777924111555</v>
      </c>
      <c r="J48">
        <f>(P48+AT48*D48)</f>
        <v>83.779067993164063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33.129440307617188</v>
      </c>
      <c r="P48" s="1">
        <v>83.779067993164063</v>
      </c>
      <c r="Q48" s="1">
        <v>33.253261566162109</v>
      </c>
      <c r="R48" s="1">
        <v>399.98574829101563</v>
      </c>
      <c r="S48" s="1">
        <v>387.81643676757813</v>
      </c>
      <c r="T48" s="1">
        <v>4.7698125839233398</v>
      </c>
      <c r="U48" s="1">
        <v>41.427494049072266</v>
      </c>
      <c r="V48" s="1">
        <v>8.2609357833862305</v>
      </c>
      <c r="W48" s="1">
        <v>71.749122619628906</v>
      </c>
      <c r="X48" s="1">
        <v>300.32769775390625</v>
      </c>
      <c r="Y48" s="1">
        <v>1599.7174072265625</v>
      </c>
      <c r="Z48" s="1">
        <v>2.6296911761164665E-2</v>
      </c>
      <c r="AA48" s="1">
        <v>88.136863708496094</v>
      </c>
      <c r="AB48" s="1">
        <v>10.718217849731445</v>
      </c>
      <c r="AC48" s="1">
        <v>1.7281841039657593</v>
      </c>
      <c r="AD48" s="1">
        <v>7.423178106546402E-2</v>
      </c>
      <c r="AE48" s="1">
        <v>6.2666404992341995E-3</v>
      </c>
      <c r="AF48" s="1">
        <v>2.2897031158208847E-2</v>
      </c>
      <c r="AG48" s="1">
        <v>1.4990098774433136E-2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1.1041459476246551</v>
      </c>
      <c r="AP48">
        <f>(U48-T48)/(1000-U48)*AO48</f>
        <v>4.2224693685436951E-2</v>
      </c>
      <c r="AQ48">
        <f>(P48+273.15)</f>
        <v>356.92906799316404</v>
      </c>
      <c r="AR48">
        <f>(O48+273.15)</f>
        <v>306.27944030761716</v>
      </c>
      <c r="AS48">
        <f>(Y48*AK48+Z48*AL48)*AM48</f>
        <v>255.95477943521473</v>
      </c>
      <c r="AT48">
        <f>((AS48+0.00000010773*(AR48^4-AQ48^4))-AP48*44100)/(L48*0.92*2*29.3+0.00000043092*AQ48^3)</f>
        <v>-17.830212916816897</v>
      </c>
      <c r="AU48">
        <f>0.61365*EXP(17.502*J48/(240.97+J48))</f>
        <v>56.084067320899173</v>
      </c>
      <c r="AV48">
        <f>AU48*1000/AA48</f>
        <v>636.32928335629958</v>
      </c>
      <c r="AW48">
        <f>(AV48-U48)</f>
        <v>594.90178930722732</v>
      </c>
      <c r="AX48">
        <f>IF(D48,P48,(O48+P48)/2)</f>
        <v>58.454254150390625</v>
      </c>
      <c r="AY48">
        <f>0.61365*EXP(17.502*AX48/(240.97+AX48))</f>
        <v>18.698587034322056</v>
      </c>
      <c r="AZ48">
        <f>IF(AW48&lt;&gt;0,(1000-(AV48+U48)/2)/AW48*AP48,0)</f>
        <v>4.6924816881724007E-2</v>
      </c>
      <c r="BA48">
        <f>U48*AA48/1000</f>
        <v>3.6512893967876154</v>
      </c>
      <c r="BB48">
        <f>(AY48-BA48)</f>
        <v>15.047297637534442</v>
      </c>
      <c r="BC48">
        <f>1/(1.6/F48+1.37/N48)</f>
        <v>2.9374301801344743E-2</v>
      </c>
      <c r="BD48">
        <f>G48*AA48*0.001</f>
        <v>10.723866452564463</v>
      </c>
      <c r="BE48">
        <f>G48/S48</f>
        <v>0.31373833888310182</v>
      </c>
      <c r="BF48">
        <f>(1-AP48*AA48/AU48/F48)*100</f>
        <v>-39.860351709903362</v>
      </c>
      <c r="BG48">
        <f>(S48-E48/(N48/1.35))</f>
        <v>388.7432986039903</v>
      </c>
      <c r="BH48">
        <f>E48*BF48/100/BG48</f>
        <v>3.0132733090565385E-3</v>
      </c>
    </row>
    <row r="49" spans="1:60" x14ac:dyDescent="0.35">
      <c r="A49" s="1" t="s">
        <v>9</v>
      </c>
      <c r="B49" s="1" t="s">
        <v>3035</v>
      </c>
      <c r="K49" s="1">
        <v>2.72</v>
      </c>
    </row>
    <row r="50" spans="1:60" x14ac:dyDescent="0.35">
      <c r="A50" s="1" t="s">
        <v>9</v>
      </c>
      <c r="B50" s="1" t="s">
        <v>3034</v>
      </c>
      <c r="K50" s="1">
        <v>2.72</v>
      </c>
    </row>
    <row r="51" spans="1:60" x14ac:dyDescent="0.35">
      <c r="A51" s="1">
        <v>12</v>
      </c>
      <c r="B51" s="1" t="s">
        <v>3033</v>
      </c>
      <c r="C51" s="1">
        <v>2623.5000026486814</v>
      </c>
      <c r="D51" s="1">
        <v>0</v>
      </c>
      <c r="E51">
        <f>(R51-S51*(1000-T51)/(1000-U51))*AO51</f>
        <v>-2.0564546089805327</v>
      </c>
      <c r="F51">
        <f>IF(AZ51&lt;&gt;0,1/(1/AZ51-1/N51),0)</f>
        <v>33.199199618230907</v>
      </c>
      <c r="G51">
        <f>((BC51-AP51/2)*S51-E51)/(BC51+AP51/2)</f>
        <v>381.65189056651116</v>
      </c>
      <c r="H51">
        <f>AP51*1000</f>
        <v>42.802551952520233</v>
      </c>
      <c r="I51">
        <f>(AU51-BA51)</f>
        <v>0.94719076152524684</v>
      </c>
      <c r="J51">
        <f>(P51+AT51*D51)</f>
        <v>31.74757194519043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33.237384796142578</v>
      </c>
      <c r="P51" s="1">
        <v>31.74757194519043</v>
      </c>
      <c r="Q51" s="1">
        <v>33.332820892333984</v>
      </c>
      <c r="R51" s="1">
        <v>400.08963012695313</v>
      </c>
      <c r="S51" s="1">
        <v>386.9521484375</v>
      </c>
      <c r="T51" s="1">
        <v>5.5512790679931641</v>
      </c>
      <c r="U51" s="1">
        <v>42.661792755126953</v>
      </c>
      <c r="V51" s="1">
        <v>9.5563507080078125</v>
      </c>
      <c r="W51" s="1">
        <v>73.440925598144531</v>
      </c>
      <c r="X51" s="1">
        <v>300.33572387695313</v>
      </c>
      <c r="Y51" s="1">
        <v>2000.1087646484375</v>
      </c>
      <c r="Z51" s="1">
        <v>4.4590748846530914E-2</v>
      </c>
      <c r="AA51" s="1">
        <v>88.137199401855469</v>
      </c>
      <c r="AB51" s="1">
        <v>10.689798355102539</v>
      </c>
      <c r="AC51" s="1">
        <v>1.732222318649292</v>
      </c>
      <c r="AD51" s="1">
        <v>7.0678457617759705E-2</v>
      </c>
      <c r="AE51" s="1">
        <v>1.2744711712002754E-2</v>
      </c>
      <c r="AF51" s="1">
        <v>4.5719105750322342E-2</v>
      </c>
      <c r="AG51" s="1">
        <v>2.5586441159248352E-2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1.1041754554299745</v>
      </c>
      <c r="AP51">
        <f>(U51-T51)/(1000-U51)*AO51</f>
        <v>4.2802551952520231E-2</v>
      </c>
      <c r="AQ51">
        <f>(P51+273.15)</f>
        <v>304.89757194519041</v>
      </c>
      <c r="AR51">
        <f>(O51+273.15)</f>
        <v>306.38738479614256</v>
      </c>
      <c r="AS51">
        <f>(Y51*AK51+Z51*AL51)*AM51</f>
        <v>320.01739519080365</v>
      </c>
      <c r="AT51">
        <f>((AS51+0.00000010773*(AR51^4-AQ51^4))-AP51*44100)/(L51*0.92*2*29.3+0.00000043092*AQ51^3)</f>
        <v>-12.14188470437783</v>
      </c>
      <c r="AU51">
        <f>0.61365*EXP(17.502*J51/(240.97+J51))</f>
        <v>4.7072816964245039</v>
      </c>
      <c r="AV51">
        <f>AU51*1000/AA51</f>
        <v>53.408569007984681</v>
      </c>
      <c r="AW51">
        <f>(AV51-U51)</f>
        <v>10.746776252857728</v>
      </c>
      <c r="AX51">
        <f>IF(D51,P51,(O51+P51)/2)</f>
        <v>32.492478370666504</v>
      </c>
      <c r="AY51">
        <f>0.61365*EXP(17.502*AX51/(240.97+AX51))</f>
        <v>4.9098125396225782</v>
      </c>
      <c r="AZ51">
        <f>IF(AW51&lt;&gt;0,(1000-(AV51+U51)/2)/AW51*AP51,0)</f>
        <v>3.7915113024199818</v>
      </c>
      <c r="BA51">
        <f>U51*AA51/1000</f>
        <v>3.7600909348992571</v>
      </c>
      <c r="BB51">
        <f>(AY51-BA51)</f>
        <v>1.1497216047233212</v>
      </c>
      <c r="BC51">
        <f>1/(1.6/F51+1.37/N51)</f>
        <v>2.7154626994643416</v>
      </c>
      <c r="BD51">
        <f>G51*AA51*0.001</f>
        <v>33.637728780955719</v>
      </c>
      <c r="BE51">
        <f>G51/S51</f>
        <v>0.9863025495726252</v>
      </c>
      <c r="BF51">
        <f>(1-AP51*AA51/AU51/F51)*100</f>
        <v>97.586034230210089</v>
      </c>
      <c r="BG51">
        <f>(S51-E51/(N51/1.35))</f>
        <v>387.60074376346847</v>
      </c>
      <c r="BH51">
        <f>E51*BF51/100/BG51</f>
        <v>-5.17752489111095E-3</v>
      </c>
    </row>
    <row r="52" spans="1:60" x14ac:dyDescent="0.35">
      <c r="A52" s="1" t="s">
        <v>9</v>
      </c>
      <c r="B52" s="1" t="s">
        <v>3032</v>
      </c>
      <c r="K52" s="1">
        <v>2.4616000000000002</v>
      </c>
    </row>
    <row r="53" spans="1:60" x14ac:dyDescent="0.35">
      <c r="A53" s="1" t="s">
        <v>9</v>
      </c>
      <c r="B53" s="1" t="s">
        <v>3031</v>
      </c>
    </row>
    <row r="54" spans="1:60" x14ac:dyDescent="0.35">
      <c r="A54" s="1" t="s">
        <v>9</v>
      </c>
      <c r="B54" s="1" t="s">
        <v>3030</v>
      </c>
    </row>
    <row r="55" spans="1:60" x14ac:dyDescent="0.35">
      <c r="A55" s="1" t="s">
        <v>9</v>
      </c>
      <c r="B55" s="1" t="s">
        <v>3029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BD55"/>
  <sheetViews>
    <sheetView topLeftCell="A5" zoomScale="5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4995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4994</v>
      </c>
    </row>
    <row r="12" spans="1:56" x14ac:dyDescent="0.35">
      <c r="A12" s="1" t="s">
        <v>9</v>
      </c>
      <c r="B12" s="1" t="s">
        <v>4993</v>
      </c>
    </row>
    <row r="13" spans="1:56" x14ac:dyDescent="0.35">
      <c r="A13" s="1" t="s">
        <v>9</v>
      </c>
      <c r="B13" s="1" t="s">
        <v>4992</v>
      </c>
    </row>
    <row r="14" spans="1:56" x14ac:dyDescent="0.35">
      <c r="A14" s="1" t="s">
        <v>9</v>
      </c>
      <c r="B14" s="1" t="s">
        <v>4991</v>
      </c>
    </row>
    <row r="15" spans="1:56" x14ac:dyDescent="0.35">
      <c r="A15" s="1" t="s">
        <v>9</v>
      </c>
      <c r="B15" s="1" t="s">
        <v>4990</v>
      </c>
    </row>
    <row r="16" spans="1:56" x14ac:dyDescent="0.35">
      <c r="A16" s="1" t="s">
        <v>9</v>
      </c>
      <c r="B16" s="1" t="s">
        <v>4989</v>
      </c>
    </row>
    <row r="17" spans="1:56" x14ac:dyDescent="0.35">
      <c r="A17" s="1" t="s">
        <v>9</v>
      </c>
      <c r="B17" s="1" t="s">
        <v>4988</v>
      </c>
    </row>
    <row r="18" spans="1:56" x14ac:dyDescent="0.35">
      <c r="A18" s="1">
        <v>1</v>
      </c>
      <c r="B18" s="1" t="s">
        <v>4987</v>
      </c>
      <c r="C18" s="1">
        <v>403.50000126287341</v>
      </c>
      <c r="D18" s="1">
        <v>0</v>
      </c>
      <c r="E18">
        <f>(R18-S18*(1000-T18)/(1000-U18))*AK18</f>
        <v>-9.7847925187515052</v>
      </c>
      <c r="F18">
        <f>IF(AV18&lt;&gt;0,1/(1/AV18-1/N18),0)</f>
        <v>5.0804272178484888</v>
      </c>
      <c r="G18">
        <f>((AY18-AL18/2)*S18-E18)/(AY18+AL18/2)</f>
        <v>391.03066962250978</v>
      </c>
      <c r="H18">
        <f>AL18*1000</f>
        <v>39.672024654824838</v>
      </c>
      <c r="I18">
        <f>(AQ18-AW18)</f>
        <v>1.4384148631567419</v>
      </c>
      <c r="J18">
        <f>(P18+AP18*D18)</f>
        <v>31.970907211303711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33.025272369384766</v>
      </c>
      <c r="P18" s="1">
        <v>31.970907211303711</v>
      </c>
      <c r="Q18" s="1">
        <v>33.144588470458984</v>
      </c>
      <c r="R18" s="1">
        <v>400.03741455078125</v>
      </c>
      <c r="S18" s="1">
        <v>394.7144775390625</v>
      </c>
      <c r="T18" s="1">
        <v>3.1155517101287842</v>
      </c>
      <c r="U18" s="1">
        <v>37.708225250244141</v>
      </c>
      <c r="V18" s="1">
        <v>5.4362421035766602</v>
      </c>
      <c r="W18" s="1">
        <v>65.796066284179688</v>
      </c>
      <c r="X18" s="1">
        <v>300.17596435546875</v>
      </c>
      <c r="Y18" s="1">
        <v>-0.14086797833442688</v>
      </c>
      <c r="Z18" s="1">
        <v>0.12775592505931854</v>
      </c>
      <c r="AA18" s="1">
        <v>88.278114318847656</v>
      </c>
      <c r="AB18" s="1">
        <v>236.49485778808594</v>
      </c>
      <c r="AC18" s="1">
        <v>-2.5095334053039551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1.1035881042480467</v>
      </c>
      <c r="AL18">
        <f>(U18-T18)/(1000-U18)*AK18</f>
        <v>3.967202465482484E-2</v>
      </c>
      <c r="AM18">
        <f>(P18+273.15)</f>
        <v>305.12090721130369</v>
      </c>
      <c r="AN18">
        <f>(O18+273.15)</f>
        <v>306.17527236938474</v>
      </c>
      <c r="AO18">
        <f>(Y18*AG18+Z18*AH18)*AI18</f>
        <v>-2.2538876029725152E-2</v>
      </c>
      <c r="AP18">
        <f>((AO18+0.00000010773*(AN18^4-AM18^4))-AL18*44100)/(L18*51.4+0.00000043092*AM18^3)</f>
        <v>-14.205683223920632</v>
      </c>
      <c r="AQ18">
        <f>0.61365*EXP(17.502*J18/(240.97+J18))</f>
        <v>4.7672258825586518</v>
      </c>
      <c r="AR18">
        <f>AQ18*1000/AA18</f>
        <v>54.002352897345858</v>
      </c>
      <c r="AS18">
        <f>(AR18-U18)</f>
        <v>16.294127647101718</v>
      </c>
      <c r="AT18">
        <f>IF(D18,P18,(O18+P18)/2)</f>
        <v>32.498089790344238</v>
      </c>
      <c r="AU18">
        <f>0.61365*EXP(17.502*AT18/(240.97+AT18))</f>
        <v>4.9113665454263478</v>
      </c>
      <c r="AV18">
        <f>IF(AS18&lt;&gt;0,(1000-(AR18+U18)/2)/AS18*AL18,0)</f>
        <v>2.3230978249313101</v>
      </c>
      <c r="AW18">
        <f>U18*AA18/1000</f>
        <v>3.3288110194019098</v>
      </c>
      <c r="AX18">
        <f>(AU18-AW18)</f>
        <v>1.5825555260244379</v>
      </c>
      <c r="AY18">
        <f>1/(1.6/F18+1.37/N18)</f>
        <v>1.5747992397982069</v>
      </c>
      <c r="AZ18">
        <f>G18*AA18*0.001</f>
        <v>34.519450155111464</v>
      </c>
      <c r="BA18">
        <f>G18/S18</f>
        <v>0.99066715784148518</v>
      </c>
      <c r="BB18">
        <f>(1-AL18*AA18/AQ18/F18)*100</f>
        <v>85.5398949322948</v>
      </c>
      <c r="BC18">
        <f>(S18-E18/(N18/1.35))</f>
        <v>397.80055134079828</v>
      </c>
      <c r="BD18">
        <f>E18*BB18/100/BC18</f>
        <v>-2.104044655461659E-2</v>
      </c>
    </row>
    <row r="19" spans="1:56" x14ac:dyDescent="0.35">
      <c r="A19" s="1" t="s">
        <v>9</v>
      </c>
      <c r="B19" s="1" t="s">
        <v>4986</v>
      </c>
      <c r="K19" s="1">
        <v>2.72</v>
      </c>
    </row>
    <row r="20" spans="1:56" x14ac:dyDescent="0.35">
      <c r="A20" s="1" t="s">
        <v>9</v>
      </c>
      <c r="B20" s="1" t="s">
        <v>4985</v>
      </c>
      <c r="K20" s="1">
        <v>2.72</v>
      </c>
    </row>
    <row r="21" spans="1:56" x14ac:dyDescent="0.35">
      <c r="A21" s="1">
        <v>2</v>
      </c>
      <c r="B21" s="1" t="s">
        <v>4984</v>
      </c>
      <c r="C21" s="1">
        <v>608.50000126287341</v>
      </c>
      <c r="D21" s="1">
        <v>0</v>
      </c>
      <c r="E21">
        <f>(R21-S21*(1000-T21)/(1000-U21))*AK21</f>
        <v>-11.09750024360485</v>
      </c>
      <c r="F21">
        <f>IF(AV21&lt;&gt;0,1/(1/AV21-1/N21),0)</f>
        <v>4.4066370601103566</v>
      </c>
      <c r="G21">
        <f>((AY21-AL21/2)*S21-E21)/(AY21+AL21/2)</f>
        <v>393.7774159833657</v>
      </c>
      <c r="H21">
        <f>AL21*1000</f>
        <v>38.053968646653182</v>
      </c>
      <c r="I21">
        <f>(AQ21-AW21)</f>
        <v>1.476894416725345</v>
      </c>
      <c r="J21">
        <f>(P21+AP21*D21)</f>
        <v>31.879150390625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32.971603393554688</v>
      </c>
      <c r="P21" s="1">
        <v>31.879150390625</v>
      </c>
      <c r="Q21" s="1">
        <v>33.125007629394531</v>
      </c>
      <c r="R21" s="1">
        <v>400.0830078125</v>
      </c>
      <c r="S21" s="1">
        <v>396.468017578125</v>
      </c>
      <c r="T21" s="1">
        <v>3.7900991439819336</v>
      </c>
      <c r="U21" s="1">
        <v>36.994647979736328</v>
      </c>
      <c r="V21" s="1">
        <v>6.6328206062316895</v>
      </c>
      <c r="W21" s="1">
        <v>64.742073059082031</v>
      </c>
      <c r="X21" s="1">
        <v>300.19259643554688</v>
      </c>
      <c r="Y21" s="1">
        <v>25.975725173950195</v>
      </c>
      <c r="Z21" s="1">
        <v>8.6775012314319611E-2</v>
      </c>
      <c r="AA21" s="1">
        <v>88.272865295410156</v>
      </c>
      <c r="AB21" s="1">
        <v>236.71670532226563</v>
      </c>
      <c r="AC21" s="1">
        <v>-2.277259349822998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1.103649251601275</v>
      </c>
      <c r="AL21">
        <f>(U21-T21)/(1000-U21)*AK21</f>
        <v>3.8053968646653183E-2</v>
      </c>
      <c r="AM21">
        <f>(P21+273.15)</f>
        <v>305.02915039062498</v>
      </c>
      <c r="AN21">
        <f>(O21+273.15)</f>
        <v>306.12160339355466</v>
      </c>
      <c r="AO21">
        <f>(Y21*AG21+Z21*AH21)*AI21</f>
        <v>4.1561159349355989</v>
      </c>
      <c r="AP21">
        <f>((AO21+0.00000010773*(AN21^4-AM21^4))-AL21*44100)/(L21*51.4+0.00000043092*AM21^3)</f>
        <v>-13.585261152867398</v>
      </c>
      <c r="AQ21">
        <f>0.61365*EXP(17.502*J21/(240.97+J21))</f>
        <v>4.7425179944917275</v>
      </c>
      <c r="AR21">
        <f>AQ21*1000/AA21</f>
        <v>53.725660525696334</v>
      </c>
      <c r="AS21">
        <f>(AR21-U21)</f>
        <v>16.731012545960006</v>
      </c>
      <c r="AT21">
        <f>IF(D21,P21,(O21+P21)/2)</f>
        <v>32.425376892089844</v>
      </c>
      <c r="AU21">
        <f>0.61365*EXP(17.502*AT21/(240.97+AT21))</f>
        <v>4.8912628327976488</v>
      </c>
      <c r="AV21">
        <f>IF(AS21&lt;&gt;0,(1000-(AR21+U21)/2)/AS21*AL21,0)</f>
        <v>2.1712872821725875</v>
      </c>
      <c r="AW21">
        <f>U21*AA21/1000</f>
        <v>3.2656235777663825</v>
      </c>
      <c r="AX21">
        <f>(AU21-AW21)</f>
        <v>1.6256392550312664</v>
      </c>
      <c r="AY21">
        <f>1/(1.6/F21+1.37/N21)</f>
        <v>1.4637942830411403</v>
      </c>
      <c r="AZ21">
        <f>G21*AA21*0.001</f>
        <v>34.759860797474332</v>
      </c>
      <c r="BA21">
        <f>G21/S21</f>
        <v>0.99321357215344841</v>
      </c>
      <c r="BB21">
        <f>(1-AL21*AA21/AQ21/F21)*100</f>
        <v>83.926483149420605</v>
      </c>
      <c r="BC21">
        <f>(S21-E21/(N21/1.35))</f>
        <v>399.96811272075718</v>
      </c>
      <c r="BD21">
        <f>E21*BB21/100/BC21</f>
        <v>-2.3286210514632803E-2</v>
      </c>
    </row>
    <row r="22" spans="1:56" x14ac:dyDescent="0.35">
      <c r="A22" s="1" t="s">
        <v>9</v>
      </c>
      <c r="B22" s="1" t="s">
        <v>4983</v>
      </c>
      <c r="K22" s="1">
        <v>2.72</v>
      </c>
    </row>
    <row r="23" spans="1:56" x14ac:dyDescent="0.35">
      <c r="A23" s="1" t="s">
        <v>9</v>
      </c>
      <c r="B23" s="1" t="s">
        <v>4982</v>
      </c>
      <c r="K23" s="1">
        <v>2.72</v>
      </c>
    </row>
    <row r="24" spans="1:56" x14ac:dyDescent="0.35">
      <c r="A24" s="1">
        <v>3</v>
      </c>
      <c r="B24" s="1" t="s">
        <v>4981</v>
      </c>
      <c r="C24" s="1">
        <v>813.50000126287341</v>
      </c>
      <c r="D24" s="1">
        <v>0</v>
      </c>
      <c r="E24">
        <f>(R24-S24*(1000-T24)/(1000-U24))*AK24</f>
        <v>-11.365043477218771</v>
      </c>
      <c r="F24">
        <f>IF(AV24&lt;&gt;0,1/(1/AV24-1/N24),0)</f>
        <v>3.7729502027183854</v>
      </c>
      <c r="G24">
        <f>((AY24-AL24/2)*S24-E24)/(AY24+AL24/2)</f>
        <v>394.95549680991252</v>
      </c>
      <c r="H24">
        <f>AL24*1000</f>
        <v>36.198564020447783</v>
      </c>
      <c r="I24">
        <f>(AQ24-AW24)</f>
        <v>1.5220810942816247</v>
      </c>
      <c r="J24">
        <f>(P24+AP24*D24)</f>
        <v>31.746761322021484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32.895721435546875</v>
      </c>
      <c r="P24" s="1">
        <v>31.746761322021484</v>
      </c>
      <c r="Q24" s="1">
        <v>33.064926147460938</v>
      </c>
      <c r="R24" s="1">
        <v>399.89617919921875</v>
      </c>
      <c r="S24" s="1">
        <v>397.16693115234375</v>
      </c>
      <c r="T24" s="1">
        <v>4.4650936126708984</v>
      </c>
      <c r="U24" s="1">
        <v>36.083744049072266</v>
      </c>
      <c r="V24" s="1">
        <v>7.8469209671020508</v>
      </c>
      <c r="W24" s="1">
        <v>63.413295745849609</v>
      </c>
      <c r="X24" s="1">
        <v>300.162353515625</v>
      </c>
      <c r="Y24" s="1">
        <v>49.926063537597656</v>
      </c>
      <c r="Z24" s="1">
        <v>7.5931355357170105E-2</v>
      </c>
      <c r="AA24" s="1">
        <v>88.266456604003906</v>
      </c>
      <c r="AB24" s="1">
        <v>236.67399597167969</v>
      </c>
      <c r="AC24" s="1">
        <v>-2.1240642070770264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1.10353806439568</v>
      </c>
      <c r="AL24">
        <f>(U24-T24)/(1000-U24)*AK24</f>
        <v>3.6198564020447785E-2</v>
      </c>
      <c r="AM24">
        <f>(P24+273.15)</f>
        <v>304.89676132202146</v>
      </c>
      <c r="AN24">
        <f>(O24+273.15)</f>
        <v>306.04572143554685</v>
      </c>
      <c r="AO24">
        <f>(Y24*AG24+Z24*AH24)*AI24</f>
        <v>7.9881699874661081</v>
      </c>
      <c r="AP24">
        <f>((AO24+0.00000010773*(AN24^4-AM24^4))-AL24*44100)/(L24*51.4+0.00000043092*AM24^3)</f>
        <v>-12.880627533957213</v>
      </c>
      <c r="AQ24">
        <f>0.61365*EXP(17.502*J24/(240.97+J24))</f>
        <v>4.7070653224990462</v>
      </c>
      <c r="AR24">
        <f>AQ24*1000/AA24</f>
        <v>53.327906246612905</v>
      </c>
      <c r="AS24">
        <f>(AR24-U24)</f>
        <v>17.244162197540639</v>
      </c>
      <c r="AT24">
        <f>IF(D24,P24,(O24+P24)/2)</f>
        <v>32.32124137878418</v>
      </c>
      <c r="AU24">
        <f>0.61365*EXP(17.502*AT24/(240.97+AT24))</f>
        <v>4.8625961220322731</v>
      </c>
      <c r="AV24">
        <f>IF(AS24&lt;&gt;0,(1000-(AR24+U24)/2)/AS24*AL24,0)</f>
        <v>2.0053324105057708</v>
      </c>
      <c r="AW24">
        <f>U24*AA24/1000</f>
        <v>3.1849842282174214</v>
      </c>
      <c r="AX24">
        <f>(AU24-AW24)</f>
        <v>1.6776118938148517</v>
      </c>
      <c r="AY24">
        <f>1/(1.6/F24+1.37/N24)</f>
        <v>1.343835390485125</v>
      </c>
      <c r="AZ24">
        <f>G24*AA24*0.001</f>
        <v>34.861322219684943</v>
      </c>
      <c r="BA24">
        <f>G24/S24</f>
        <v>0.994431977667388</v>
      </c>
      <c r="BB24">
        <f>(1-AL24*AA24/AQ24/F24)*100</f>
        <v>82.008982060204644</v>
      </c>
      <c r="BC24">
        <f>(S24-E24/(N24/1.35))</f>
        <v>400.75140807031812</v>
      </c>
      <c r="BD24">
        <f>E24*BB24/100/BC24</f>
        <v>-2.3257202042647338E-2</v>
      </c>
    </row>
    <row r="25" spans="1:56" x14ac:dyDescent="0.35">
      <c r="A25" s="1" t="s">
        <v>9</v>
      </c>
      <c r="B25" s="1" t="s">
        <v>4980</v>
      </c>
      <c r="K25" s="1">
        <v>2.72</v>
      </c>
    </row>
    <row r="26" spans="1:56" x14ac:dyDescent="0.35">
      <c r="A26" s="1" t="s">
        <v>9</v>
      </c>
      <c r="B26" s="1" t="s">
        <v>4979</v>
      </c>
      <c r="K26" s="1">
        <v>2.72</v>
      </c>
    </row>
    <row r="27" spans="1:56" x14ac:dyDescent="0.35">
      <c r="A27" s="1">
        <v>4</v>
      </c>
      <c r="B27" s="1" t="s">
        <v>4978</v>
      </c>
      <c r="C27" s="1">
        <v>1018.0000012740493</v>
      </c>
      <c r="D27" s="1">
        <v>0</v>
      </c>
      <c r="E27">
        <f>(R27-S27*(1000-T27)/(1000-U27))*AK27</f>
        <v>-10.955052903243313</v>
      </c>
      <c r="F27">
        <f>IF(AV27&lt;&gt;0,1/(1/AV27-1/N27),0)</f>
        <v>2.9238548263519135</v>
      </c>
      <c r="G27">
        <f>((AY27-AL27/2)*S27-E27)/(AY27+AL27/2)</f>
        <v>395.41633324489317</v>
      </c>
      <c r="H27">
        <f>AL27*1000</f>
        <v>33.808006162952232</v>
      </c>
      <c r="I27">
        <f>(AQ27-AW27)</f>
        <v>1.6421764108130081</v>
      </c>
      <c r="J27">
        <f>(P27+AP27*D27)</f>
        <v>31.737247467041016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32.842597961425781</v>
      </c>
      <c r="P27" s="1">
        <v>31.737247467041016</v>
      </c>
      <c r="Q27" s="1">
        <v>33.010406494140625</v>
      </c>
      <c r="R27" s="1">
        <v>399.79275512695313</v>
      </c>
      <c r="S27" s="1">
        <v>397.5404052734375</v>
      </c>
      <c r="T27" s="1">
        <v>5.1150832176208496</v>
      </c>
      <c r="U27" s="1">
        <v>34.694828033447266</v>
      </c>
      <c r="V27" s="1">
        <v>9.0159902572631836</v>
      </c>
      <c r="W27" s="1">
        <v>61.154087066650391</v>
      </c>
      <c r="X27" s="1">
        <v>300.09494018554688</v>
      </c>
      <c r="Y27" s="1">
        <v>99.716987609863281</v>
      </c>
      <c r="Z27" s="1">
        <v>0.22657851874828339</v>
      </c>
      <c r="AA27" s="1">
        <v>88.26531982421875</v>
      </c>
      <c r="AB27" s="1">
        <v>236.38629150390625</v>
      </c>
      <c r="AC27" s="1">
        <v>-1.9381257295608521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1.1032902212703928</v>
      </c>
      <c r="AL27">
        <f>(U27-T27)/(1000-U27)*AK27</f>
        <v>3.380800616295223E-2</v>
      </c>
      <c r="AM27">
        <f>(P27+273.15)</f>
        <v>304.88724746704099</v>
      </c>
      <c r="AN27">
        <f>(O27+273.15)</f>
        <v>305.99259796142576</v>
      </c>
      <c r="AO27">
        <f>(Y27*AG27+Z27*AH27)*AI27</f>
        <v>15.954717660962388</v>
      </c>
      <c r="AP27">
        <f>((AO27+0.00000010773*(AN27^4-AM27^4))-AL27*44100)/(L27*51.4+0.00000043092*AM27^3)</f>
        <v>-11.957393330174682</v>
      </c>
      <c r="AQ27">
        <f>0.61365*EXP(17.502*J27/(240.97+J27))</f>
        <v>4.7045265034315014</v>
      </c>
      <c r="AR27">
        <f>AQ27*1000/AA27</f>
        <v>53.299829568403673</v>
      </c>
      <c r="AS27">
        <f>(AR27-U27)</f>
        <v>18.605001534956408</v>
      </c>
      <c r="AT27">
        <f>IF(D27,P27,(O27+P27)/2)</f>
        <v>32.289922714233398</v>
      </c>
      <c r="AU27">
        <f>0.61365*EXP(17.502*AT27/(240.97+AT27))</f>
        <v>4.8540032879292232</v>
      </c>
      <c r="AV27">
        <f>IF(AS27&lt;&gt;0,(1000-(AR27+U27)/2)/AS27*AL27,0)</f>
        <v>1.7371965349731875</v>
      </c>
      <c r="AW27">
        <f>U27*AA27/1000</f>
        <v>3.0623500926184932</v>
      </c>
      <c r="AX27">
        <f>(AU27-AW27)</f>
        <v>1.79165319531073</v>
      </c>
      <c r="AY27">
        <f>1/(1.6/F27+1.37/N27)</f>
        <v>1.1530165715831495</v>
      </c>
      <c r="AZ27">
        <f>G27*AA27*0.001</f>
        <v>34.901549117580352</v>
      </c>
      <c r="BA27">
        <f>G27/S27</f>
        <v>0.99465696568105233</v>
      </c>
      <c r="BB27">
        <f>(1-AL27*AA27/AQ27/F27)*100</f>
        <v>78.306085055581917</v>
      </c>
      <c r="BC27">
        <f>(S27-E27/(N27/1.35))</f>
        <v>400.99557324930817</v>
      </c>
      <c r="BD27">
        <f>E27*BB27/100/BC27</f>
        <v>-2.1392937021188187E-2</v>
      </c>
    </row>
    <row r="28" spans="1:56" x14ac:dyDescent="0.35">
      <c r="A28" s="1" t="s">
        <v>9</v>
      </c>
      <c r="B28" s="1" t="s">
        <v>4977</v>
      </c>
      <c r="K28" s="1">
        <v>2.72</v>
      </c>
    </row>
    <row r="29" spans="1:56" x14ac:dyDescent="0.35">
      <c r="A29" s="1" t="s">
        <v>9</v>
      </c>
      <c r="B29" s="1" t="s">
        <v>4976</v>
      </c>
      <c r="K29" s="1">
        <v>2.72</v>
      </c>
    </row>
    <row r="30" spans="1:56" x14ac:dyDescent="0.35">
      <c r="A30" s="1">
        <v>5</v>
      </c>
      <c r="B30" s="1" t="s">
        <v>4975</v>
      </c>
      <c r="C30" s="1">
        <v>1222.0000012740493</v>
      </c>
      <c r="D30" s="1">
        <v>0</v>
      </c>
      <c r="E30">
        <f>(R30-S30*(1000-T30)/(1000-U30))*AK30</f>
        <v>-9.8857642803410286</v>
      </c>
      <c r="F30">
        <f>IF(AV30&lt;&gt;0,1/(1/AV30-1/N30),0)</f>
        <v>2.2160983616955465</v>
      </c>
      <c r="G30">
        <f>((AY30-AL30/2)*S30-E30)/(AY30+AL30/2)</f>
        <v>395.12642682604076</v>
      </c>
      <c r="H30">
        <f>AL30*1000</f>
        <v>31.137296880297544</v>
      </c>
      <c r="I30">
        <f>(AQ30-AW30)</f>
        <v>1.8008051333966408</v>
      </c>
      <c r="J30">
        <f>(P30+AP30*D30)</f>
        <v>31.776918411254883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32.812286376953125</v>
      </c>
      <c r="P30" s="1">
        <v>31.776918411254883</v>
      </c>
      <c r="Q30" s="1">
        <v>32.977508544921875</v>
      </c>
      <c r="R30" s="1">
        <v>399.94998168945313</v>
      </c>
      <c r="S30" s="1">
        <v>397.68704223632813</v>
      </c>
      <c r="T30" s="1">
        <v>5.7341213226318359</v>
      </c>
      <c r="U30" s="1">
        <v>33.01947021484375</v>
      </c>
      <c r="V30" s="1">
        <v>10.123824119567871</v>
      </c>
      <c r="W30" s="1">
        <v>58.297218322753906</v>
      </c>
      <c r="X30" s="1">
        <v>300.1497802734375</v>
      </c>
      <c r="Y30" s="1">
        <v>149.72526550292969</v>
      </c>
      <c r="Z30" s="1">
        <v>9.7623229026794434E-2</v>
      </c>
      <c r="AA30" s="1">
        <v>88.260520935058594</v>
      </c>
      <c r="AB30" s="1">
        <v>235.87010192871094</v>
      </c>
      <c r="AC30" s="1">
        <v>-1.7476203441619873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1.1034918392405788</v>
      </c>
      <c r="AL30">
        <f>(U30-T30)/(1000-U30)*AK30</f>
        <v>3.1137296880297545E-2</v>
      </c>
      <c r="AM30">
        <f>(P30+273.15)</f>
        <v>304.92691841125486</v>
      </c>
      <c r="AN30">
        <f>(O30+273.15)</f>
        <v>305.9622863769531</v>
      </c>
      <c r="AO30">
        <f>(Y30*AG30+Z30*AH30)*AI30</f>
        <v>23.956041945009474</v>
      </c>
      <c r="AP30">
        <f>((AO30+0.00000010773*(AN30^4-AM30^4))-AL30*44100)/(L30*51.4+0.00000043092*AM30^3)</f>
        <v>-10.934849483838342</v>
      </c>
      <c r="AQ30">
        <f>0.61365*EXP(17.502*J30/(240.97+J30))</f>
        <v>4.7151207755584013</v>
      </c>
      <c r="AR30">
        <f>AQ30*1000/AA30</f>
        <v>53.422761678777654</v>
      </c>
      <c r="AS30">
        <f>(AR30-U30)</f>
        <v>20.403291463933904</v>
      </c>
      <c r="AT30">
        <f>IF(D30,P30,(O30+P30)/2)</f>
        <v>32.294602394104004</v>
      </c>
      <c r="AU30">
        <f>0.61365*EXP(17.502*AT30/(240.97+AT30))</f>
        <v>4.8552864010410408</v>
      </c>
      <c r="AV30">
        <f>IF(AS30&lt;&gt;0,(1000-(AR30+U30)/2)/AS30*AL30,0)</f>
        <v>1.4601324602074728</v>
      </c>
      <c r="AW30">
        <f>U30*AA30/1000</f>
        <v>2.9143156421617604</v>
      </c>
      <c r="AX30">
        <f>(AU30-AW30)</f>
        <v>1.9409707588792804</v>
      </c>
      <c r="AY30">
        <f>1/(1.6/F30+1.37/N30)</f>
        <v>0.959640361544978</v>
      </c>
      <c r="AZ30">
        <f>G30*AA30*0.001</f>
        <v>34.874064266874669</v>
      </c>
      <c r="BA30">
        <f>G30/S30</f>
        <v>0.99356122996643748</v>
      </c>
      <c r="BB30">
        <f>(1-AL30*AA30/AQ30/F30)*100</f>
        <v>73.699407052029699</v>
      </c>
      <c r="BC30">
        <f>(S30-E30/(N30/1.35))</f>
        <v>400.80496201819682</v>
      </c>
      <c r="BD30">
        <f>E30*BB30/100/BC30</f>
        <v>-1.8177793060460943E-2</v>
      </c>
    </row>
    <row r="31" spans="1:56" x14ac:dyDescent="0.35">
      <c r="A31" s="1" t="s">
        <v>9</v>
      </c>
      <c r="B31" s="1" t="s">
        <v>4974</v>
      </c>
      <c r="K31" s="1">
        <v>2.72</v>
      </c>
    </row>
    <row r="32" spans="1:56" x14ac:dyDescent="0.35">
      <c r="A32" s="1" t="s">
        <v>9</v>
      </c>
      <c r="B32" s="1" t="s">
        <v>4973</v>
      </c>
      <c r="K32" s="1">
        <v>2.72</v>
      </c>
    </row>
    <row r="33" spans="1:56" x14ac:dyDescent="0.35">
      <c r="A33" s="1">
        <v>6</v>
      </c>
      <c r="B33" s="1" t="s">
        <v>4972</v>
      </c>
      <c r="C33" s="1">
        <v>1426.5000012852252</v>
      </c>
      <c r="D33" s="1">
        <v>0</v>
      </c>
      <c r="E33">
        <f>(R33-S33*(1000-T33)/(1000-U33))*AK33</f>
        <v>-8.6145683002786146</v>
      </c>
      <c r="F33">
        <f>IF(AV33&lt;&gt;0,1/(1/AV33-1/N33),0)</f>
        <v>1.6322078107314306</v>
      </c>
      <c r="G33">
        <f>((AY33-AL33/2)*S33-E33)/(AY33+AL33/2)</f>
        <v>394.43416437391414</v>
      </c>
      <c r="H33">
        <f>AL33*1000</f>
        <v>28.058149968260992</v>
      </c>
      <c r="I33">
        <f>(AQ33-AW33)</f>
        <v>2.0070575504553134</v>
      </c>
      <c r="J33">
        <f>(P33+AP33*D33)</f>
        <v>31.875648498535156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32.811386108398438</v>
      </c>
      <c r="P33" s="1">
        <v>31.875648498535156</v>
      </c>
      <c r="Q33" s="1">
        <v>32.963184356689453</v>
      </c>
      <c r="R33" s="1">
        <v>399.987548828125</v>
      </c>
      <c r="S33" s="1">
        <v>397.68252563476563</v>
      </c>
      <c r="T33" s="1">
        <v>6.3438019752502441</v>
      </c>
      <c r="U33" s="1">
        <v>30.981826782226563</v>
      </c>
      <c r="V33" s="1">
        <v>11.201001167297363</v>
      </c>
      <c r="W33" s="1">
        <v>54.703392028808594</v>
      </c>
      <c r="X33" s="1">
        <v>300.16079711914063</v>
      </c>
      <c r="Y33" s="1">
        <v>300.80697631835938</v>
      </c>
      <c r="Z33" s="1">
        <v>0.13618975877761841</v>
      </c>
      <c r="AA33" s="1">
        <v>88.262054443359375</v>
      </c>
      <c r="AB33" s="1">
        <v>235.28355407714844</v>
      </c>
      <c r="AC33" s="1">
        <v>-1.5131953954696655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1.1035323423497814</v>
      </c>
      <c r="AL33">
        <f>(U33-T33)/(1000-U33)*AK33</f>
        <v>2.8058149968260993E-2</v>
      </c>
      <c r="AM33">
        <f>(P33+273.15)</f>
        <v>305.02564849853513</v>
      </c>
      <c r="AN33">
        <f>(O33+273.15)</f>
        <v>305.96138610839841</v>
      </c>
      <c r="AO33">
        <f>(Y33*AG33+Z33*AH33)*AI33</f>
        <v>48.129115135167922</v>
      </c>
      <c r="AP33">
        <f>((AO33+0.00000010773*(AN33^4-AM33^4))-AL33*44100)/(L33*51.4+0.00000043092*AM33^3)</f>
        <v>-9.6350895315853275</v>
      </c>
      <c r="AQ33">
        <f>0.61365*EXP(17.502*J33/(240.97+J33))</f>
        <v>4.741577232662924</v>
      </c>
      <c r="AR33">
        <f>AQ33*1000/AA33</f>
        <v>53.721582423687494</v>
      </c>
      <c r="AS33">
        <f>(AR33-U33)</f>
        <v>22.739755641460931</v>
      </c>
      <c r="AT33">
        <f>IF(D33,P33,(O33+P33)/2)</f>
        <v>32.343517303466797</v>
      </c>
      <c r="AU33">
        <f>0.61365*EXP(17.502*AT33/(240.97+AT33))</f>
        <v>4.8687159740637709</v>
      </c>
      <c r="AV33">
        <f>IF(AS33&lt;&gt;0,(1000-(AR33+U33)/2)/AS33*AL33,0)</f>
        <v>1.1816239326735993</v>
      </c>
      <c r="AW33">
        <f>U33*AA33/1000</f>
        <v>2.7345196822076105</v>
      </c>
      <c r="AX33">
        <f>(AU33-AW33)</f>
        <v>2.1341962918561603</v>
      </c>
      <c r="AY33">
        <f>1/(1.6/F33+1.37/N33)</f>
        <v>0.76903273356350921</v>
      </c>
      <c r="AZ33">
        <f>G33*AA33*0.001</f>
        <v>34.813569690291374</v>
      </c>
      <c r="BA33">
        <f>G33/S33</f>
        <v>0.99183177270445422</v>
      </c>
      <c r="BB33">
        <f>(1-AL33*AA33/AQ33/F33)*100</f>
        <v>68.001119568802437</v>
      </c>
      <c r="BC33">
        <f>(S33-E33/(N33/1.35))</f>
        <v>400.39951666894501</v>
      </c>
      <c r="BD33">
        <f>E33*BB33/100/BC33</f>
        <v>-1.4630394509322242E-2</v>
      </c>
    </row>
    <row r="34" spans="1:56" x14ac:dyDescent="0.35">
      <c r="A34" s="1" t="s">
        <v>9</v>
      </c>
      <c r="B34" s="1" t="s">
        <v>4971</v>
      </c>
      <c r="K34" s="1">
        <v>2.72</v>
      </c>
    </row>
    <row r="35" spans="1:56" x14ac:dyDescent="0.35">
      <c r="A35" s="1" t="s">
        <v>9</v>
      </c>
      <c r="B35" s="1" t="s">
        <v>4970</v>
      </c>
      <c r="K35" s="1">
        <v>2.72</v>
      </c>
    </row>
    <row r="36" spans="1:56" x14ac:dyDescent="0.35">
      <c r="A36" s="1">
        <v>7</v>
      </c>
      <c r="B36" s="1" t="s">
        <v>4969</v>
      </c>
      <c r="C36" s="1">
        <v>1630.5000012852252</v>
      </c>
      <c r="D36" s="1">
        <v>0</v>
      </c>
      <c r="E36">
        <f>(R36-S36*(1000-T36)/(1000-U36))*AK36</f>
        <v>-7.4686881523190749</v>
      </c>
      <c r="F36">
        <f>IF(AV36&lt;&gt;0,1/(1/AV36-1/N36),0)</f>
        <v>1.3362567635574751</v>
      </c>
      <c r="G36">
        <f>((AY36-AL36/2)*S36-E36)/(AY36+AL36/2)</f>
        <v>393.29109503405147</v>
      </c>
      <c r="H36">
        <f>AL36*1000</f>
        <v>25.870706585805983</v>
      </c>
      <c r="I36">
        <f>(AQ36-AW36)</f>
        <v>2.1484287264802728</v>
      </c>
      <c r="J36">
        <f>(P36+AP36*D36)</f>
        <v>31.971231460571289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32.830562591552734</v>
      </c>
      <c r="P36" s="1">
        <v>31.971231460571289</v>
      </c>
      <c r="Q36" s="1">
        <v>32.968700408935547</v>
      </c>
      <c r="R36" s="1">
        <v>400.02957153320313</v>
      </c>
      <c r="S36" s="1">
        <v>397.47955322265625</v>
      </c>
      <c r="T36" s="1">
        <v>6.9268927574157715</v>
      </c>
      <c r="U36" s="1">
        <v>29.671901702880859</v>
      </c>
      <c r="V36" s="1">
        <v>12.217267990112305</v>
      </c>
      <c r="W36" s="1">
        <v>52.333652496337891</v>
      </c>
      <c r="X36" s="1">
        <v>300.19931030273438</v>
      </c>
      <c r="Y36" s="1">
        <v>500.76339721679688</v>
      </c>
      <c r="Z36" s="1">
        <v>0.1940453052520752</v>
      </c>
      <c r="AA36" s="1">
        <v>88.261436462402344</v>
      </c>
      <c r="AB36" s="1">
        <v>234.72982788085938</v>
      </c>
      <c r="AC36" s="1">
        <v>-1.3870829343795776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1.1036739349365232</v>
      </c>
      <c r="AL36">
        <f>(U36-T36)/(1000-U36)*AK36</f>
        <v>2.5870706585805984E-2</v>
      </c>
      <c r="AM36">
        <f>(P36+273.15)</f>
        <v>305.12123146057127</v>
      </c>
      <c r="AN36">
        <f>(O36+273.15)</f>
        <v>305.98056259155271</v>
      </c>
      <c r="AO36">
        <f>(Y36*AG36+Z36*AH36)*AI36</f>
        <v>80.122141763818036</v>
      </c>
      <c r="AP36">
        <f>((AO36+0.00000010773*(AN36^4-AM36^4))-AL36*44100)/(L36*51.4+0.00000043092*AM36^3)</f>
        <v>-8.5909861491737605</v>
      </c>
      <c r="AQ36">
        <f>0.61365*EXP(17.502*J36/(240.97+J36))</f>
        <v>4.7673133933477398</v>
      </c>
      <c r="AR36">
        <f>AQ36*1000/AA36</f>
        <v>54.013548662087807</v>
      </c>
      <c r="AS36">
        <f>(AR36-U36)</f>
        <v>24.341646959206948</v>
      </c>
      <c r="AT36">
        <f>IF(D36,P36,(O36+P36)/2)</f>
        <v>32.400897026062012</v>
      </c>
      <c r="AU36">
        <f>0.61365*EXP(17.502*AT36/(240.97+AT36))</f>
        <v>4.8845107568361721</v>
      </c>
      <c r="AV36">
        <f>IF(AS36&lt;&gt;0,(1000-(AR36+U36)/2)/AS36*AL36,0)</f>
        <v>1.0183454620552519</v>
      </c>
      <c r="AW36">
        <f>U36*AA36/1000</f>
        <v>2.618884666867467</v>
      </c>
      <c r="AX36">
        <f>(AU36-AW36)</f>
        <v>2.2656260899687051</v>
      </c>
      <c r="AY36">
        <f>1/(1.6/F36+1.37/N36)</f>
        <v>0.65900372696779341</v>
      </c>
      <c r="AZ36">
        <f>G36*AA36*0.001</f>
        <v>34.712436995576574</v>
      </c>
      <c r="BA36">
        <f>G36/S36</f>
        <v>0.98946245623291584</v>
      </c>
      <c r="BB36">
        <f>(1-AL36*AA36/AQ36/F36)*100</f>
        <v>64.156066506719128</v>
      </c>
      <c r="BC36">
        <f>(S36-E36/(N36/1.35))</f>
        <v>399.83513948532209</v>
      </c>
      <c r="BD36">
        <f>E36*BB36/100/BC36</f>
        <v>-1.1983980558460089E-2</v>
      </c>
    </row>
    <row r="37" spans="1:56" x14ac:dyDescent="0.35">
      <c r="A37" s="1" t="s">
        <v>9</v>
      </c>
      <c r="B37" s="1" t="s">
        <v>4968</v>
      </c>
      <c r="K37" s="1">
        <v>2.72</v>
      </c>
    </row>
    <row r="38" spans="1:56" x14ac:dyDescent="0.35">
      <c r="A38" s="1" t="s">
        <v>9</v>
      </c>
      <c r="B38" s="1" t="s">
        <v>4967</v>
      </c>
      <c r="K38" s="1">
        <v>2.72</v>
      </c>
    </row>
    <row r="39" spans="1:56" x14ac:dyDescent="0.35">
      <c r="A39" s="1">
        <v>8</v>
      </c>
      <c r="B39" s="1" t="s">
        <v>4966</v>
      </c>
      <c r="C39" s="1">
        <v>1834.5000012852252</v>
      </c>
      <c r="D39" s="1">
        <v>0</v>
      </c>
      <c r="E39">
        <f>(R39-S39*(1000-T39)/(1000-U39))*AK39</f>
        <v>-6.6190380108960269</v>
      </c>
      <c r="F39">
        <f>IF(AV39&lt;&gt;0,1/(1/AV39-1/N39),0)</f>
        <v>1.2035079835408056</v>
      </c>
      <c r="G39">
        <f>((AY39-AL39/2)*S39-E39)/(AY39+AL39/2)</f>
        <v>391.91051820653439</v>
      </c>
      <c r="H39">
        <f>AL39*1000</f>
        <v>24.764234434077814</v>
      </c>
      <c r="I39">
        <f>(AQ39-AW39)</f>
        <v>2.2292140320368508</v>
      </c>
      <c r="J39">
        <f>(P39+AP39*D39)</f>
        <v>32.133060455322266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32.881027221679688</v>
      </c>
      <c r="P39" s="1">
        <v>32.133060455322266</v>
      </c>
      <c r="Q39" s="1">
        <v>32.997932434082031</v>
      </c>
      <c r="R39" s="1">
        <v>400.0208740234375</v>
      </c>
      <c r="S39" s="1">
        <v>397.10760498046875</v>
      </c>
      <c r="T39" s="1">
        <v>7.471379280090332</v>
      </c>
      <c r="U39" s="1">
        <v>29.254796981811523</v>
      </c>
      <c r="V39" s="1">
        <v>13.139638900756836</v>
      </c>
      <c r="W39" s="1">
        <v>51.449329376220703</v>
      </c>
      <c r="X39" s="1">
        <v>300.17398071289063</v>
      </c>
      <c r="Y39" s="1">
        <v>750.01678466796875</v>
      </c>
      <c r="Z39" s="1">
        <v>0.21091899275779724</v>
      </c>
      <c r="AA39" s="1">
        <v>88.257316589355469</v>
      </c>
      <c r="AB39" s="1">
        <v>234.33949279785156</v>
      </c>
      <c r="AC39" s="1">
        <v>-1.3466944694519043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1.1035808114444505</v>
      </c>
      <c r="AL39">
        <f>(U39-T39)/(1000-U39)*AK39</f>
        <v>2.4764234434077815E-2</v>
      </c>
      <c r="AM39">
        <f>(P39+273.15)</f>
        <v>305.28306045532224</v>
      </c>
      <c r="AN39">
        <f>(O39+273.15)</f>
        <v>306.03102722167966</v>
      </c>
      <c r="AO39">
        <f>(Y39*AG39+Z39*AH39)*AI39</f>
        <v>120.00268286460596</v>
      </c>
      <c r="AP39">
        <f>((AO39+0.00000010773*(AN39^4-AM39^4))-AL39*44100)/(L39*51.4+0.00000043092*AM39^3)</f>
        <v>-7.875460545053941</v>
      </c>
      <c r="AQ39">
        <f>0.61365*EXP(17.502*J39/(240.97+J39))</f>
        <v>4.8111639110179114</v>
      </c>
      <c r="AR39">
        <f>AQ39*1000/AA39</f>
        <v>54.512918553861581</v>
      </c>
      <c r="AS39">
        <f>(AR39-U39)</f>
        <v>25.258121572050058</v>
      </c>
      <c r="AT39">
        <f>IF(D39,P39,(O39+P39)/2)</f>
        <v>32.507043838500977</v>
      </c>
      <c r="AU39">
        <f>0.61365*EXP(17.502*AT39/(240.97+AT39))</f>
        <v>4.9138471329123066</v>
      </c>
      <c r="AV39">
        <f>IF(AS39&lt;&gt;0,(1000-(AR39+U39)/2)/AS39*AL39,0)</f>
        <v>0.93938152501281813</v>
      </c>
      <c r="AW39">
        <f>U39*AA39/1000</f>
        <v>2.5819498789810607</v>
      </c>
      <c r="AX39">
        <f>(AU39-AW39)</f>
        <v>2.3318972539312459</v>
      </c>
      <c r="AY39">
        <f>1/(1.6/F39+1.37/N39)</f>
        <v>0.6062390361799358</v>
      </c>
      <c r="AZ39">
        <f>G39*AA39*0.001</f>
        <v>34.588970680052469</v>
      </c>
      <c r="BA39">
        <f>G39/S39</f>
        <v>0.98691264859007177</v>
      </c>
      <c r="BB39">
        <f>(1-AL39*AA39/AQ39/F39)*100</f>
        <v>62.253516643296727</v>
      </c>
      <c r="BC39">
        <f>(S39-E39/(N39/1.35))</f>
        <v>399.19521590926195</v>
      </c>
      <c r="BD39">
        <f>E39*BB39/100/BC39</f>
        <v>-1.0322227736005517E-2</v>
      </c>
    </row>
    <row r="40" spans="1:56" x14ac:dyDescent="0.35">
      <c r="A40" s="1" t="s">
        <v>9</v>
      </c>
      <c r="B40" s="1" t="s">
        <v>4965</v>
      </c>
      <c r="K40" s="1">
        <v>2.72</v>
      </c>
    </row>
    <row r="41" spans="1:56" x14ac:dyDescent="0.35">
      <c r="A41" s="1" t="s">
        <v>9</v>
      </c>
      <c r="B41" s="1" t="s">
        <v>4964</v>
      </c>
      <c r="K41" s="1">
        <v>2.72</v>
      </c>
    </row>
    <row r="42" spans="1:56" x14ac:dyDescent="0.35">
      <c r="A42" s="1">
        <v>9</v>
      </c>
      <c r="B42" s="1" t="s">
        <v>4963</v>
      </c>
      <c r="C42" s="1">
        <v>2038.5000012852252</v>
      </c>
      <c r="D42" s="1">
        <v>0</v>
      </c>
      <c r="E42">
        <f>(R42-S42*(1000-T42)/(1000-U42))*AK42</f>
        <v>-5.8517209891141055</v>
      </c>
      <c r="F42">
        <f>IF(AV42&lt;&gt;0,1/(1/AV42-1/N42),0)</f>
        <v>1.1317856445273675</v>
      </c>
      <c r="G42">
        <f>((AY42-AL42/2)*S42-E42)/(AY42+AL42/2)</f>
        <v>390.43517123461908</v>
      </c>
      <c r="H42">
        <f>AL42*1000</f>
        <v>24.09184936589687</v>
      </c>
      <c r="I42">
        <f>(AQ42-AW42)</f>
        <v>2.2753933438380693</v>
      </c>
      <c r="J42">
        <f>(P42+AP42*D42)</f>
        <v>32.282817840576172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32.943695068359375</v>
      </c>
      <c r="P42" s="1">
        <v>32.282817840576172</v>
      </c>
      <c r="Q42" s="1">
        <v>33.043540954589844</v>
      </c>
      <c r="R42" s="1">
        <v>400.08755493164063</v>
      </c>
      <c r="S42" s="1">
        <v>396.72943115234375</v>
      </c>
      <c r="T42" s="1">
        <v>8.0041971206665039</v>
      </c>
      <c r="U42" s="1">
        <v>29.195940017700195</v>
      </c>
      <c r="V42" s="1">
        <v>14.026670455932617</v>
      </c>
      <c r="W42" s="1">
        <v>51.163383483886719</v>
      </c>
      <c r="X42" s="1">
        <v>300.19534301757813</v>
      </c>
      <c r="Y42" s="1">
        <v>1000.1085205078125</v>
      </c>
      <c r="Z42" s="1">
        <v>6.0262005776166916E-2</v>
      </c>
      <c r="AA42" s="1">
        <v>88.254135131835938</v>
      </c>
      <c r="AB42" s="1">
        <v>234.23223876953125</v>
      </c>
      <c r="AC42" s="1">
        <v>-1.3304833173751831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1.103659349329331</v>
      </c>
      <c r="AL42">
        <f>(U42-T42)/(1000-U42)*AK42</f>
        <v>2.409184936589687E-2</v>
      </c>
      <c r="AM42">
        <f>(P42+273.15)</f>
        <v>305.43281784057615</v>
      </c>
      <c r="AN42">
        <f>(O42+273.15)</f>
        <v>306.09369506835935</v>
      </c>
      <c r="AO42">
        <f>(Y42*AG42+Z42*AH42)*AI42</f>
        <v>160.01735970458321</v>
      </c>
      <c r="AP42">
        <f>((AO42+0.00000010773*(AN42^4-AM42^4))-AL42*44100)/(L42*51.4+0.00000043092*AM42^3)</f>
        <v>-7.313276138846037</v>
      </c>
      <c r="AQ42">
        <f>0.61365*EXP(17.502*J42/(240.97+J42))</f>
        <v>4.8520557794611587</v>
      </c>
      <c r="AR42">
        <f>AQ42*1000/AA42</f>
        <v>54.978225917834365</v>
      </c>
      <c r="AS42">
        <f>(AR42-U42)</f>
        <v>25.78228590013417</v>
      </c>
      <c r="AT42">
        <f>IF(D42,P42,(O42+P42)/2)</f>
        <v>32.613256454467773</v>
      </c>
      <c r="AU42">
        <f>0.61365*EXP(17.502*AT42/(240.97+AT42))</f>
        <v>4.943355062834442</v>
      </c>
      <c r="AV42">
        <f>IF(AS42&lt;&gt;0,(1000-(AR42+U42)/2)/AS42*AL42,0)</f>
        <v>0.89510657791081738</v>
      </c>
      <c r="AW42">
        <f>U42*AA42/1000</f>
        <v>2.5766624356230894</v>
      </c>
      <c r="AX42">
        <f>(AU42-AW42)</f>
        <v>2.3666926272113527</v>
      </c>
      <c r="AY42">
        <f>1/(1.6/F42+1.37/N42)</f>
        <v>0.57678020478611436</v>
      </c>
      <c r="AZ42">
        <f>G42*AA42*0.001</f>
        <v>34.457518362361576</v>
      </c>
      <c r="BA42">
        <f>G42/S42</f>
        <v>0.98413462822901165</v>
      </c>
      <c r="BB42">
        <f>(1-AL42*AA42/AQ42/F42)*100</f>
        <v>61.281793083497959</v>
      </c>
      <c r="BC42">
        <f>(S42-E42/(N42/1.35))</f>
        <v>398.5750341945099</v>
      </c>
      <c r="BD42">
        <f>E42*BB42/100/BC42</f>
        <v>-8.9971504502775537E-3</v>
      </c>
    </row>
    <row r="43" spans="1:56" x14ac:dyDescent="0.35">
      <c r="A43" s="1" t="s">
        <v>9</v>
      </c>
      <c r="B43" s="1" t="s">
        <v>4962</v>
      </c>
      <c r="K43" s="1">
        <v>2.72</v>
      </c>
    </row>
    <row r="44" spans="1:56" x14ac:dyDescent="0.35">
      <c r="A44" s="1" t="s">
        <v>9</v>
      </c>
      <c r="B44" s="1" t="s">
        <v>4961</v>
      </c>
      <c r="K44" s="1">
        <v>2.72</v>
      </c>
    </row>
    <row r="45" spans="1:56" x14ac:dyDescent="0.35">
      <c r="A45" s="1">
        <v>10</v>
      </c>
      <c r="B45" s="1" t="s">
        <v>4960</v>
      </c>
      <c r="C45" s="1">
        <v>2242.000001296401</v>
      </c>
      <c r="D45" s="1">
        <v>0</v>
      </c>
      <c r="E45">
        <f>(R45-S45*(1000-T45)/(1000-U45))*AK45</f>
        <v>-5.3481368151767761</v>
      </c>
      <c r="F45">
        <f>IF(AV45&lt;&gt;0,1/(1/AV45-1/N45),0)</f>
        <v>1.0330277782915842</v>
      </c>
      <c r="G45">
        <f>((AY45-AL45/2)*S45-E45)/(AY45+AL45/2)</f>
        <v>389.56271530825148</v>
      </c>
      <c r="H45">
        <f>AL45*1000</f>
        <v>23.09060322606155</v>
      </c>
      <c r="I45">
        <f>(AQ45-AW45)</f>
        <v>2.3456738586071664</v>
      </c>
      <c r="J45">
        <f>(P45+AP45*D45)</f>
        <v>32.424880981445313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33.020626068115234</v>
      </c>
      <c r="P45" s="1">
        <v>32.424880981445313</v>
      </c>
      <c r="Q45" s="1">
        <v>33.105724334716797</v>
      </c>
      <c r="R45" s="1">
        <v>399.97970581054688</v>
      </c>
      <c r="S45" s="1">
        <v>396.52914428710938</v>
      </c>
      <c r="T45" s="1">
        <v>8.521580696105957</v>
      </c>
      <c r="U45" s="1">
        <v>28.841535568237305</v>
      </c>
      <c r="V45" s="1">
        <v>14.86931324005127</v>
      </c>
      <c r="W45" s="1">
        <v>50.325618743896484</v>
      </c>
      <c r="X45" s="1">
        <v>300.17294311523438</v>
      </c>
      <c r="Y45" s="1">
        <v>1251.0391845703125</v>
      </c>
      <c r="Z45" s="1">
        <v>0.33023619651794434</v>
      </c>
      <c r="AA45" s="1">
        <v>88.2564697265625</v>
      </c>
      <c r="AB45" s="1">
        <v>234.01919555664063</v>
      </c>
      <c r="AC45" s="1">
        <v>-1.2724289894104004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1.1035769967471849</v>
      </c>
      <c r="AL45">
        <f>(U45-T45)/(1000-U45)*AK45</f>
        <v>2.3090603226061549E-2</v>
      </c>
      <c r="AM45">
        <f>(P45+273.15)</f>
        <v>305.57488098144529</v>
      </c>
      <c r="AN45">
        <f>(O45+273.15)</f>
        <v>306.17062606811521</v>
      </c>
      <c r="AO45">
        <f>(Y45*AG45+Z45*AH45)*AI45</f>
        <v>200.16626505718523</v>
      </c>
      <c r="AP45">
        <f>((AO45+0.00000010773*(AN45^4-AM45^4))-AL45*44100)/(L45*51.4+0.00000043092*AM45^3)</f>
        <v>-6.6294297771532165</v>
      </c>
      <c r="AQ45">
        <f>0.61365*EXP(17.502*J45/(240.97+J45))</f>
        <v>4.8911259693528777</v>
      </c>
      <c r="AR45">
        <f>AQ45*1000/AA45</f>
        <v>55.419460856599365</v>
      </c>
      <c r="AS45">
        <f>(AR45-U45)</f>
        <v>26.57792528836206</v>
      </c>
      <c r="AT45">
        <f>IF(D45,P45,(O45+P45)/2)</f>
        <v>32.722753524780273</v>
      </c>
      <c r="AU45">
        <f>0.61365*EXP(17.502*AT45/(240.97+AT45))</f>
        <v>4.9739367939198997</v>
      </c>
      <c r="AV45">
        <f>IF(AS45&lt;&gt;0,(1000-(AR45+U45)/2)/AS45*AL45,0)</f>
        <v>0.83218627368958831</v>
      </c>
      <c r="AW45">
        <f>U45*AA45/1000</f>
        <v>2.5454521107457113</v>
      </c>
      <c r="AX45">
        <f>(AU45-AW45)</f>
        <v>2.4284846831741884</v>
      </c>
      <c r="AY45">
        <f>1/(1.6/F45+1.37/N45)</f>
        <v>0.53507052332155225</v>
      </c>
      <c r="AZ45">
        <f>G45*AA45*0.001</f>
        <v>34.381429990200182</v>
      </c>
      <c r="BA45">
        <f>G45/S45</f>
        <v>0.98243148308459816</v>
      </c>
      <c r="BB45">
        <f>(1-AL45*AA45/AQ45/F45)*100</f>
        <v>59.666957656937704</v>
      </c>
      <c r="BC45">
        <f>(S45-E45/(N45/1.35))</f>
        <v>398.21591944169609</v>
      </c>
      <c r="BD45">
        <f>E45*BB45/100/BC45</f>
        <v>-8.0134177795316321E-3</v>
      </c>
    </row>
    <row r="46" spans="1:56" x14ac:dyDescent="0.35">
      <c r="A46" s="1" t="s">
        <v>9</v>
      </c>
      <c r="B46" s="1" t="s">
        <v>4959</v>
      </c>
      <c r="K46" s="1">
        <v>2.72</v>
      </c>
    </row>
    <row r="47" spans="1:56" x14ac:dyDescent="0.35">
      <c r="A47" s="1" t="s">
        <v>9</v>
      </c>
      <c r="B47" s="1" t="s">
        <v>4958</v>
      </c>
      <c r="K47" s="1">
        <v>2.72</v>
      </c>
    </row>
    <row r="48" spans="1:56" x14ac:dyDescent="0.35">
      <c r="A48" s="1">
        <v>11</v>
      </c>
      <c r="B48" s="1" t="s">
        <v>4957</v>
      </c>
      <c r="C48" s="1">
        <v>2444.5000013075769</v>
      </c>
      <c r="D48" s="1">
        <v>0</v>
      </c>
      <c r="E48">
        <f>(R48-S48*(1000-T48)/(1000-U48))*AK48</f>
        <v>-5.1004109729876532</v>
      </c>
      <c r="F48">
        <f>IF(AV48&lt;&gt;0,1/(1/AV48-1/N48),0)</f>
        <v>0.86545234432225027</v>
      </c>
      <c r="G48">
        <f>((AY48-AL48/2)*S48-E48)/(AY48+AL48/2)</f>
        <v>389.84807915967684</v>
      </c>
      <c r="H48">
        <f>AL48*1000</f>
        <v>21.241182822993515</v>
      </c>
      <c r="I48">
        <f>(AQ48-AW48)</f>
        <v>2.4949445366838057</v>
      </c>
      <c r="J48">
        <f>(P48+AP48*D48)</f>
        <v>32.612480163574219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33.12542724609375</v>
      </c>
      <c r="P48" s="1">
        <v>32.612480163574219</v>
      </c>
      <c r="Q48" s="1">
        <v>33.186698913574219</v>
      </c>
      <c r="R48" s="1">
        <v>399.92642211914063</v>
      </c>
      <c r="S48" s="1">
        <v>396.908447265625</v>
      </c>
      <c r="T48" s="1">
        <v>9.0260086059570313</v>
      </c>
      <c r="U48" s="1">
        <v>27.740621566772461</v>
      </c>
      <c r="V48" s="1">
        <v>15.656461715698242</v>
      </c>
      <c r="W48" s="1">
        <v>48.118717193603516</v>
      </c>
      <c r="X48" s="1">
        <v>300.15728759765625</v>
      </c>
      <c r="Y48" s="1">
        <v>1600.2818603515625</v>
      </c>
      <c r="Z48" s="1">
        <v>7.3517777025699615E-2</v>
      </c>
      <c r="AA48" s="1">
        <v>88.253044128417969</v>
      </c>
      <c r="AB48" s="1">
        <v>233.92576599121094</v>
      </c>
      <c r="AC48" s="1">
        <v>-1.1277318000793457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1.1035194396972654</v>
      </c>
      <c r="AL48">
        <f>(U48-T48)/(1000-U48)*AK48</f>
        <v>2.1241182822993514E-2</v>
      </c>
      <c r="AM48">
        <f>(P48+273.15)</f>
        <v>305.7624801635742</v>
      </c>
      <c r="AN48">
        <f>(O48+273.15)</f>
        <v>306.27542724609373</v>
      </c>
      <c r="AO48">
        <f>(Y48*AG48+Z48*AH48)*AI48</f>
        <v>256.04509193319609</v>
      </c>
      <c r="AP48">
        <f>((AO48+0.00000010773*(AN48^4-AM48^4))-AL48*44100)/(L48*51.4+0.00000043092*AM48^3)</f>
        <v>-5.5129079140538373</v>
      </c>
      <c r="AQ48">
        <f>0.61365*EXP(17.502*J48/(240.97+J48))</f>
        <v>4.943138835965919</v>
      </c>
      <c r="AR48">
        <f>AQ48*1000/AA48</f>
        <v>56.010972593456415</v>
      </c>
      <c r="AS48">
        <f>(AR48-U48)</f>
        <v>28.270351026683954</v>
      </c>
      <c r="AT48">
        <f>IF(D48,P48,(O48+P48)/2)</f>
        <v>32.868953704833984</v>
      </c>
      <c r="AU48">
        <f>0.61365*EXP(17.502*AT48/(240.97+AT48))</f>
        <v>5.0150260227384935</v>
      </c>
      <c r="AV48">
        <f>IF(AS48&lt;&gt;0,(1000-(AR48+U48)/2)/AS48*AL48,0)</f>
        <v>0.71989524792764592</v>
      </c>
      <c r="AW48">
        <f>U48*AA48/1000</f>
        <v>2.4481942992821133</v>
      </c>
      <c r="AX48">
        <f>(AU48-AW48)</f>
        <v>2.5668317234563802</v>
      </c>
      <c r="AY48">
        <f>1/(1.6/F48+1.37/N48)</f>
        <v>0.46108199822631785</v>
      </c>
      <c r="AZ48">
        <f>G48*AA48*0.001</f>
        <v>34.405279733457945</v>
      </c>
      <c r="BA48">
        <f>G48/S48</f>
        <v>0.98221159525681978</v>
      </c>
      <c r="BB48">
        <f>(1-AL48*AA48/AQ48/F48)*100</f>
        <v>56.181003829250997</v>
      </c>
      <c r="BC48">
        <f>(S48-E48/(N48/1.35))</f>
        <v>398.51709094934733</v>
      </c>
      <c r="BD48">
        <f>E48*BB48/100/BC48</f>
        <v>-7.1903116556823916E-3</v>
      </c>
    </row>
    <row r="49" spans="1:56" x14ac:dyDescent="0.35">
      <c r="A49" s="1" t="s">
        <v>9</v>
      </c>
      <c r="B49" s="1" t="s">
        <v>4956</v>
      </c>
      <c r="K49" s="1">
        <v>2.72</v>
      </c>
    </row>
    <row r="50" spans="1:56" x14ac:dyDescent="0.35">
      <c r="A50" s="1" t="s">
        <v>9</v>
      </c>
      <c r="B50" s="1" t="s">
        <v>4951</v>
      </c>
      <c r="K50" s="1">
        <v>2.72</v>
      </c>
    </row>
    <row r="51" spans="1:56" x14ac:dyDescent="0.35">
      <c r="A51" s="1">
        <v>12</v>
      </c>
      <c r="B51" s="1" t="s">
        <v>4955</v>
      </c>
      <c r="C51" s="1">
        <v>2647.5000013075769</v>
      </c>
      <c r="D51" s="1">
        <v>0</v>
      </c>
      <c r="E51">
        <f>(R51-S51*(1000-T51)/(1000-U51))*AK51</f>
        <v>-4.3900987123744581</v>
      </c>
      <c r="F51">
        <f>IF(AV51&lt;&gt;0,1/(1/AV51-1/N51),0)</f>
        <v>0.66219787392328999</v>
      </c>
      <c r="G51">
        <f>((AY51-AL51/2)*S51-E51)/(AY51+AL51/2)</f>
        <v>389.41803227658397</v>
      </c>
      <c r="H51">
        <f>AL51*1000</f>
        <v>18.526448144883663</v>
      </c>
      <c r="I51">
        <f>(AQ51-AW51)</f>
        <v>2.7331612452980267</v>
      </c>
      <c r="J51">
        <f>(P51+AP51*D51)</f>
        <v>32.872516632080078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33.272655487060547</v>
      </c>
      <c r="P51" s="1">
        <v>32.872516632080078</v>
      </c>
      <c r="Q51" s="1">
        <v>33.301315307617188</v>
      </c>
      <c r="R51" s="1">
        <v>400.0399169921875</v>
      </c>
      <c r="S51" s="1">
        <v>397.347412109375</v>
      </c>
      <c r="T51" s="1">
        <v>9.5136423110961914</v>
      </c>
      <c r="U51" s="1">
        <v>25.86729621887207</v>
      </c>
      <c r="V51" s="1">
        <v>16.366567611694336</v>
      </c>
      <c r="W51" s="1">
        <v>44.500186920166016</v>
      </c>
      <c r="X51" s="1">
        <v>300.16799926757813</v>
      </c>
      <c r="Y51" s="1">
        <v>2000.235107421875</v>
      </c>
      <c r="Z51" s="1">
        <v>3.013080358505249E-2</v>
      </c>
      <c r="AA51" s="1">
        <v>88.253128051757813</v>
      </c>
      <c r="AB51" s="1">
        <v>233.22053527832031</v>
      </c>
      <c r="AC51" s="1">
        <v>-0.89452427625656128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1.1035588208366842</v>
      </c>
      <c r="AL51">
        <f>(U51-T51)/(1000-U51)*AK51</f>
        <v>1.8526448144883662E-2</v>
      </c>
      <c r="AM51">
        <f>(P51+273.15)</f>
        <v>306.02251663208006</v>
      </c>
      <c r="AN51">
        <f>(O51+273.15)</f>
        <v>306.42265548706052</v>
      </c>
      <c r="AO51">
        <f>(Y51*AG51+Z51*AH51)*AI51</f>
        <v>320.03761003410182</v>
      </c>
      <c r="AP51">
        <f>((AO51+0.00000010773*(AN51^4-AM51^4))-AL51*44100)/(L51*51.4+0.00000043092*AM51^3)</f>
        <v>-4.0213218865365992</v>
      </c>
      <c r="AQ51">
        <f>0.61365*EXP(17.502*J51/(240.97+J51))</f>
        <v>5.0160310508548944</v>
      </c>
      <c r="AR51">
        <f>AQ51*1000/AA51</f>
        <v>56.836864160929714</v>
      </c>
      <c r="AS51">
        <f>(AR51-U51)</f>
        <v>30.969567942057644</v>
      </c>
      <c r="AT51">
        <f>IF(D51,P51,(O51+P51)/2)</f>
        <v>33.072586059570313</v>
      </c>
      <c r="AU51">
        <f>0.61365*EXP(17.502*AT51/(240.97+AT51))</f>
        <v>5.0727484767657076</v>
      </c>
      <c r="AV51">
        <f>IF(AS51&lt;&gt;0,(1000-(AR51+U51)/2)/AS51*AL51,0)</f>
        <v>0.5734771957035697</v>
      </c>
      <c r="AW51">
        <f>U51*AA51/1000</f>
        <v>2.2828698055568677</v>
      </c>
      <c r="AX51">
        <f>(AU51-AW51)</f>
        <v>2.7898786712088399</v>
      </c>
      <c r="AY51">
        <f>1/(1.6/F51+1.37/N51)</f>
        <v>0.36546185862393882</v>
      </c>
      <c r="AZ51">
        <f>G51*AA51*0.001</f>
        <v>34.367359468168921</v>
      </c>
      <c r="BA51">
        <f>G51/S51</f>
        <v>0.98004421422881105</v>
      </c>
      <c r="BB51">
        <f>(1-AL51*AA51/AQ51/F51)*100</f>
        <v>50.776297828122352</v>
      </c>
      <c r="BC51">
        <f>(S51-E51/(N51/1.35))</f>
        <v>398.73202691825617</v>
      </c>
      <c r="BD51">
        <f>E51*BB51/100/BC51</f>
        <v>-5.5905456463390931E-3</v>
      </c>
    </row>
    <row r="52" spans="1:56" x14ac:dyDescent="0.35">
      <c r="A52" s="1" t="s">
        <v>9</v>
      </c>
      <c r="B52" s="1" t="s">
        <v>4954</v>
      </c>
      <c r="K52" s="1">
        <v>1.7244799999999998</v>
      </c>
    </row>
    <row r="53" spans="1:56" x14ac:dyDescent="0.35">
      <c r="A53" s="1" t="s">
        <v>9</v>
      </c>
      <c r="B53" s="1" t="s">
        <v>4953</v>
      </c>
      <c r="K53" s="1">
        <v>1.7244799999999998</v>
      </c>
    </row>
    <row r="54" spans="1:56" x14ac:dyDescent="0.35">
      <c r="A54" s="1" t="s">
        <v>9</v>
      </c>
      <c r="B54" s="1" t="s">
        <v>4952</v>
      </c>
    </row>
    <row r="55" spans="1:56" x14ac:dyDescent="0.35">
      <c r="A55" s="1" t="s">
        <v>9</v>
      </c>
      <c r="B55" s="1" t="s">
        <v>4951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BD55"/>
  <sheetViews>
    <sheetView topLeftCell="A5" zoomScale="4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3434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3433</v>
      </c>
    </row>
    <row r="12" spans="1:56" x14ac:dyDescent="0.35">
      <c r="A12" s="1" t="s">
        <v>9</v>
      </c>
      <c r="B12" s="1" t="s">
        <v>3432</v>
      </c>
    </row>
    <row r="13" spans="1:56" x14ac:dyDescent="0.35">
      <c r="A13" s="1" t="s">
        <v>9</v>
      </c>
      <c r="B13" s="1" t="s">
        <v>3431</v>
      </c>
    </row>
    <row r="14" spans="1:56" x14ac:dyDescent="0.35">
      <c r="A14" s="1" t="s">
        <v>9</v>
      </c>
      <c r="B14" s="1" t="s">
        <v>3430</v>
      </c>
    </row>
    <row r="15" spans="1:56" x14ac:dyDescent="0.35">
      <c r="A15" s="1" t="s">
        <v>9</v>
      </c>
      <c r="B15" s="1" t="s">
        <v>3429</v>
      </c>
    </row>
    <row r="16" spans="1:56" x14ac:dyDescent="0.35">
      <c r="A16" s="1" t="s">
        <v>9</v>
      </c>
      <c r="B16" s="1" t="s">
        <v>3428</v>
      </c>
    </row>
    <row r="17" spans="1:56" x14ac:dyDescent="0.35">
      <c r="A17" s="1" t="s">
        <v>9</v>
      </c>
      <c r="B17" s="1" t="s">
        <v>3427</v>
      </c>
    </row>
    <row r="18" spans="1:56" x14ac:dyDescent="0.35">
      <c r="A18" s="1">
        <v>1</v>
      </c>
      <c r="B18" s="1" t="s">
        <v>3426</v>
      </c>
      <c r="C18" s="1">
        <v>471.50001183524728</v>
      </c>
      <c r="D18" s="1">
        <v>0</v>
      </c>
      <c r="E18">
        <f>(R18-S18*(1000-T18)/(1000-U18))*AK18</f>
        <v>-7.940324424383391</v>
      </c>
      <c r="F18">
        <f>IF(AV18&lt;&gt;0,1/(1/AV18-1/N18),0)</f>
        <v>0.12941645721246803</v>
      </c>
      <c r="G18">
        <f>((AY18-AL18/2)*S18-E18)/(AY18+AL18/2)</f>
        <v>355.23142331782736</v>
      </c>
      <c r="H18">
        <f>AL18*1000</f>
        <v>29.75168771585448</v>
      </c>
      <c r="I18">
        <f>(AQ18-AW18)</f>
        <v>18.158660293369895</v>
      </c>
      <c r="J18">
        <f>(P18+AP18*D18)</f>
        <v>60.393619537353516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27.510776519775391</v>
      </c>
      <c r="P18" s="1">
        <v>60.393619537353516</v>
      </c>
      <c r="Q18" s="1">
        <v>27.629837036132813</v>
      </c>
      <c r="R18" s="1">
        <v>399.96295166015625</v>
      </c>
      <c r="S18" s="1">
        <v>396.46279907226563</v>
      </c>
      <c r="T18" s="1">
        <v>5.0680633634328842E-2</v>
      </c>
      <c r="U18" s="1">
        <v>26.351169586181641</v>
      </c>
      <c r="V18" s="1">
        <v>0.12067620456218719</v>
      </c>
      <c r="W18" s="1">
        <v>62.74505615234375</v>
      </c>
      <c r="X18" s="1">
        <v>299.58428955078125</v>
      </c>
      <c r="Y18" s="1">
        <v>0.11978969722986221</v>
      </c>
      <c r="Z18" s="1">
        <v>0.35492897033691406</v>
      </c>
      <c r="AA18" s="1">
        <v>87.814125061035156</v>
      </c>
      <c r="AB18" s="1">
        <v>-9.1494026184082031</v>
      </c>
      <c r="AC18" s="1">
        <v>-6.2170200049877167E-2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1.1014128292308132</v>
      </c>
      <c r="AL18">
        <f>(U18-T18)/(1000-U18)*AK18</f>
        <v>2.9751687715854479E-2</v>
      </c>
      <c r="AM18">
        <f>(P18+273.15)</f>
        <v>333.54361953735349</v>
      </c>
      <c r="AN18">
        <f>(O18+273.15)</f>
        <v>300.66077651977537</v>
      </c>
      <c r="AO18">
        <f>(Y18*AG18+Z18*AH18)*AI18</f>
        <v>1.9166351128376613E-2</v>
      </c>
      <c r="AP18">
        <f>((AO18+0.00000010773*(AN18^4-AM18^4))-AL18*44100)/(L18*51.4+0.00000043092*AM18^3)</f>
        <v>-14.008974765386563</v>
      </c>
      <c r="AQ18">
        <f>0.61365*EXP(17.502*J18/(240.97+J18))</f>
        <v>20.472665194915397</v>
      </c>
      <c r="AR18">
        <f>AQ18*1000/AA18</f>
        <v>233.13635682967725</v>
      </c>
      <c r="AS18">
        <f>(AR18-U18)</f>
        <v>206.78518724349561</v>
      </c>
      <c r="AT18">
        <f>IF(D18,P18,(O18+P18)/2)</f>
        <v>43.952198028564453</v>
      </c>
      <c r="AU18">
        <f>0.61365*EXP(17.502*AT18/(240.97+AT18))</f>
        <v>9.1297115648772635</v>
      </c>
      <c r="AV18">
        <f>IF(AS18&lt;&gt;0,(1000-(AR18+U18)/2)/AS18*AL18,0)</f>
        <v>0.12521008944090511</v>
      </c>
      <c r="AW18">
        <f>U18*AA18/1000</f>
        <v>2.3140049015455006</v>
      </c>
      <c r="AX18">
        <f>(AU18-AW18)</f>
        <v>6.8157066633317633</v>
      </c>
      <c r="AY18">
        <f>1/(1.6/F18+1.37/N18)</f>
        <v>7.8623654861885536E-2</v>
      </c>
      <c r="AZ18">
        <f>G18*AA18*0.001</f>
        <v>31.194336632841214</v>
      </c>
      <c r="BA18">
        <f>G18/S18</f>
        <v>0.89600190522056322</v>
      </c>
      <c r="BB18">
        <f>(1-AL18*AA18/AQ18/F18)*100</f>
        <v>1.3920126877103312</v>
      </c>
      <c r="BC18">
        <f>(S18-E18/(N18/1.35))</f>
        <v>399.24539678833167</v>
      </c>
      <c r="BD18">
        <f>E18*BB18/100/BC18</f>
        <v>-2.768480847166263E-4</v>
      </c>
    </row>
    <row r="19" spans="1:56" x14ac:dyDescent="0.35">
      <c r="A19" s="1" t="s">
        <v>9</v>
      </c>
      <c r="B19" s="1" t="s">
        <v>3425</v>
      </c>
      <c r="K19" s="1">
        <v>2.72</v>
      </c>
    </row>
    <row r="20" spans="1:56" x14ac:dyDescent="0.35">
      <c r="A20" s="1" t="s">
        <v>9</v>
      </c>
      <c r="B20" s="1" t="s">
        <v>3424</v>
      </c>
      <c r="K20" s="1">
        <v>2.72</v>
      </c>
    </row>
    <row r="21" spans="1:56" x14ac:dyDescent="0.35">
      <c r="A21" s="1">
        <v>2</v>
      </c>
      <c r="B21" s="1" t="s">
        <v>3423</v>
      </c>
      <c r="C21" s="1">
        <v>674.50001183524728</v>
      </c>
      <c r="D21" s="1">
        <v>0</v>
      </c>
      <c r="E21">
        <f>(R21-S21*(1000-T21)/(1000-U21))*AK21</f>
        <v>-7.1530839079706716</v>
      </c>
      <c r="F21">
        <f>IF(AV21&lt;&gt;0,1/(1/AV21-1/N21),0)</f>
        <v>0.28195307791553254</v>
      </c>
      <c r="G21">
        <f>((AY21-AL21/2)*S21-E21)/(AY21+AL21/2)</f>
        <v>369.80369642741533</v>
      </c>
      <c r="H21">
        <f>AL21*1000</f>
        <v>29.894588453825012</v>
      </c>
      <c r="I21">
        <f>(AQ21-AW21)</f>
        <v>9.2031451374945679</v>
      </c>
      <c r="J21">
        <f>(P21+AP21*D21)</f>
        <v>48.515674591064453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27.724662780761719</v>
      </c>
      <c r="P21" s="1">
        <v>48.515674591064453</v>
      </c>
      <c r="Q21" s="1">
        <v>27.870336532592773</v>
      </c>
      <c r="R21" s="1">
        <v>399.912353515625</v>
      </c>
      <c r="S21" s="1">
        <v>395.66543579101563</v>
      </c>
      <c r="T21" s="1">
        <v>5.2504479885101318E-2</v>
      </c>
      <c r="U21" s="1">
        <v>26.489347457885742</v>
      </c>
      <c r="V21" s="1">
        <v>0.12345685064792633</v>
      </c>
      <c r="W21" s="1">
        <v>62.28594970703125</v>
      </c>
      <c r="X21" s="1">
        <v>299.42813110351563</v>
      </c>
      <c r="Y21" s="1">
        <v>26.286224365234375</v>
      </c>
      <c r="Z21" s="1">
        <v>0.29992049932479858</v>
      </c>
      <c r="AA21" s="1">
        <v>87.808021545410156</v>
      </c>
      <c r="AB21" s="1">
        <v>-9.1504764556884766</v>
      </c>
      <c r="AC21" s="1">
        <v>-4.8411350697278976E-2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1.1008387172923366</v>
      </c>
      <c r="AL21">
        <f>(U21-T21)/(1000-U21)*AK21</f>
        <v>2.9894588453825012E-2</v>
      </c>
      <c r="AM21">
        <f>(P21+273.15)</f>
        <v>321.66567459106443</v>
      </c>
      <c r="AN21">
        <f>(O21+273.15)</f>
        <v>300.8746627807617</v>
      </c>
      <c r="AO21">
        <f>(Y21*AG21+Z21*AH21)*AI21</f>
        <v>4.2057958044306361</v>
      </c>
      <c r="AP21">
        <f>((AO21+0.00000010773*(AN21^4-AM21^4))-AL21*44100)/(L21*51.4+0.00000043092*AM21^3)</f>
        <v>-12.743747945885458</v>
      </c>
      <c r="AQ21">
        <f>0.61365*EXP(17.502*J21/(240.97+J21))</f>
        <v>11.529122329800455</v>
      </c>
      <c r="AR21">
        <f>AQ21*1000/AA21</f>
        <v>131.29919256679912</v>
      </c>
      <c r="AS21">
        <f>(AR21-U21)</f>
        <v>104.80984510891338</v>
      </c>
      <c r="AT21">
        <f>IF(D21,P21,(O21+P21)/2)</f>
        <v>38.120168685913086</v>
      </c>
      <c r="AU21">
        <f>0.61365*EXP(17.502*AT21/(240.97+AT21))</f>
        <v>6.7007545092095544</v>
      </c>
      <c r="AV21">
        <f>IF(AS21&lt;&gt;0,(1000-(AR21+U21)/2)/AS21*AL21,0)</f>
        <v>0.26272414286870582</v>
      </c>
      <c r="AW21">
        <f>U21*AA21/1000</f>
        <v>2.3259771923058872</v>
      </c>
      <c r="AX21">
        <f>(AU21-AW21)</f>
        <v>4.3747773169036677</v>
      </c>
      <c r="AY21">
        <f>1/(1.6/F21+1.37/N21)</f>
        <v>0.16582830615614766</v>
      </c>
      <c r="AZ21">
        <f>G21*AA21*0.001</f>
        <v>32.471730943470803</v>
      </c>
      <c r="BA21">
        <f>G21/S21</f>
        <v>0.93463735513844559</v>
      </c>
      <c r="BB21">
        <f>(1-AL21*AA21/AQ21/F21)*100</f>
        <v>19.247926294508698</v>
      </c>
      <c r="BC21">
        <f>(S21-E21/(N21/1.35))</f>
        <v>398.17215388984113</v>
      </c>
      <c r="BD21">
        <f>E21*BB21/100/BC21</f>
        <v>-3.4578518486038335E-3</v>
      </c>
    </row>
    <row r="22" spans="1:56" x14ac:dyDescent="0.35">
      <c r="A22" s="1" t="s">
        <v>9</v>
      </c>
      <c r="B22" s="1" t="s">
        <v>3422</v>
      </c>
      <c r="K22" s="1">
        <v>2.72</v>
      </c>
    </row>
    <row r="23" spans="1:56" x14ac:dyDescent="0.35">
      <c r="A23" s="1" t="s">
        <v>9</v>
      </c>
      <c r="B23" s="1" t="s">
        <v>3421</v>
      </c>
      <c r="K23" s="1">
        <v>2.72</v>
      </c>
    </row>
    <row r="24" spans="1:56" x14ac:dyDescent="0.35">
      <c r="A24" s="1">
        <v>3</v>
      </c>
      <c r="B24" s="1" t="s">
        <v>3420</v>
      </c>
      <c r="C24" s="1">
        <v>877.50001183524728</v>
      </c>
      <c r="D24" s="1">
        <v>0</v>
      </c>
      <c r="E24">
        <f>(R24-S24*(1000-T24)/(1000-U24))*AK24</f>
        <v>-6.3612570123356749</v>
      </c>
      <c r="F24">
        <f>IF(AV24&lt;&gt;0,1/(1/AV24-1/N24),0)</f>
        <v>0.27124859431637988</v>
      </c>
      <c r="G24">
        <f>((AY24-AL24/2)*S24-E24)/(AY24+AL24/2)</f>
        <v>363.96446120844416</v>
      </c>
      <c r="H24">
        <f>AL24*1000</f>
        <v>29.875005670987989</v>
      </c>
      <c r="I24">
        <f>(AQ24-AW24)</f>
        <v>9.5165773378228273</v>
      </c>
      <c r="J24">
        <f>(P24+AP24*D24)</f>
        <v>49.043617248535156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27.965866088867188</v>
      </c>
      <c r="P24" s="1">
        <v>49.043617248535156</v>
      </c>
      <c r="Q24" s="1">
        <v>28.100576400756836</v>
      </c>
      <c r="R24" s="1">
        <v>400.03219604492188</v>
      </c>
      <c r="S24" s="1">
        <v>395.09304809570313</v>
      </c>
      <c r="T24" s="1">
        <v>5.3791623562574387E-2</v>
      </c>
      <c r="U24" s="1">
        <v>26.450368881225586</v>
      </c>
      <c r="V24" s="1">
        <v>0.12470705062150955</v>
      </c>
      <c r="W24" s="1">
        <v>61.320838928222656</v>
      </c>
      <c r="X24" s="1">
        <v>299.700439453125</v>
      </c>
      <c r="Y24" s="1">
        <v>50.741748809814453</v>
      </c>
      <c r="Z24" s="1">
        <v>0.12573294341564178</v>
      </c>
      <c r="AA24" s="1">
        <v>87.802215576171875</v>
      </c>
      <c r="AB24" s="1">
        <v>-9.0193605422973633</v>
      </c>
      <c r="AC24" s="1">
        <v>-4.386013001203537E-2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1.1018398509306064</v>
      </c>
      <c r="AL24">
        <f>(U24-T24)/(1000-U24)*AK24</f>
        <v>2.9875005670987987E-2</v>
      </c>
      <c r="AM24">
        <f>(P24+273.15)</f>
        <v>322.19361724853513</v>
      </c>
      <c r="AN24">
        <f>(O24+273.15)</f>
        <v>301.11586608886716</v>
      </c>
      <c r="AO24">
        <f>(Y24*AG24+Z24*AH24)*AI24</f>
        <v>8.1186796281036777</v>
      </c>
      <c r="AP24">
        <f>((AO24+0.00000010773*(AN24^4-AM24^4))-AL24*44100)/(L24*51.4+0.00000043092*AM24^3)</f>
        <v>-12.736338635817363</v>
      </c>
      <c r="AQ24">
        <f>0.61365*EXP(17.502*J24/(240.97+J24))</f>
        <v>11.838978328401465</v>
      </c>
      <c r="AR24">
        <f>AQ24*1000/AA24</f>
        <v>134.83689734606622</v>
      </c>
      <c r="AS24">
        <f>(AR24-U24)</f>
        <v>108.38652846484064</v>
      </c>
      <c r="AT24">
        <f>IF(D24,P24,(O24+P24)/2)</f>
        <v>38.504741668701172</v>
      </c>
      <c r="AU24">
        <f>0.61365*EXP(17.502*AT24/(240.97+AT24))</f>
        <v>6.8415501674002259</v>
      </c>
      <c r="AV24">
        <f>IF(AS24&lt;&gt;0,(1000-(AR24+U24)/2)/AS24*AL24,0)</f>
        <v>0.25340581586482241</v>
      </c>
      <c r="AW24">
        <f>U24*AA24/1000</f>
        <v>2.3224009905786369</v>
      </c>
      <c r="AX24">
        <f>(AU24-AW24)</f>
        <v>4.519149176821589</v>
      </c>
      <c r="AY24">
        <f>1/(1.6/F24+1.37/N24)</f>
        <v>0.15989054380220549</v>
      </c>
      <c r="AZ24">
        <f>G24*AA24*0.001</f>
        <v>31.95688608508906</v>
      </c>
      <c r="BA24">
        <f>G24/S24</f>
        <v>0.92121201059523905</v>
      </c>
      <c r="BB24">
        <f>(1-AL24*AA24/AQ24/F24)*100</f>
        <v>18.316986901266198</v>
      </c>
      <c r="BC24">
        <f>(S24-E24/(N24/1.35))</f>
        <v>397.32227933208412</v>
      </c>
      <c r="BD24">
        <f>E24*BB24/100/BC24</f>
        <v>-2.9326082988956437E-3</v>
      </c>
    </row>
    <row r="25" spans="1:56" x14ac:dyDescent="0.35">
      <c r="A25" s="1" t="s">
        <v>9</v>
      </c>
      <c r="B25" s="1" t="s">
        <v>3419</v>
      </c>
      <c r="K25" s="1">
        <v>2.72</v>
      </c>
    </row>
    <row r="26" spans="1:56" x14ac:dyDescent="0.35">
      <c r="A26" s="1" t="s">
        <v>9</v>
      </c>
      <c r="B26" s="1" t="s">
        <v>3418</v>
      </c>
      <c r="K26" s="1">
        <v>2.72</v>
      </c>
    </row>
    <row r="27" spans="1:56" x14ac:dyDescent="0.35">
      <c r="A27" s="1">
        <v>4</v>
      </c>
      <c r="B27" s="1" t="s">
        <v>3417</v>
      </c>
      <c r="C27" s="1">
        <v>1080.5000118352473</v>
      </c>
      <c r="D27" s="1">
        <v>0</v>
      </c>
      <c r="E27">
        <f>(R27-S27*(1000-T27)/(1000-U27))*AK27</f>
        <v>-5.562018896724676</v>
      </c>
      <c r="F27">
        <f>IF(AV27&lt;&gt;0,1/(1/AV27-1/N27),0)</f>
        <v>0.27115870713090917</v>
      </c>
      <c r="G27">
        <f>((AY27-AL27/2)*S27-E27)/(AY27+AL27/2)</f>
        <v>359.12594013185947</v>
      </c>
      <c r="H27">
        <f>AL27*1000</f>
        <v>29.73993682341721</v>
      </c>
      <c r="I27">
        <f>(AQ27-AW27)</f>
        <v>9.4791820228356407</v>
      </c>
      <c r="J27">
        <f>(P27+AP27*D27)</f>
        <v>48.963497161865234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28.164495468139648</v>
      </c>
      <c r="P27" s="1">
        <v>48.963497161865234</v>
      </c>
      <c r="Q27" s="1">
        <v>28.309642791748047</v>
      </c>
      <c r="R27" s="1">
        <v>400.03024291992188</v>
      </c>
      <c r="S27" s="1">
        <v>394.43215942382813</v>
      </c>
      <c r="T27" s="1">
        <v>5.7714357972145081E-2</v>
      </c>
      <c r="U27" s="1">
        <v>26.337247848510742</v>
      </c>
      <c r="V27" s="1">
        <v>0.13225285708904266</v>
      </c>
      <c r="W27" s="1">
        <v>60.351985931396484</v>
      </c>
      <c r="X27" s="1">
        <v>299.70904541015625</v>
      </c>
      <c r="Y27" s="1">
        <v>100.55341339111328</v>
      </c>
      <c r="Z27" s="1">
        <v>0.23574794828891754</v>
      </c>
      <c r="AA27" s="1">
        <v>87.796401977539063</v>
      </c>
      <c r="AB27" s="1">
        <v>-8.8873281478881836</v>
      </c>
      <c r="AC27" s="1">
        <v>-3.6309510469436646E-2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1.1018714904785152</v>
      </c>
      <c r="AL27">
        <f>(U27-T27)/(1000-U27)*AK27</f>
        <v>2.9739936823417211E-2</v>
      </c>
      <c r="AM27">
        <f>(P27+273.15)</f>
        <v>322.11349716186521</v>
      </c>
      <c r="AN27">
        <f>(O27+273.15)</f>
        <v>301.31449546813963</v>
      </c>
      <c r="AO27">
        <f>(Y27*AG27+Z27*AH27)*AI27</f>
        <v>16.088545782971096</v>
      </c>
      <c r="AP27">
        <f>((AO27+0.00000010773*(AN27^4-AM27^4))-AL27*44100)/(L27*51.4+0.00000043092*AM27^3)</f>
        <v>-12.597415271766994</v>
      </c>
      <c r="AQ27">
        <f>0.61365*EXP(17.502*J27/(240.97+J27))</f>
        <v>11.791497621925567</v>
      </c>
      <c r="AR27">
        <f>AQ27*1000/AA27</f>
        <v>134.30502112082203</v>
      </c>
      <c r="AS27">
        <f>(AR27-U27)</f>
        <v>107.96777327231129</v>
      </c>
      <c r="AT27">
        <f>IF(D27,P27,(O27+P27)/2)</f>
        <v>38.563996315002441</v>
      </c>
      <c r="AU27">
        <f>0.61365*EXP(17.502*AT27/(240.97+AT27))</f>
        <v>6.8634704019166053</v>
      </c>
      <c r="AV27">
        <f>IF(AS27&lt;&gt;0,(1000-(AR27+U27)/2)/AS27*AL27,0)</f>
        <v>0.25332736361316016</v>
      </c>
      <c r="AW27">
        <f>U27*AA27/1000</f>
        <v>2.3123155990899251</v>
      </c>
      <c r="AX27">
        <f>(AU27-AW27)</f>
        <v>4.5511548028266802</v>
      </c>
      <c r="AY27">
        <f>1/(1.6/F27+1.37/N27)</f>
        <v>0.15984057067643304</v>
      </c>
      <c r="AZ27">
        <f>G27*AA27*0.001</f>
        <v>31.529965400378362</v>
      </c>
      <c r="BA27">
        <f>G27/S27</f>
        <v>0.91048848718739706</v>
      </c>
      <c r="BB27">
        <f>(1-AL27*AA27/AQ27/F27)*100</f>
        <v>18.337205465166118</v>
      </c>
      <c r="BC27">
        <f>(S27-E27/(N27/1.35))</f>
        <v>396.38130661877341</v>
      </c>
      <c r="BD27">
        <f>E27*BB27/100/BC27</f>
        <v>-2.5730750064979577E-3</v>
      </c>
    </row>
    <row r="28" spans="1:56" x14ac:dyDescent="0.35">
      <c r="A28" s="1" t="s">
        <v>9</v>
      </c>
      <c r="B28" s="1" t="s">
        <v>3416</v>
      </c>
      <c r="K28" s="1">
        <v>2.72</v>
      </c>
    </row>
    <row r="29" spans="1:56" x14ac:dyDescent="0.35">
      <c r="A29" s="1" t="s">
        <v>9</v>
      </c>
      <c r="B29" s="1" t="s">
        <v>3415</v>
      </c>
      <c r="K29" s="1">
        <v>2.72</v>
      </c>
    </row>
    <row r="30" spans="1:56" x14ac:dyDescent="0.35">
      <c r="A30" s="1">
        <v>5</v>
      </c>
      <c r="B30" s="1" t="s">
        <v>3414</v>
      </c>
      <c r="C30" s="1">
        <v>1283.5000118352473</v>
      </c>
      <c r="D30" s="1">
        <v>0</v>
      </c>
      <c r="E30">
        <f>(R30-S30*(1000-T30)/(1000-U30))*AK30</f>
        <v>-4.278634396687532</v>
      </c>
      <c r="F30">
        <f>IF(AV30&lt;&gt;0,1/(1/AV30-1/N30),0)</f>
        <v>0.26406521129873356</v>
      </c>
      <c r="G30">
        <f>((AY30-AL30/2)*S30-E30)/(AY30+AL30/2)</f>
        <v>350.50662733852425</v>
      </c>
      <c r="H30">
        <f>AL30*1000</f>
        <v>29.481844979447274</v>
      </c>
      <c r="I30">
        <f>(AQ30-AW30)</f>
        <v>9.6256272542231933</v>
      </c>
      <c r="J30">
        <f>(P30+AP30*D30)</f>
        <v>49.179714202880859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28.358831405639648</v>
      </c>
      <c r="P30" s="1">
        <v>49.179714202880859</v>
      </c>
      <c r="Q30" s="1">
        <v>28.516365051269531</v>
      </c>
      <c r="R30" s="1">
        <v>400.05050659179688</v>
      </c>
      <c r="S30" s="1">
        <v>393.40386962890625</v>
      </c>
      <c r="T30" s="1">
        <v>6.2790647149085999E-2</v>
      </c>
      <c r="U30" s="1">
        <v>26.134296417236328</v>
      </c>
      <c r="V30" s="1">
        <v>0.14226034283638</v>
      </c>
      <c r="W30" s="1">
        <v>59.21063232421875</v>
      </c>
      <c r="X30" s="1">
        <v>299.54116821289063</v>
      </c>
      <c r="Y30" s="1">
        <v>150.22119140625</v>
      </c>
      <c r="Z30" s="1">
        <v>0.18466822803020477</v>
      </c>
      <c r="AA30" s="1">
        <v>87.792022705078125</v>
      </c>
      <c r="AB30" s="1">
        <v>-8.7952919006347656</v>
      </c>
      <c r="AC30" s="1">
        <v>-2.4036770686507225E-2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1.101254294900333</v>
      </c>
      <c r="AL30">
        <f>(U30-T30)/(1000-U30)*AK30</f>
        <v>2.9481844979447273E-2</v>
      </c>
      <c r="AM30">
        <f>(P30+273.15)</f>
        <v>322.32971420288084</v>
      </c>
      <c r="AN30">
        <f>(O30+273.15)</f>
        <v>301.50883140563963</v>
      </c>
      <c r="AO30">
        <f>(Y30*AG30+Z30*AH30)*AI30</f>
        <v>24.035390087767155</v>
      </c>
      <c r="AP30">
        <f>((AO30+0.00000010773*(AN30^4-AM30^4))-AL30*44100)/(L30*51.4+0.00000043092*AM30^3)</f>
        <v>-12.445768414932511</v>
      </c>
      <c r="AQ30">
        <f>0.61365*EXP(17.502*J30/(240.97+J30))</f>
        <v>11.920009998666446</v>
      </c>
      <c r="AR30">
        <f>AQ30*1000/AA30</f>
        <v>135.77554806670335</v>
      </c>
      <c r="AS30">
        <f>(AR30-U30)</f>
        <v>109.64125164946702</v>
      </c>
      <c r="AT30">
        <f>IF(D30,P30,(O30+P30)/2)</f>
        <v>38.769272804260254</v>
      </c>
      <c r="AU30">
        <f>0.61365*EXP(17.502*AT30/(240.97+AT30))</f>
        <v>6.9398807005155589</v>
      </c>
      <c r="AV30">
        <f>IF(AS30&lt;&gt;0,(1000-(AR30+U30)/2)/AS30*AL30,0)</f>
        <v>0.2471254578359971</v>
      </c>
      <c r="AW30">
        <f>U30*AA30/1000</f>
        <v>2.2943827444432534</v>
      </c>
      <c r="AX30">
        <f>(AU30-AW30)</f>
        <v>4.6454979560723055</v>
      </c>
      <c r="AY30">
        <f>1/(1.6/F30+1.37/N30)</f>
        <v>0.15589096690955634</v>
      </c>
      <c r="AZ30">
        <f>G30*AA30*0.001</f>
        <v>30.771685785584079</v>
      </c>
      <c r="BA30">
        <f>G30/S30</f>
        <v>0.890958768832532</v>
      </c>
      <c r="BB30">
        <f>(1-AL30*AA30/AQ30/F30)*100</f>
        <v>17.7715878604231</v>
      </c>
      <c r="BC30">
        <f>(S30-E30/(N30/1.35))</f>
        <v>394.90326910728828</v>
      </c>
      <c r="BD30">
        <f>E30*BB30/100/BC30</f>
        <v>-1.9254874054411193E-3</v>
      </c>
    </row>
    <row r="31" spans="1:56" x14ac:dyDescent="0.35">
      <c r="A31" s="1" t="s">
        <v>9</v>
      </c>
      <c r="B31" s="1" t="s">
        <v>3413</v>
      </c>
      <c r="K31" s="1">
        <v>2.72</v>
      </c>
    </row>
    <row r="32" spans="1:56" x14ac:dyDescent="0.35">
      <c r="A32" s="1" t="s">
        <v>9</v>
      </c>
      <c r="B32" s="1" t="s">
        <v>3412</v>
      </c>
      <c r="K32" s="1">
        <v>2.72</v>
      </c>
    </row>
    <row r="33" spans="1:56" x14ac:dyDescent="0.35">
      <c r="A33" s="1">
        <v>6</v>
      </c>
      <c r="B33" s="1" t="s">
        <v>3411</v>
      </c>
      <c r="C33" s="1">
        <v>1486.5000118352473</v>
      </c>
      <c r="D33" s="1">
        <v>0</v>
      </c>
      <c r="E33">
        <f>(R33-S33*(1000-T33)/(1000-U33))*AK33</f>
        <v>-2.979445883662637</v>
      </c>
      <c r="F33">
        <f>IF(AV33&lt;&gt;0,1/(1/AV33-1/N33),0)</f>
        <v>0.26670383859781843</v>
      </c>
      <c r="G33">
        <f>((AY33-AL33/2)*S33-E33)/(AY33+AL33/2)</f>
        <v>342.35212735737201</v>
      </c>
      <c r="H33">
        <f>AL33*1000</f>
        <v>29.471486664101427</v>
      </c>
      <c r="I33">
        <f>(AQ33-AW33)</f>
        <v>9.5385639100916819</v>
      </c>
      <c r="J33">
        <f>(P33+AP33*D33)</f>
        <v>49.030101776123047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28.542726516723633</v>
      </c>
      <c r="P33" s="1">
        <v>49.030101776123047</v>
      </c>
      <c r="Q33" s="1">
        <v>28.707313537597656</v>
      </c>
      <c r="R33" s="1">
        <v>399.98965454101563</v>
      </c>
      <c r="S33" s="1">
        <v>392.20413208007813</v>
      </c>
      <c r="T33" s="1">
        <v>6.5473712980747223E-2</v>
      </c>
      <c r="U33" s="1">
        <v>26.11155891418457</v>
      </c>
      <c r="V33" s="1">
        <v>0.14676310122013092</v>
      </c>
      <c r="W33" s="1">
        <v>58.530563354492188</v>
      </c>
      <c r="X33" s="1">
        <v>299.73516845703125</v>
      </c>
      <c r="Y33" s="1">
        <v>300.25308227539063</v>
      </c>
      <c r="Z33" s="1">
        <v>0.27765765786170959</v>
      </c>
      <c r="AA33" s="1">
        <v>87.792282104492188</v>
      </c>
      <c r="AB33" s="1">
        <v>-8.6605873107910156</v>
      </c>
      <c r="AC33" s="1">
        <v>-2.4614125490188599E-2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1.1019675310920263</v>
      </c>
      <c r="AL33">
        <f>(U33-T33)/(1000-U33)*AK33</f>
        <v>2.9471486664101428E-2</v>
      </c>
      <c r="AM33">
        <f>(P33+273.15)</f>
        <v>322.18010177612302</v>
      </c>
      <c r="AN33">
        <f>(O33+273.15)</f>
        <v>301.69272651672361</v>
      </c>
      <c r="AO33">
        <f>(Y33*AG33+Z33*AH33)*AI33</f>
        <v>48.040492090273801</v>
      </c>
      <c r="AP33">
        <f>((AO33+0.00000010773*(AN33^4-AM33^4))-AL33*44100)/(L33*51.4+0.00000043092*AM33^3)</f>
        <v>-12.216348324802658</v>
      </c>
      <c r="AQ33">
        <f>0.61365*EXP(17.502*J33/(240.97+J33))</f>
        <v>11.830957256473841</v>
      </c>
      <c r="AR33">
        <f>AQ33*1000/AA33</f>
        <v>134.76078959187313</v>
      </c>
      <c r="AS33">
        <f>(AR33-U33)</f>
        <v>108.64923067768856</v>
      </c>
      <c r="AT33">
        <f>IF(D33,P33,(O33+P33)/2)</f>
        <v>38.78641414642334</v>
      </c>
      <c r="AU33">
        <f>0.61365*EXP(17.502*AT33/(240.97+AT33))</f>
        <v>6.9462944885119846</v>
      </c>
      <c r="AV33">
        <f>IF(AS33&lt;&gt;0,(1000-(AR33+U33)/2)/AS33*AL33,0)</f>
        <v>0.24943492796269931</v>
      </c>
      <c r="AW33">
        <f>U33*AA33/1000</f>
        <v>2.2923933463821595</v>
      </c>
      <c r="AX33">
        <f>(AU33-AW33)</f>
        <v>4.6539011421298255</v>
      </c>
      <c r="AY33">
        <f>1/(1.6/F33+1.37/N33)</f>
        <v>0.15736150756613054</v>
      </c>
      <c r="AZ33">
        <f>G33*AA33*0.001</f>
        <v>30.055874544031443</v>
      </c>
      <c r="BA33">
        <f>G33/S33</f>
        <v>0.87289270906373928</v>
      </c>
      <c r="BB33">
        <f>(1-AL33*AA33/AQ33/F33)*100</f>
        <v>18.00087263240524</v>
      </c>
      <c r="BC33">
        <f>(S33-E33/(N33/1.35))</f>
        <v>393.24824550264344</v>
      </c>
      <c r="BD33">
        <f>E33*BB33/100/BC33</f>
        <v>-1.3638363674935883E-3</v>
      </c>
    </row>
    <row r="34" spans="1:56" x14ac:dyDescent="0.35">
      <c r="A34" s="1" t="s">
        <v>9</v>
      </c>
      <c r="B34" s="1" t="s">
        <v>3410</v>
      </c>
      <c r="K34" s="1">
        <v>2.72</v>
      </c>
    </row>
    <row r="35" spans="1:56" x14ac:dyDescent="0.35">
      <c r="A35" s="1" t="s">
        <v>9</v>
      </c>
      <c r="B35" s="1" t="s">
        <v>3409</v>
      </c>
      <c r="K35" s="1">
        <v>2.72</v>
      </c>
    </row>
    <row r="36" spans="1:56" x14ac:dyDescent="0.35">
      <c r="A36" s="1">
        <v>7</v>
      </c>
      <c r="B36" s="1" t="s">
        <v>3408</v>
      </c>
      <c r="C36" s="1">
        <v>1689.5000118352473</v>
      </c>
      <c r="D36" s="1">
        <v>0</v>
      </c>
      <c r="E36">
        <f>(R36-S36*(1000-T36)/(1000-U36))*AK36</f>
        <v>-2.3532331321442959</v>
      </c>
      <c r="F36">
        <f>IF(AV36&lt;&gt;0,1/(1/AV36-1/N36),0)</f>
        <v>0.26155313200195973</v>
      </c>
      <c r="G36">
        <f>((AY36-AL36/2)*S36-E36)/(AY36+AL36/2)</f>
        <v>336.96862768144143</v>
      </c>
      <c r="H36">
        <f>AL36*1000</f>
        <v>29.667862516655546</v>
      </c>
      <c r="I36">
        <f>(AQ36-AW36)</f>
        <v>9.7628875808208768</v>
      </c>
      <c r="J36">
        <f>(P36+AP36*D36)</f>
        <v>49.432083129882813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28.73065185546875</v>
      </c>
      <c r="P36" s="1">
        <v>49.432083129882813</v>
      </c>
      <c r="Q36" s="1">
        <v>28.903221130371094</v>
      </c>
      <c r="R36" s="1">
        <v>400.11672973632813</v>
      </c>
      <c r="S36" s="1">
        <v>391.70263671875</v>
      </c>
      <c r="T36" s="1">
        <v>7.1208178997039795E-2</v>
      </c>
      <c r="U36" s="1">
        <v>26.298017501831055</v>
      </c>
      <c r="V36" s="1">
        <v>0.15787842869758606</v>
      </c>
      <c r="W36" s="1">
        <v>58.306358337402344</v>
      </c>
      <c r="X36" s="1">
        <v>299.5958251953125</v>
      </c>
      <c r="Y36" s="1">
        <v>501.20242309570313</v>
      </c>
      <c r="Z36" s="1">
        <v>0.35362181067466736</v>
      </c>
      <c r="AA36" s="1">
        <v>87.787925720214844</v>
      </c>
      <c r="AB36" s="1">
        <v>-8.5250282287597656</v>
      </c>
      <c r="AC36" s="1">
        <v>-2.5816803798079491E-2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1.1014552396886486</v>
      </c>
      <c r="AL36">
        <f>(U36-T36)/(1000-U36)*AK36</f>
        <v>2.9667862516655548E-2</v>
      </c>
      <c r="AM36">
        <f>(P36+273.15)</f>
        <v>322.58208312988279</v>
      </c>
      <c r="AN36">
        <f>(O36+273.15)</f>
        <v>301.88065185546873</v>
      </c>
      <c r="AO36">
        <f>(Y36*AG36+Z36*AH36)*AI36</f>
        <v>80.192385902872957</v>
      </c>
      <c r="AP36">
        <f>((AO36+0.00000010773*(AN36^4-AM36^4))-AL36*44100)/(L36*51.4+0.00000043092*AM36^3)</f>
        <v>-12.051059374670736</v>
      </c>
      <c r="AQ36">
        <f>0.61365*EXP(17.502*J36/(240.97+J36))</f>
        <v>12.071535987860532</v>
      </c>
      <c r="AR36">
        <f>AQ36*1000/AA36</f>
        <v>137.50793049072843</v>
      </c>
      <c r="AS36">
        <f>(AR36-U36)</f>
        <v>111.20991298889737</v>
      </c>
      <c r="AT36">
        <f>IF(D36,P36,(O36+P36)/2)</f>
        <v>39.081367492675781</v>
      </c>
      <c r="AU36">
        <f>0.61365*EXP(17.502*AT36/(240.97+AT36))</f>
        <v>7.0574655559348383</v>
      </c>
      <c r="AV36">
        <f>IF(AS36&lt;&gt;0,(1000-(AR36+U36)/2)/AS36*AL36,0)</f>
        <v>0.24492399654289815</v>
      </c>
      <c r="AW36">
        <f>U36*AA36/1000</f>
        <v>2.3086484070396547</v>
      </c>
      <c r="AX36">
        <f>(AU36-AW36)</f>
        <v>4.7488171488951831</v>
      </c>
      <c r="AY36">
        <f>1/(1.6/F36+1.37/N36)</f>
        <v>0.15448943833299592</v>
      </c>
      <c r="AZ36">
        <f>G36*AA36*0.001</f>
        <v>29.581776856941115</v>
      </c>
      <c r="BA36">
        <f>G36/S36</f>
        <v>0.8602664268593917</v>
      </c>
      <c r="BB36">
        <f>(1-AL36*AA36/AQ36/F36)*100</f>
        <v>17.51051600290522</v>
      </c>
      <c r="BC36">
        <f>(S36-E36/(N36/1.35))</f>
        <v>392.52730089982146</v>
      </c>
      <c r="BD36">
        <f>E36*BB36/100/BC36</f>
        <v>-1.0497696930766073E-3</v>
      </c>
    </row>
    <row r="37" spans="1:56" x14ac:dyDescent="0.35">
      <c r="A37" s="1" t="s">
        <v>9</v>
      </c>
      <c r="B37" s="1" t="s">
        <v>3407</v>
      </c>
      <c r="K37" s="1">
        <v>2.72</v>
      </c>
    </row>
    <row r="38" spans="1:56" x14ac:dyDescent="0.35">
      <c r="A38" s="1" t="s">
        <v>9</v>
      </c>
      <c r="B38" s="1" t="s">
        <v>3406</v>
      </c>
      <c r="K38" s="1">
        <v>2.72</v>
      </c>
    </row>
    <row r="39" spans="1:56" x14ac:dyDescent="0.35">
      <c r="A39" s="1">
        <v>8</v>
      </c>
      <c r="B39" s="1" t="s">
        <v>3405</v>
      </c>
      <c r="C39" s="1">
        <v>1892.5000118352473</v>
      </c>
      <c r="D39" s="1">
        <v>0</v>
      </c>
      <c r="E39">
        <f>(R39-S39*(1000-T39)/(1000-U39))*AK39</f>
        <v>-2.0923304721248699</v>
      </c>
      <c r="F39">
        <f>IF(AV39&lt;&gt;0,1/(1/AV39-1/N39),0)</f>
        <v>0.27044540793241229</v>
      </c>
      <c r="G39">
        <f>((AY39-AL39/2)*S39-E39)/(AY39+AL39/2)</f>
        <v>335.77149156456477</v>
      </c>
      <c r="H39">
        <f>AL39*1000</f>
        <v>30.084616989947779</v>
      </c>
      <c r="I39">
        <f>(AQ39-AW39)</f>
        <v>9.6005157202013915</v>
      </c>
      <c r="J39">
        <f>(P39+AP39*D39)</f>
        <v>49.214656829833984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28.970653533935547</v>
      </c>
      <c r="P39" s="1">
        <v>49.214656829833984</v>
      </c>
      <c r="Q39" s="1">
        <v>29.113401412963867</v>
      </c>
      <c r="R39" s="1">
        <v>400.02291870117188</v>
      </c>
      <c r="S39" s="1">
        <v>391.23641967773438</v>
      </c>
      <c r="T39" s="1">
        <v>7.5418293476104736E-2</v>
      </c>
      <c r="U39" s="1">
        <v>26.660919189453125</v>
      </c>
      <c r="V39" s="1">
        <v>0.16489492356777191</v>
      </c>
      <c r="W39" s="1">
        <v>58.291561126708984</v>
      </c>
      <c r="X39" s="1">
        <v>299.59371948242188</v>
      </c>
      <c r="Y39" s="1">
        <v>749.93988037109375</v>
      </c>
      <c r="Z39" s="1">
        <v>0.12573108077049255</v>
      </c>
      <c r="AA39" s="1">
        <v>87.78302001953125</v>
      </c>
      <c r="AB39" s="1">
        <v>-8.4565572738647461</v>
      </c>
      <c r="AC39" s="1">
        <v>-1.9878845661878586E-2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1.1014474980971389</v>
      </c>
      <c r="AL39">
        <f>(U39-T39)/(1000-U39)*AK39</f>
        <v>3.0084616989947778E-2</v>
      </c>
      <c r="AM39">
        <f>(P39+273.15)</f>
        <v>322.36465682983396</v>
      </c>
      <c r="AN39">
        <f>(O39+273.15)</f>
        <v>302.12065353393552</v>
      </c>
      <c r="AO39">
        <f>(Y39*AG39+Z39*AH39)*AI39</f>
        <v>119.99037817738099</v>
      </c>
      <c r="AP39">
        <f>((AO39+0.00000010773*(AN39^4-AM39^4))-AL39*44100)/(L39*51.4+0.00000043092*AM39^3)</f>
        <v>-11.833627399313857</v>
      </c>
      <c r="AQ39">
        <f>0.61365*EXP(17.502*J39/(240.97+J39))</f>
        <v>11.94089172314826</v>
      </c>
      <c r="AR39">
        <f>AQ39*1000/AA39</f>
        <v>136.02735153668073</v>
      </c>
      <c r="AS39">
        <f>(AR39-U39)</f>
        <v>109.3664323472276</v>
      </c>
      <c r="AT39">
        <f>IF(D39,P39,(O39+P39)/2)</f>
        <v>39.092655181884766</v>
      </c>
      <c r="AU39">
        <f>0.61365*EXP(17.502*AT39/(240.97+AT39))</f>
        <v>7.0617504824192849</v>
      </c>
      <c r="AV39">
        <f>IF(AS39&lt;&gt;0,(1000-(AR39+U39)/2)/AS39*AL39,0)</f>
        <v>0.25270468497523446</v>
      </c>
      <c r="AW39">
        <f>U39*AA39/1000</f>
        <v>2.3403760029468685</v>
      </c>
      <c r="AX39">
        <f>(AU39-AW39)</f>
        <v>4.7213744794724164</v>
      </c>
      <c r="AY39">
        <f>1/(1.6/F39+1.37/N39)</f>
        <v>0.15944394246800755</v>
      </c>
      <c r="AZ39">
        <f>G39*AA39*0.001</f>
        <v>29.475035566000056</v>
      </c>
      <c r="BA39">
        <f>G39/S39</f>
        <v>0.85823168467072508</v>
      </c>
      <c r="BB39">
        <f>(1-AL39*AA39/AQ39/F39)*100</f>
        <v>18.221595583860516</v>
      </c>
      <c r="BC39">
        <f>(S39-E39/(N39/1.35))</f>
        <v>391.9696534452504</v>
      </c>
      <c r="BD39">
        <f>E39*BB39/100/BC39</f>
        <v>-9.7266712756304311E-4</v>
      </c>
    </row>
    <row r="40" spans="1:56" x14ac:dyDescent="0.35">
      <c r="A40" s="1" t="s">
        <v>9</v>
      </c>
      <c r="B40" s="1" t="s">
        <v>3404</v>
      </c>
      <c r="K40" s="1">
        <v>2.72</v>
      </c>
    </row>
    <row r="41" spans="1:56" x14ac:dyDescent="0.35">
      <c r="A41" s="1" t="s">
        <v>9</v>
      </c>
      <c r="B41" s="1" t="s">
        <v>3403</v>
      </c>
      <c r="K41" s="1">
        <v>2.72</v>
      </c>
    </row>
    <row r="42" spans="1:56" x14ac:dyDescent="0.35">
      <c r="A42" s="1">
        <v>9</v>
      </c>
      <c r="B42" s="1" t="s">
        <v>3402</v>
      </c>
      <c r="C42" s="1">
        <v>2095.5000118352473</v>
      </c>
      <c r="D42" s="1">
        <v>0</v>
      </c>
      <c r="E42">
        <f>(R42-S42*(1000-T42)/(1000-U42))*AK42</f>
        <v>-1.717814916014025</v>
      </c>
      <c r="F42">
        <f>IF(AV42&lt;&gt;0,1/(1/AV42-1/N42),0)</f>
        <v>0.27461968919349022</v>
      </c>
      <c r="G42">
        <f>((AY42-AL42/2)*S42-E42)/(AY42+AL42/2)</f>
        <v>333.21091637686868</v>
      </c>
      <c r="H42">
        <f>AL42*1000</f>
        <v>30.457118979433226</v>
      </c>
      <c r="I42">
        <f>(AQ42-AW42)</f>
        <v>9.5786268343409322</v>
      </c>
      <c r="J42">
        <f>(P42+AP42*D42)</f>
        <v>49.225837707519531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29.200796127319336</v>
      </c>
      <c r="P42" s="1">
        <v>49.225837707519531</v>
      </c>
      <c r="Q42" s="1">
        <v>29.315788269042969</v>
      </c>
      <c r="R42" s="1">
        <v>399.99111938476563</v>
      </c>
      <c r="S42" s="1">
        <v>390.74557495117188</v>
      </c>
      <c r="T42" s="1">
        <v>8.1611432135105133E-2</v>
      </c>
      <c r="U42" s="1">
        <v>26.988067626953125</v>
      </c>
      <c r="V42" s="1">
        <v>0.17606611549854279</v>
      </c>
      <c r="W42" s="1">
        <v>58.2232666015625</v>
      </c>
      <c r="X42" s="1">
        <v>299.58453369140625</v>
      </c>
      <c r="Y42" s="1">
        <v>1000.8932495117188</v>
      </c>
      <c r="Z42" s="1">
        <v>0.27897447347640991</v>
      </c>
      <c r="AA42" s="1">
        <v>87.777801513671875</v>
      </c>
      <c r="AB42" s="1">
        <v>-8.1992969512939453</v>
      </c>
      <c r="AC42" s="1">
        <v>-1.8871098756790161E-2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1.1014137268066402</v>
      </c>
      <c r="AL42">
        <f>(U42-T42)/(1000-U42)*AK42</f>
        <v>3.0457118979433227E-2</v>
      </c>
      <c r="AM42">
        <f>(P42+273.15)</f>
        <v>322.37583770751951</v>
      </c>
      <c r="AN42">
        <f>(O42+273.15)</f>
        <v>302.35079612731931</v>
      </c>
      <c r="AO42">
        <f>(Y42*AG42+Z42*AH42)*AI42</f>
        <v>160.1429163424018</v>
      </c>
      <c r="AP42">
        <f>((AO42+0.00000010773*(AN42^4-AM42^4))-AL42*44100)/(L42*51.4+0.00000043092*AM42^3)</f>
        <v>-11.622127181003098</v>
      </c>
      <c r="AQ42">
        <f>0.61365*EXP(17.502*J42/(240.97+J42))</f>
        <v>11.947580077737177</v>
      </c>
      <c r="AR42">
        <f>AQ42*1000/AA42</f>
        <v>136.11163496588912</v>
      </c>
      <c r="AS42">
        <f>(AR42-U42)</f>
        <v>109.123567338936</v>
      </c>
      <c r="AT42">
        <f>IF(D42,P42,(O42+P42)/2)</f>
        <v>39.213316917419434</v>
      </c>
      <c r="AU42">
        <f>0.61365*EXP(17.502*AT42/(240.97+AT42))</f>
        <v>7.107696102933903</v>
      </c>
      <c r="AV42">
        <f>IF(AS42&lt;&gt;0,(1000-(AR42+U42)/2)/AS42*AL42,0)</f>
        <v>0.2563455918633808</v>
      </c>
      <c r="AW42">
        <f>U42*AA42/1000</f>
        <v>2.3689532433962448</v>
      </c>
      <c r="AX42">
        <f>(AU42-AW42)</f>
        <v>4.7387428595376582</v>
      </c>
      <c r="AY42">
        <f>1/(1.6/F42+1.37/N42)</f>
        <v>0.16176335813520132</v>
      </c>
      <c r="AZ42">
        <f>G42*AA42*0.001</f>
        <v>29.248521679917495</v>
      </c>
      <c r="BA42">
        <f>G42/S42</f>
        <v>0.85275672390789636</v>
      </c>
      <c r="BB42">
        <f>(1-AL42*AA42/AQ42/F42)*100</f>
        <v>18.517959195188428</v>
      </c>
      <c r="BC42">
        <f>(S42-E42/(N42/1.35))</f>
        <v>391.34756393883168</v>
      </c>
      <c r="BD42">
        <f>E42*BB42/100/BC42</f>
        <v>-8.1284335079202851E-4</v>
      </c>
    </row>
    <row r="43" spans="1:56" x14ac:dyDescent="0.35">
      <c r="A43" s="1" t="s">
        <v>9</v>
      </c>
      <c r="B43" s="1" t="s">
        <v>3401</v>
      </c>
      <c r="K43" s="1">
        <v>2.72</v>
      </c>
    </row>
    <row r="44" spans="1:56" x14ac:dyDescent="0.35">
      <c r="A44" s="1" t="s">
        <v>9</v>
      </c>
      <c r="B44" s="1" t="s">
        <v>3400</v>
      </c>
      <c r="K44" s="1">
        <v>2.72</v>
      </c>
    </row>
    <row r="45" spans="1:56" x14ac:dyDescent="0.35">
      <c r="A45" s="1">
        <v>10</v>
      </c>
      <c r="B45" s="1" t="s">
        <v>3399</v>
      </c>
      <c r="C45" s="1">
        <v>2298.5000118352473</v>
      </c>
      <c r="D45" s="1">
        <v>0</v>
      </c>
      <c r="E45">
        <f>(R45-S45*(1000-T45)/(1000-U45))*AK45</f>
        <v>-2.0703838559316585</v>
      </c>
      <c r="F45">
        <f>IF(AV45&lt;&gt;0,1/(1/AV45-1/N45),0)</f>
        <v>0.2932435133715709</v>
      </c>
      <c r="G45">
        <f>((AY45-AL45/2)*S45-E45)/(AY45+AL45/2)</f>
        <v>338.76758162877428</v>
      </c>
      <c r="H45">
        <f>AL45*1000</f>
        <v>30.358836021517579</v>
      </c>
      <c r="I45">
        <f>(AQ45-AW45)</f>
        <v>9.0136080109722929</v>
      </c>
      <c r="J45">
        <f>(P45+AP45*D45)</f>
        <v>48.249187469482422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29.384670257568359</v>
      </c>
      <c r="P45" s="1">
        <v>48.249187469482422</v>
      </c>
      <c r="Q45" s="1">
        <v>29.503023147583008</v>
      </c>
      <c r="R45" s="1">
        <v>400.027587890625</v>
      </c>
      <c r="S45" s="1">
        <v>391.12640380859375</v>
      </c>
      <c r="T45" s="1">
        <v>8.5184186697006226E-2</v>
      </c>
      <c r="U45" s="1">
        <v>26.907388687133789</v>
      </c>
      <c r="V45" s="1">
        <v>0.18182641267776489</v>
      </c>
      <c r="W45" s="1">
        <v>57.434059143066406</v>
      </c>
      <c r="X45" s="1">
        <v>299.58062744140625</v>
      </c>
      <c r="Y45" s="1">
        <v>1250.499755859375</v>
      </c>
      <c r="Z45" s="1">
        <v>0.20824386179447174</v>
      </c>
      <c r="AA45" s="1">
        <v>87.774581909179688</v>
      </c>
      <c r="AB45" s="1">
        <v>-8.1964387893676758</v>
      </c>
      <c r="AC45" s="1">
        <v>-1.2503320351243019E-2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1.1013993655934051</v>
      </c>
      <c r="AL45">
        <f>(U45-T45)/(1000-U45)*AK45</f>
        <v>3.035883602151758E-2</v>
      </c>
      <c r="AM45">
        <f>(P45+273.15)</f>
        <v>321.3991874694824</v>
      </c>
      <c r="AN45">
        <f>(O45+273.15)</f>
        <v>302.53467025756834</v>
      </c>
      <c r="AO45">
        <f>(Y45*AG45+Z45*AH45)*AI45</f>
        <v>200.07995646536438</v>
      </c>
      <c r="AP45">
        <f>((AO45+0.00000010773*(AN45^4-AM45^4))-AL45*44100)/(L45*51.4+0.00000043092*AM45^3)</f>
        <v>-11.147680140884777</v>
      </c>
      <c r="AQ45">
        <f>0.61365*EXP(17.502*J45/(240.97+J45))</f>
        <v>11.375392803253252</v>
      </c>
      <c r="AR45">
        <f>AQ45*1000/AA45</f>
        <v>129.59780104704302</v>
      </c>
      <c r="AS45">
        <f>(AR45-U45)</f>
        <v>102.69041235990923</v>
      </c>
      <c r="AT45">
        <f>IF(D45,P45,(O45+P45)/2)</f>
        <v>38.816928863525391</v>
      </c>
      <c r="AU45">
        <f>0.61365*EXP(17.502*AT45/(240.97+AT45))</f>
        <v>6.9577249246959374</v>
      </c>
      <c r="AV45">
        <f>IF(AS45&lt;&gt;0,(1000-(AR45+U45)/2)/AS45*AL45,0)</f>
        <v>0.27250039884555127</v>
      </c>
      <c r="AW45">
        <f>U45*AA45/1000</f>
        <v>2.3617847922809596</v>
      </c>
      <c r="AX45">
        <f>(AU45-AW45)</f>
        <v>4.5959401324149773</v>
      </c>
      <c r="AY45">
        <f>1/(1.6/F45+1.37/N45)</f>
        <v>0.17206235124275088</v>
      </c>
      <c r="AZ45">
        <f>G45*AA45*0.001</f>
        <v>29.735182841849564</v>
      </c>
      <c r="BA45">
        <f>G45/S45</f>
        <v>0.86613324574875183</v>
      </c>
      <c r="BB45">
        <f>(1-AL45*AA45/AQ45/F45)*100</f>
        <v>20.116134915941608</v>
      </c>
      <c r="BC45">
        <f>(S45-E45/(N45/1.35))</f>
        <v>391.85194663039636</v>
      </c>
      <c r="BD45">
        <f>E45*BB45/100/BC45</f>
        <v>-1.0628534917804583E-3</v>
      </c>
    </row>
    <row r="46" spans="1:56" x14ac:dyDescent="0.35">
      <c r="A46" s="1" t="s">
        <v>9</v>
      </c>
      <c r="B46" s="1" t="s">
        <v>3398</v>
      </c>
      <c r="K46" s="1">
        <v>2.72</v>
      </c>
    </row>
    <row r="47" spans="1:56" x14ac:dyDescent="0.35">
      <c r="A47" s="1" t="s">
        <v>9</v>
      </c>
      <c r="B47" s="1" t="s">
        <v>3397</v>
      </c>
      <c r="K47" s="1">
        <v>2.72</v>
      </c>
    </row>
    <row r="48" spans="1:56" x14ac:dyDescent="0.35">
      <c r="A48" s="1">
        <v>11</v>
      </c>
      <c r="B48" s="1" t="s">
        <v>3396</v>
      </c>
      <c r="C48" s="1">
        <v>2501.5000118352473</v>
      </c>
      <c r="D48" s="1">
        <v>0</v>
      </c>
      <c r="E48">
        <f>(R48-S48*(1000-T48)/(1000-U48))*AK48</f>
        <v>-1.7332474279962244</v>
      </c>
      <c r="F48">
        <f>IF(AV48&lt;&gt;0,1/(1/AV48-1/N48),0)</f>
        <v>0.29891286129326783</v>
      </c>
      <c r="G48">
        <f>((AY48-AL48/2)*S48-E48)/(AY48+AL48/2)</f>
        <v>338.0310023992098</v>
      </c>
      <c r="H48">
        <f>AL48*1000</f>
        <v>30.154452424304338</v>
      </c>
      <c r="I48">
        <f>(AQ48-AW48)</f>
        <v>8.8071264574737818</v>
      </c>
      <c r="J48">
        <f>(P48+AP48*D48)</f>
        <v>47.859565734863281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29.594335556030273</v>
      </c>
      <c r="P48" s="1">
        <v>47.859565734863281</v>
      </c>
      <c r="Q48" s="1">
        <v>29.694694519042969</v>
      </c>
      <c r="R48" s="1">
        <v>399.998291015625</v>
      </c>
      <c r="S48" s="1">
        <v>390.870849609375</v>
      </c>
      <c r="T48" s="1">
        <v>9.2329353094100952E-2</v>
      </c>
      <c r="U48" s="1">
        <v>26.737831115722656</v>
      </c>
      <c r="V48" s="1">
        <v>0.19469206035137177</v>
      </c>
      <c r="W48" s="1">
        <v>56.381244659423828</v>
      </c>
      <c r="X48" s="1">
        <v>299.58929443359375</v>
      </c>
      <c r="Y48" s="1">
        <v>1600.8560791015625</v>
      </c>
      <c r="Z48" s="1">
        <v>0.22003115713596344</v>
      </c>
      <c r="AA48" s="1">
        <v>87.766586303710938</v>
      </c>
      <c r="AB48" s="1">
        <v>-8.1518621444702148</v>
      </c>
      <c r="AC48" s="1">
        <v>-4.819757305085659E-3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1.1014312295352708</v>
      </c>
      <c r="AL48">
        <f>(U48-T48)/(1000-U48)*AK48</f>
        <v>3.015445242430434E-2</v>
      </c>
      <c r="AM48">
        <f>(P48+273.15)</f>
        <v>321.00956573486326</v>
      </c>
      <c r="AN48">
        <f>(O48+273.15)</f>
        <v>302.74433555603025</v>
      </c>
      <c r="AO48">
        <f>(Y48*AG48+Z48*AH48)*AI48</f>
        <v>256.13696693114252</v>
      </c>
      <c r="AP48">
        <f>((AO48+0.00000010773*(AN48^4-AM48^4))-AL48*44100)/(L48*51.4+0.00000043092*AM48^3)</f>
        <v>-10.563745521170187</v>
      </c>
      <c r="AQ48">
        <f>0.61365*EXP(17.502*J48/(240.97+J48))</f>
        <v>11.153814619665901</v>
      </c>
      <c r="AR48">
        <f>AQ48*1000/AA48</f>
        <v>127.08497720383933</v>
      </c>
      <c r="AS48">
        <f>(AR48-U48)</f>
        <v>100.34714608811667</v>
      </c>
      <c r="AT48">
        <f>IF(D48,P48,(O48+P48)/2)</f>
        <v>38.726950645446777</v>
      </c>
      <c r="AU48">
        <f>0.61365*EXP(17.502*AT48/(240.97+AT48))</f>
        <v>6.9240669812976305</v>
      </c>
      <c r="AV48">
        <f>IF(AS48&lt;&gt;0,(1000-(AR48+U48)/2)/AS48*AL48,0)</f>
        <v>0.27738936513689344</v>
      </c>
      <c r="AW48">
        <f>U48*AA48/1000</f>
        <v>2.3466881621921201</v>
      </c>
      <c r="AX48">
        <f>(AU48-AW48)</f>
        <v>4.57737881910551</v>
      </c>
      <c r="AY48">
        <f>1/(1.6/F48+1.37/N48)</f>
        <v>0.17518163223252289</v>
      </c>
      <c r="AZ48">
        <f>G48*AA48*0.001</f>
        <v>29.667827145400167</v>
      </c>
      <c r="BA48">
        <f>G48/S48</f>
        <v>0.86481507315530992</v>
      </c>
      <c r="BB48">
        <f>(1-AL48*AA48/AQ48/F48)*100</f>
        <v>20.619719471217877</v>
      </c>
      <c r="BC48">
        <f>(S48-E48/(N48/1.35))</f>
        <v>391.47824674792383</v>
      </c>
      <c r="BD48">
        <f>E48*BB48/100/BC48</f>
        <v>-9.1292622352282947E-4</v>
      </c>
    </row>
    <row r="49" spans="1:56" x14ac:dyDescent="0.35">
      <c r="A49" s="1" t="s">
        <v>9</v>
      </c>
      <c r="B49" s="1" t="s">
        <v>3395</v>
      </c>
      <c r="K49" s="1">
        <v>2.72</v>
      </c>
    </row>
    <row r="50" spans="1:56" x14ac:dyDescent="0.35">
      <c r="A50" s="1" t="s">
        <v>9</v>
      </c>
      <c r="B50" s="1" t="s">
        <v>3390</v>
      </c>
      <c r="K50" s="1">
        <v>2.72</v>
      </c>
    </row>
    <row r="51" spans="1:56" x14ac:dyDescent="0.35">
      <c r="A51" s="1">
        <v>12</v>
      </c>
      <c r="B51" s="1" t="s">
        <v>3394</v>
      </c>
      <c r="C51" s="1">
        <v>2704.5000118352473</v>
      </c>
      <c r="D51" s="1">
        <v>0</v>
      </c>
      <c r="E51">
        <f>(R51-S51*(1000-T51)/(1000-U51))*AK51</f>
        <v>-2.1814726398314601</v>
      </c>
      <c r="F51">
        <f>IF(AV51&lt;&gt;0,1/(1/AV51-1/N51),0)</f>
        <v>0.30543868401597146</v>
      </c>
      <c r="G51">
        <f>((AY51-AL51/2)*S51-E51)/(AY51+AL51/2)</f>
        <v>342.83899679114978</v>
      </c>
      <c r="H51">
        <f>AL51*1000</f>
        <v>29.680542771115793</v>
      </c>
      <c r="I51">
        <f>(AQ51-AW51)</f>
        <v>8.5148297917670543</v>
      </c>
      <c r="J51">
        <f>(P51+AP51*D51)</f>
        <v>47.270355224609375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29.782522201538086</v>
      </c>
      <c r="P51" s="1">
        <v>47.270355224609375</v>
      </c>
      <c r="Q51" s="1">
        <v>29.886178970336914</v>
      </c>
      <c r="R51" s="1">
        <v>400.17819213867188</v>
      </c>
      <c r="S51" s="1">
        <v>391.60693359375</v>
      </c>
      <c r="T51" s="1">
        <v>9.9159859120845795E-2</v>
      </c>
      <c r="U51" s="1">
        <v>26.334051132202148</v>
      </c>
      <c r="V51" s="1">
        <v>0.2068178653717041</v>
      </c>
      <c r="W51" s="1">
        <v>54.924972534179688</v>
      </c>
      <c r="X51" s="1">
        <v>299.62045288085938</v>
      </c>
      <c r="Y51" s="1">
        <v>2000.3468017578125</v>
      </c>
      <c r="Z51" s="1">
        <v>0.29206418991088867</v>
      </c>
      <c r="AA51" s="1">
        <v>87.756271362304688</v>
      </c>
      <c r="AB51" s="1">
        <v>-8.0600376129150391</v>
      </c>
      <c r="AC51" s="1">
        <v>1.0201948694884777E-2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1.101545782650218</v>
      </c>
      <c r="AL51">
        <f>(U51-T51)/(1000-U51)*AK51</f>
        <v>2.9680542771115793E-2</v>
      </c>
      <c r="AM51">
        <f>(P51+273.15)</f>
        <v>320.42035522460935</v>
      </c>
      <c r="AN51">
        <f>(O51+273.15)</f>
        <v>302.93252220153806</v>
      </c>
      <c r="AO51">
        <f>(Y51*AG51+Z51*AH51)*AI51</f>
        <v>320.05548112745237</v>
      </c>
      <c r="AP51">
        <f>((AO51+0.00000010773*(AN51^4-AM51^4))-AL51*44100)/(L51*51.4+0.00000043092*AM51^3)</f>
        <v>-9.8018070363900005</v>
      </c>
      <c r="AQ51">
        <f>0.61365*EXP(17.502*J51/(240.97+J51))</f>
        <v>10.825807928993394</v>
      </c>
      <c r="AR51">
        <f>AQ51*1000/AA51</f>
        <v>123.36221401543698</v>
      </c>
      <c r="AS51">
        <f>(AR51-U51)</f>
        <v>97.028162883234828</v>
      </c>
      <c r="AT51">
        <f>IF(D51,P51,(O51+P51)/2)</f>
        <v>38.52643871307373</v>
      </c>
      <c r="AU51">
        <f>0.61365*EXP(17.502*AT51/(240.97+AT51))</f>
        <v>6.8495695570424724</v>
      </c>
      <c r="AV51">
        <f>IF(AS51&lt;&gt;0,(1000-(AR51+U51)/2)/AS51*AL51,0)</f>
        <v>0.28300040684027983</v>
      </c>
      <c r="AW51">
        <f>U51*AA51/1000</f>
        <v>2.3109781372263387</v>
      </c>
      <c r="AX51">
        <f>(AU51-AW51)</f>
        <v>4.5385914198161341</v>
      </c>
      <c r="AY51">
        <f>1/(1.6/F51+1.37/N51)</f>
        <v>0.17876303277677724</v>
      </c>
      <c r="AZ51">
        <f>G51*AA51*0.001</f>
        <v>30.086272035984447</v>
      </c>
      <c r="BA51">
        <f>G51/S51</f>
        <v>0.87546712629661527</v>
      </c>
      <c r="BB51">
        <f>(1-AL51*AA51/AQ51/F51)*100</f>
        <v>21.229129737016038</v>
      </c>
      <c r="BC51">
        <f>(S51-E51/(N51/1.35))</f>
        <v>392.3714062350208</v>
      </c>
      <c r="BD51">
        <f>E51*BB51/100/BC51</f>
        <v>-1.1802788111678537E-3</v>
      </c>
    </row>
    <row r="52" spans="1:56" x14ac:dyDescent="0.35">
      <c r="A52" s="1" t="s">
        <v>9</v>
      </c>
      <c r="B52" s="1" t="s">
        <v>3393</v>
      </c>
      <c r="K52" s="1">
        <v>1.96384</v>
      </c>
    </row>
    <row r="53" spans="1:56" x14ac:dyDescent="0.35">
      <c r="A53" s="1" t="s">
        <v>9</v>
      </c>
      <c r="B53" s="1" t="s">
        <v>3392</v>
      </c>
    </row>
    <row r="54" spans="1:56" x14ac:dyDescent="0.35">
      <c r="A54" s="1" t="s">
        <v>9</v>
      </c>
      <c r="B54" s="1" t="s">
        <v>3391</v>
      </c>
    </row>
    <row r="55" spans="1:56" x14ac:dyDescent="0.35">
      <c r="A55" s="1" t="s">
        <v>9</v>
      </c>
      <c r="B55" s="1" t="s">
        <v>3390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BD55"/>
  <sheetViews>
    <sheetView zoomScale="4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3479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3478</v>
      </c>
    </row>
    <row r="12" spans="1:56" x14ac:dyDescent="0.35">
      <c r="A12" s="1" t="s">
        <v>9</v>
      </c>
      <c r="B12" s="1" t="s">
        <v>3477</v>
      </c>
    </row>
    <row r="13" spans="1:56" x14ac:dyDescent="0.35">
      <c r="A13" s="1" t="s">
        <v>9</v>
      </c>
      <c r="B13" s="1" t="s">
        <v>3476</v>
      </c>
    </row>
    <row r="14" spans="1:56" x14ac:dyDescent="0.35">
      <c r="A14" s="1" t="s">
        <v>9</v>
      </c>
      <c r="B14" s="1" t="s">
        <v>3475</v>
      </c>
    </row>
    <row r="15" spans="1:56" x14ac:dyDescent="0.35">
      <c r="A15" s="1" t="s">
        <v>9</v>
      </c>
      <c r="B15" s="1" t="s">
        <v>3474</v>
      </c>
    </row>
    <row r="16" spans="1:56" x14ac:dyDescent="0.35">
      <c r="A16" s="1" t="s">
        <v>9</v>
      </c>
      <c r="B16" s="1" t="s">
        <v>3473</v>
      </c>
    </row>
    <row r="17" spans="1:56" x14ac:dyDescent="0.35">
      <c r="A17" s="1" t="s">
        <v>9</v>
      </c>
      <c r="B17" s="1" t="s">
        <v>3472</v>
      </c>
    </row>
    <row r="18" spans="1:56" x14ac:dyDescent="0.35">
      <c r="A18" s="1">
        <v>1</v>
      </c>
      <c r="B18" s="1" t="s">
        <v>3471</v>
      </c>
      <c r="C18" s="1">
        <v>466.50000155344605</v>
      </c>
      <c r="D18" s="1">
        <v>0</v>
      </c>
      <c r="E18">
        <f>(R18-S18*(1000-T18)/(1000-U18))*AK18</f>
        <v>-7.6223078530755819</v>
      </c>
      <c r="F18">
        <f>IF(AV18&lt;&gt;0,1/(1/AV18-1/N18),0)</f>
        <v>0.13339089306475718</v>
      </c>
      <c r="G18">
        <f>((AY18-AL18/2)*S18-E18)/(AY18+AL18/2)</f>
        <v>335.82561974297755</v>
      </c>
      <c r="H18">
        <f>AL18*1000</f>
        <v>33.931410502623031</v>
      </c>
      <c r="I18">
        <f>(AQ18-AW18)</f>
        <v>19.794452546972714</v>
      </c>
      <c r="J18">
        <f>(P18+AP18*D18)</f>
        <v>62.369571685791016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30.136930465698242</v>
      </c>
      <c r="P18" s="1">
        <v>62.369571685791016</v>
      </c>
      <c r="Q18" s="1">
        <v>30.279123306274414</v>
      </c>
      <c r="R18" s="1">
        <v>400.01229858398438</v>
      </c>
      <c r="S18" s="1">
        <v>394.77175903320313</v>
      </c>
      <c r="T18" s="1">
        <v>0.12143509835004807</v>
      </c>
      <c r="U18" s="1">
        <v>29.99995231628418</v>
      </c>
      <c r="V18" s="1">
        <v>0.248128741979599</v>
      </c>
      <c r="W18" s="1">
        <v>61.299003601074219</v>
      </c>
      <c r="X18" s="1">
        <v>299.6287841796875</v>
      </c>
      <c r="Y18" s="1">
        <v>0.14335550367832184</v>
      </c>
      <c r="Z18" s="1">
        <v>0.24491512775421143</v>
      </c>
      <c r="AA18" s="1">
        <v>87.740959167480469</v>
      </c>
      <c r="AB18" s="1">
        <v>-8.1648426055908203</v>
      </c>
      <c r="AC18" s="1">
        <v>-2.1961575374007225E-2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1.1015764124253213</v>
      </c>
      <c r="AL18">
        <f>(U18-T18)/(1000-U18)*AK18</f>
        <v>3.3931410502623029E-2</v>
      </c>
      <c r="AM18">
        <f>(P18+273.15)</f>
        <v>335.51957168579099</v>
      </c>
      <c r="AN18">
        <f>(O18+273.15)</f>
        <v>303.28693046569822</v>
      </c>
      <c r="AO18">
        <f>(Y18*AG18+Z18*AH18)*AI18</f>
        <v>2.2936880075852262E-2</v>
      </c>
      <c r="AP18">
        <f>((AO18+0.00000010773*(AN18^4-AM18^4))-AL18*44100)/(L18*51.4+0.00000043092*AM18^3)</f>
        <v>-15.442543001559883</v>
      </c>
      <c r="AQ18">
        <f>0.61365*EXP(17.502*J18/(240.97+J18))</f>
        <v>22.426677138182164</v>
      </c>
      <c r="AR18">
        <f>AQ18*1000/AA18</f>
        <v>255.60100266711225</v>
      </c>
      <c r="AS18">
        <f>(AR18-U18)</f>
        <v>225.60105035082807</v>
      </c>
      <c r="AT18">
        <f>IF(D18,P18,(O18+P18)/2)</f>
        <v>46.253251075744629</v>
      </c>
      <c r="AU18">
        <f>0.61365*EXP(17.502*AT18/(240.97+AT18))</f>
        <v>10.279170362227223</v>
      </c>
      <c r="AV18">
        <f>IF(AS18&lt;&gt;0,(1000-(AR18+U18)/2)/AS18*AL18,0)</f>
        <v>0.12892665541960263</v>
      </c>
      <c r="AW18">
        <f>U18*AA18/1000</f>
        <v>2.6322245912094515</v>
      </c>
      <c r="AX18">
        <f>(AU18-AW18)</f>
        <v>7.6469457710177711</v>
      </c>
      <c r="AY18">
        <f>1/(1.6/F18+1.37/N18)</f>
        <v>8.0968694304519404E-2</v>
      </c>
      <c r="AZ18">
        <f>G18*AA18*0.001</f>
        <v>29.465661989262415</v>
      </c>
      <c r="BA18">
        <f>G18/S18</f>
        <v>0.85068298848280133</v>
      </c>
      <c r="BB18">
        <f>(1-AL18*AA18/AQ18/F18)*100</f>
        <v>0.47935547596632544</v>
      </c>
      <c r="BC18">
        <f>(S18-E18/(N18/1.35))</f>
        <v>397.44291140551536</v>
      </c>
      <c r="BD18">
        <f>E18*BB18/100/BC18</f>
        <v>-9.1932574566536899E-5</v>
      </c>
    </row>
    <row r="19" spans="1:56" x14ac:dyDescent="0.35">
      <c r="A19" s="1" t="s">
        <v>9</v>
      </c>
      <c r="B19" s="1" t="s">
        <v>3470</v>
      </c>
      <c r="K19" s="1">
        <v>2.72</v>
      </c>
    </row>
    <row r="20" spans="1:56" x14ac:dyDescent="0.35">
      <c r="A20" s="1" t="s">
        <v>9</v>
      </c>
      <c r="B20" s="1" t="s">
        <v>3469</v>
      </c>
      <c r="K20" s="1">
        <v>2.72</v>
      </c>
    </row>
    <row r="21" spans="1:56" x14ac:dyDescent="0.35">
      <c r="A21" s="1">
        <v>2</v>
      </c>
      <c r="B21" s="1" t="s">
        <v>3468</v>
      </c>
      <c r="C21" s="1">
        <v>669.00000156462193</v>
      </c>
      <c r="D21" s="1">
        <v>0</v>
      </c>
      <c r="E21">
        <f>(R21-S21*(1000-T21)/(1000-U21))*AK21</f>
        <v>-6.9779485209266854</v>
      </c>
      <c r="F21">
        <f>IF(AV21&lt;&gt;0,1/(1/AV21-1/N21),0)</f>
        <v>0.46954904601090264</v>
      </c>
      <c r="G21">
        <f>((AY21-AL21/2)*S21-E21)/(AY21+AL21/2)</f>
        <v>372.90932125767722</v>
      </c>
      <c r="H21">
        <f>AL21*1000</f>
        <v>33.131146876888948</v>
      </c>
      <c r="I21">
        <f>(AQ21-AW21)</f>
        <v>6.4845712829382567</v>
      </c>
      <c r="J21">
        <f>(P21+AP21*D21)</f>
        <v>43.798423767089844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30.145917892456055</v>
      </c>
      <c r="P21" s="1">
        <v>43.798423767089844</v>
      </c>
      <c r="Q21" s="1">
        <v>30.343463897705078</v>
      </c>
      <c r="R21" s="1">
        <v>400.0186767578125</v>
      </c>
      <c r="S21" s="1">
        <v>394.48892211914063</v>
      </c>
      <c r="T21" s="1">
        <v>0.12972654402256012</v>
      </c>
      <c r="U21" s="1">
        <v>29.321691513061523</v>
      </c>
      <c r="V21" s="1">
        <v>0.26490756869316101</v>
      </c>
      <c r="W21" s="1">
        <v>59.876239776611328</v>
      </c>
      <c r="X21" s="1">
        <v>299.65213012695313</v>
      </c>
      <c r="Y21" s="1">
        <v>25.671695709228516</v>
      </c>
      <c r="Z21" s="1">
        <v>0.19121664762496948</v>
      </c>
      <c r="AA21" s="1">
        <v>87.732192993164063</v>
      </c>
      <c r="AB21" s="1">
        <v>-8.2257118225097656</v>
      </c>
      <c r="AC21" s="1">
        <v>-4.2393500916659832E-3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1.1016622431137981</v>
      </c>
      <c r="AL21">
        <f>(U21-T21)/(1000-U21)*AK21</f>
        <v>3.3131146876888951E-2</v>
      </c>
      <c r="AM21">
        <f>(P21+273.15)</f>
        <v>316.94842376708982</v>
      </c>
      <c r="AN21">
        <f>(O21+273.15)</f>
        <v>303.29591789245603</v>
      </c>
      <c r="AO21">
        <f>(Y21*AG21+Z21*AH21)*AI21</f>
        <v>4.1074712216674243</v>
      </c>
      <c r="AP21">
        <f>((AO21+0.00000010773*(AN21^4-AM21^4))-AL21*44100)/(L21*51.4+0.00000043092*AM21^3)</f>
        <v>-13.19482920300163</v>
      </c>
      <c r="AQ21">
        <f>0.61365*EXP(17.502*J21/(240.97+J21))</f>
        <v>9.0570275816481907</v>
      </c>
      <c r="AR21">
        <f>AQ21*1000/AA21</f>
        <v>103.23493888217176</v>
      </c>
      <c r="AS21">
        <f>(AR21-U21)</f>
        <v>73.913247369110238</v>
      </c>
      <c r="AT21">
        <f>IF(D21,P21,(O21+P21)/2)</f>
        <v>36.972170829772949</v>
      </c>
      <c r="AU21">
        <f>0.61365*EXP(17.502*AT21/(240.97+AT21))</f>
        <v>6.2953079791071236</v>
      </c>
      <c r="AV21">
        <f>IF(AS21&lt;&gt;0,(1000-(AR21+U21)/2)/AS21*AL21,0)</f>
        <v>0.41853485515036937</v>
      </c>
      <c r="AW21">
        <f>U21*AA21/1000</f>
        <v>2.5724562987099344</v>
      </c>
      <c r="AX21">
        <f>(AU21-AW21)</f>
        <v>3.7228516803971892</v>
      </c>
      <c r="AY21">
        <f>1/(1.6/F21+1.37/N21)</f>
        <v>0.26573445324958567</v>
      </c>
      <c r="AZ21">
        <f>G21*AA21*0.001</f>
        <v>32.716152541528352</v>
      </c>
      <c r="BA21">
        <f>G21/S21</f>
        <v>0.94529732103618846</v>
      </c>
      <c r="BB21">
        <f>(1-AL21*AA21/AQ21/F21)*100</f>
        <v>31.651529202291417</v>
      </c>
      <c r="BC21">
        <f>(S21-E21/(N21/1.35))</f>
        <v>396.93426598412572</v>
      </c>
      <c r="BD21">
        <f>E21*BB21/100/BC21</f>
        <v>-5.5642145390146277E-3</v>
      </c>
    </row>
    <row r="22" spans="1:56" x14ac:dyDescent="0.35">
      <c r="A22" s="1" t="s">
        <v>9</v>
      </c>
      <c r="B22" s="1" t="s">
        <v>3467</v>
      </c>
      <c r="K22" s="1">
        <v>2.72</v>
      </c>
    </row>
    <row r="23" spans="1:56" x14ac:dyDescent="0.35">
      <c r="A23" s="1" t="s">
        <v>9</v>
      </c>
      <c r="B23" s="1" t="s">
        <v>3466</v>
      </c>
      <c r="K23" s="1">
        <v>2.72</v>
      </c>
    </row>
    <row r="24" spans="1:56" x14ac:dyDescent="0.35">
      <c r="A24" s="1">
        <v>3</v>
      </c>
      <c r="B24" s="1" t="s">
        <v>3465</v>
      </c>
      <c r="C24" s="1">
        <v>872.00000156462193</v>
      </c>
      <c r="D24" s="1">
        <v>0</v>
      </c>
      <c r="E24">
        <f>(R24-S24*(1000-T24)/(1000-U24))*AK24</f>
        <v>-6.5490344245885233</v>
      </c>
      <c r="F24">
        <f>IF(AV24&lt;&gt;0,1/(1/AV24-1/N24),0)</f>
        <v>0.34358118681439548</v>
      </c>
      <c r="G24">
        <f>((AY24-AL24/2)*S24-E24)/(AY24+AL24/2)</f>
        <v>365.13440039161065</v>
      </c>
      <c r="H24">
        <f>AL24*1000</f>
        <v>32.562555171716497</v>
      </c>
      <c r="I24">
        <f>(AQ24-AW24)</f>
        <v>8.3633083179477694</v>
      </c>
      <c r="J24">
        <f>(P24+AP24*D24)</f>
        <v>47.394306182861328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30.138698577880859</v>
      </c>
      <c r="P24" s="1">
        <v>47.394306182861328</v>
      </c>
      <c r="Q24" s="1">
        <v>30.354974746704102</v>
      </c>
      <c r="R24" s="1">
        <v>399.99298095703125</v>
      </c>
      <c r="S24" s="1">
        <v>394.28314208984375</v>
      </c>
      <c r="T24" s="1">
        <v>0.1399863213300705</v>
      </c>
      <c r="U24" s="1">
        <v>28.847187042236328</v>
      </c>
      <c r="V24" s="1">
        <v>0.28597402572631836</v>
      </c>
      <c r="W24" s="1">
        <v>58.931083679199219</v>
      </c>
      <c r="X24" s="1">
        <v>299.62918090820313</v>
      </c>
      <c r="Y24" s="1">
        <v>49.739986419677734</v>
      </c>
      <c r="Z24" s="1">
        <v>0.34314453601837158</v>
      </c>
      <c r="AA24" s="1">
        <v>87.731300354003906</v>
      </c>
      <c r="AB24" s="1">
        <v>-8.2159595489501953</v>
      </c>
      <c r="AC24" s="1">
        <v>-1.6017730813473463E-3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1.1015778709860407</v>
      </c>
      <c r="AL24">
        <f>(U24-T24)/(1000-U24)*AK24</f>
        <v>3.2562555171716495E-2</v>
      </c>
      <c r="AM24">
        <f>(P24+273.15)</f>
        <v>320.54430618286131</v>
      </c>
      <c r="AN24">
        <f>(O24+273.15)</f>
        <v>303.28869857788084</v>
      </c>
      <c r="AO24">
        <f>(Y24*AG24+Z24*AH24)*AI24</f>
        <v>7.9583976492643842</v>
      </c>
      <c r="AP24">
        <f>((AO24+0.00000010773*(AN24^4-AM24^4))-AL24*44100)/(L24*51.4+0.00000043092*AM24^3)</f>
        <v>-13.316502125071157</v>
      </c>
      <c r="AQ24">
        <f>0.61365*EXP(17.502*J24/(240.97+J24))</f>
        <v>10.894109548718333</v>
      </c>
      <c r="AR24">
        <f>AQ24*1000/AA24</f>
        <v>124.17585861328391</v>
      </c>
      <c r="AS24">
        <f>(AR24-U24)</f>
        <v>95.328671571047579</v>
      </c>
      <c r="AT24">
        <f>IF(D24,P24,(O24+P24)/2)</f>
        <v>38.766502380371094</v>
      </c>
      <c r="AU24">
        <f>0.61365*EXP(17.502*AT24/(240.97+AT24))</f>
        <v>6.9388445713918312</v>
      </c>
      <c r="AV24">
        <f>IF(AS24&lt;&gt;0,(1000-(AR24+U24)/2)/AS24*AL24,0)</f>
        <v>0.31544701077633047</v>
      </c>
      <c r="AW24">
        <f>U24*AA24/1000</f>
        <v>2.5308012307705647</v>
      </c>
      <c r="AX24">
        <f>(AU24-AW24)</f>
        <v>4.4080433406212665</v>
      </c>
      <c r="AY24">
        <f>1/(1.6/F24+1.37/N24)</f>
        <v>0.19950272462275256</v>
      </c>
      <c r="AZ24">
        <f>G24*AA24*0.001</f>
        <v>32.033715750335517</v>
      </c>
      <c r="BA24">
        <f>G24/S24</f>
        <v>0.9260715496388352</v>
      </c>
      <c r="BB24">
        <f>(1-AL24*AA24/AQ24/F24)*100</f>
        <v>23.677615671620678</v>
      </c>
      <c r="BC24">
        <f>(S24-E24/(N24/1.35))</f>
        <v>396.57817781613437</v>
      </c>
      <c r="BD24">
        <f>E24*BB24/100/BC24</f>
        <v>-3.9100870597452188E-3</v>
      </c>
    </row>
    <row r="25" spans="1:56" x14ac:dyDescent="0.35">
      <c r="A25" s="1" t="s">
        <v>9</v>
      </c>
      <c r="B25" s="1" t="s">
        <v>3464</v>
      </c>
      <c r="K25" s="1">
        <v>2.72</v>
      </c>
    </row>
    <row r="26" spans="1:56" x14ac:dyDescent="0.35">
      <c r="A26" s="1" t="s">
        <v>9</v>
      </c>
      <c r="B26" s="1" t="s">
        <v>3463</v>
      </c>
      <c r="K26" s="1">
        <v>2.72</v>
      </c>
    </row>
    <row r="27" spans="1:56" x14ac:dyDescent="0.35">
      <c r="A27" s="1">
        <v>4</v>
      </c>
      <c r="B27" s="1" t="s">
        <v>3462</v>
      </c>
      <c r="C27" s="1">
        <v>1075.0000015646219</v>
      </c>
      <c r="D27" s="1">
        <v>0</v>
      </c>
      <c r="E27">
        <f>(R27-S27*(1000-T27)/(1000-U27))*AK27</f>
        <v>-6.0008301136747191</v>
      </c>
      <c r="F27">
        <f>IF(AV27&lt;&gt;0,1/(1/AV27-1/N27),0)</f>
        <v>0.34034465655064094</v>
      </c>
      <c r="G27">
        <f>((AY27-AL27/2)*S27-E27)/(AY27+AL27/2)</f>
        <v>362.21268592436809</v>
      </c>
      <c r="H27">
        <f>AL27*1000</f>
        <v>32.383805557766117</v>
      </c>
      <c r="I27">
        <f>(AQ27-AW27)</f>
        <v>8.3896727578915264</v>
      </c>
      <c r="J27">
        <f>(P27+AP27*D27)</f>
        <v>47.419425964355469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30.200448989868164</v>
      </c>
      <c r="P27" s="1">
        <v>47.419425964355469</v>
      </c>
      <c r="Q27" s="1">
        <v>30.388603210449219</v>
      </c>
      <c r="R27" s="1">
        <v>399.89486694335938</v>
      </c>
      <c r="S27" s="1">
        <v>393.76632690429688</v>
      </c>
      <c r="T27" s="1">
        <v>0.15102767944335938</v>
      </c>
      <c r="U27" s="1">
        <v>28.705821990966797</v>
      </c>
      <c r="V27" s="1">
        <v>0.30742990970611572</v>
      </c>
      <c r="W27" s="1">
        <v>58.433189392089844</v>
      </c>
      <c r="X27" s="1">
        <v>299.61843872070313</v>
      </c>
      <c r="Y27" s="1">
        <v>100.43083190917969</v>
      </c>
      <c r="Z27" s="1">
        <v>0.10608639568090439</v>
      </c>
      <c r="AA27" s="1">
        <v>87.728683471679688</v>
      </c>
      <c r="AB27" s="1">
        <v>-8.2391586303710938</v>
      </c>
      <c r="AC27" s="1">
        <v>-1.8269355641677976E-3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1.1015383776496437</v>
      </c>
      <c r="AL27">
        <f>(U27-T27)/(1000-U27)*AK27</f>
        <v>3.238380555776612E-2</v>
      </c>
      <c r="AM27">
        <f>(P27+273.15)</f>
        <v>320.56942596435545</v>
      </c>
      <c r="AN27">
        <f>(O27+273.15)</f>
        <v>303.35044898986814</v>
      </c>
      <c r="AO27">
        <f>(Y27*AG27+Z27*AH27)*AI27</f>
        <v>16.068932746300106</v>
      </c>
      <c r="AP27">
        <f>((AO27+0.00000010773*(AN27^4-AM27^4))-AL27*44100)/(L27*51.4+0.00000043092*AM27^3)</f>
        <v>-13.184265957697992</v>
      </c>
      <c r="AQ27">
        <f>0.61365*EXP(17.502*J27/(240.97+J27))</f>
        <v>10.907996729131435</v>
      </c>
      <c r="AR27">
        <f>AQ27*1000/AA27</f>
        <v>124.3378596083996</v>
      </c>
      <c r="AS27">
        <f>(AR27-U27)</f>
        <v>95.6320376174328</v>
      </c>
      <c r="AT27">
        <f>IF(D27,P27,(O27+P27)/2)</f>
        <v>38.809937477111816</v>
      </c>
      <c r="AU27">
        <f>0.61365*EXP(17.502*AT27/(240.97+AT27))</f>
        <v>6.9551045980313866</v>
      </c>
      <c r="AV27">
        <f>IF(AS27&lt;&gt;0,(1000-(AR27+U27)/2)/AS27*AL27,0)</f>
        <v>0.31271672014374519</v>
      </c>
      <c r="AW27">
        <f>U27*AA27/1000</f>
        <v>2.5183239712399081</v>
      </c>
      <c r="AX27">
        <f>(AU27-AW27)</f>
        <v>4.436780626791478</v>
      </c>
      <c r="AY27">
        <f>1/(1.6/F27+1.37/N27)</f>
        <v>0.19775557974093058</v>
      </c>
      <c r="AZ27">
        <f>G27*AA27*0.001</f>
        <v>31.776442072885818</v>
      </c>
      <c r="BA27">
        <f>G27/S27</f>
        <v>0.91986709166322955</v>
      </c>
      <c r="BB27">
        <f>(1-AL27*AA27/AQ27/F27)*100</f>
        <v>23.474608578051658</v>
      </c>
      <c r="BC27">
        <f>(S27-E27/(N27/1.35))</f>
        <v>395.86925057294894</v>
      </c>
      <c r="BD27">
        <f>E27*BB27/100/BC27</f>
        <v>-3.5584258655609047E-3</v>
      </c>
    </row>
    <row r="28" spans="1:56" x14ac:dyDescent="0.35">
      <c r="A28" s="1" t="s">
        <v>9</v>
      </c>
      <c r="B28" s="1" t="s">
        <v>3461</v>
      </c>
      <c r="K28" s="1">
        <v>2.72</v>
      </c>
    </row>
    <row r="29" spans="1:56" x14ac:dyDescent="0.35">
      <c r="A29" s="1" t="s">
        <v>9</v>
      </c>
      <c r="B29" s="1" t="s">
        <v>3460</v>
      </c>
      <c r="K29" s="1">
        <v>2.72</v>
      </c>
    </row>
    <row r="30" spans="1:56" x14ac:dyDescent="0.35">
      <c r="A30" s="1">
        <v>5</v>
      </c>
      <c r="B30" s="1" t="s">
        <v>3459</v>
      </c>
      <c r="C30" s="1">
        <v>1278.0000015646219</v>
      </c>
      <c r="D30" s="1">
        <v>0</v>
      </c>
      <c r="E30">
        <f>(R30-S30*(1000-T30)/(1000-U30))*AK30</f>
        <v>-5.3268830577299955</v>
      </c>
      <c r="F30">
        <f>IF(AV30&lt;&gt;0,1/(1/AV30-1/N30),0)</f>
        <v>0.34259250638614214</v>
      </c>
      <c r="G30">
        <f>((AY30-AL30/2)*S30-E30)/(AY30+AL30/2)</f>
        <v>358.93406715802718</v>
      </c>
      <c r="H30">
        <f>AL30*1000</f>
        <v>32.292944686978437</v>
      </c>
      <c r="I30">
        <f>(AQ30-AW30)</f>
        <v>8.3195683206401085</v>
      </c>
      <c r="J30">
        <f>(P30+AP30*D30)</f>
        <v>47.283393859863281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30.175226211547852</v>
      </c>
      <c r="P30" s="1">
        <v>47.283393859863281</v>
      </c>
      <c r="Q30" s="1">
        <v>30.390676498413086</v>
      </c>
      <c r="R30" s="1">
        <v>399.88980102539063</v>
      </c>
      <c r="S30" s="1">
        <v>393.19760131835938</v>
      </c>
      <c r="T30" s="1">
        <v>0.17000144720077515</v>
      </c>
      <c r="U30" s="1">
        <v>28.650508880615234</v>
      </c>
      <c r="V30" s="1">
        <v>0.34654474258422852</v>
      </c>
      <c r="W30" s="1">
        <v>58.403522491455078</v>
      </c>
      <c r="X30" s="1">
        <v>299.57415771484375</v>
      </c>
      <c r="Y30" s="1">
        <v>151.39697265625</v>
      </c>
      <c r="Z30" s="1">
        <v>0.37588855624198914</v>
      </c>
      <c r="AA30" s="1">
        <v>87.726432800292969</v>
      </c>
      <c r="AB30" s="1">
        <v>-8.1364002227783203</v>
      </c>
      <c r="AC30" s="1">
        <v>7.2192377410829067E-3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1.1013755798339842</v>
      </c>
      <c r="AL30">
        <f>(U30-T30)/(1000-U30)*AK30</f>
        <v>3.2292944686978436E-2</v>
      </c>
      <c r="AM30">
        <f>(P30+273.15)</f>
        <v>320.43339385986326</v>
      </c>
      <c r="AN30">
        <f>(O30+273.15)</f>
        <v>303.32522621154783</v>
      </c>
      <c r="AO30">
        <f>(Y30*AG30+Z30*AH30)*AI30</f>
        <v>24.223515083562233</v>
      </c>
      <c r="AP30">
        <f>((AO30+0.00000010773*(AN30^4-AM30^4))-AL30*44100)/(L30*51.4+0.00000043092*AM30^3)</f>
        <v>-13.075153527649508</v>
      </c>
      <c r="AQ30">
        <f>0.61365*EXP(17.502*J30/(240.97+J30))</f>
        <v>10.832975262649597</v>
      </c>
      <c r="AR30">
        <f>AQ30*1000/AA30</f>
        <v>123.48587440356312</v>
      </c>
      <c r="AS30">
        <f>(AR30-U30)</f>
        <v>94.835365522947882</v>
      </c>
      <c r="AT30">
        <f>IF(D30,P30,(O30+P30)/2)</f>
        <v>38.729310035705566</v>
      </c>
      <c r="AU30">
        <f>0.61365*EXP(17.502*AT30/(240.97+AT30))</f>
        <v>6.9249477465920943</v>
      </c>
      <c r="AV30">
        <f>IF(AS30&lt;&gt;0,(1000-(AR30+U30)/2)/AS30*AL30,0)</f>
        <v>0.31461342103038831</v>
      </c>
      <c r="AW30">
        <f>U30*AA30/1000</f>
        <v>2.5134069420094893</v>
      </c>
      <c r="AX30">
        <f>(AU30-AW30)</f>
        <v>4.4115408045826054</v>
      </c>
      <c r="AY30">
        <f>1/(1.6/F30+1.37/N30)</f>
        <v>0.19896926260102638</v>
      </c>
      <c r="AZ30">
        <f>G30*AA30*0.001</f>
        <v>31.488005322274518</v>
      </c>
      <c r="BA30">
        <f>G30/S30</f>
        <v>0.91285924927962592</v>
      </c>
      <c r="BB30">
        <f>(1-AL30*AA30/AQ30/F30)*100</f>
        <v>23.666968899527784</v>
      </c>
      <c r="BC30">
        <f>(S30-E30/(N30/1.35))</f>
        <v>395.06434779343698</v>
      </c>
      <c r="BD30">
        <f>E30*BB30/100/BC30</f>
        <v>-3.1911554753767538E-3</v>
      </c>
    </row>
    <row r="31" spans="1:56" x14ac:dyDescent="0.35">
      <c r="A31" s="1" t="s">
        <v>9</v>
      </c>
      <c r="B31" s="1" t="s">
        <v>3458</v>
      </c>
      <c r="K31" s="1">
        <v>2.72</v>
      </c>
    </row>
    <row r="32" spans="1:56" x14ac:dyDescent="0.35">
      <c r="A32" s="1" t="s">
        <v>9</v>
      </c>
      <c r="B32" s="1" t="s">
        <v>3457</v>
      </c>
      <c r="K32" s="1">
        <v>2.72</v>
      </c>
    </row>
    <row r="33" spans="1:56" x14ac:dyDescent="0.35">
      <c r="A33" s="1">
        <v>6</v>
      </c>
      <c r="B33" s="1" t="s">
        <v>3456</v>
      </c>
      <c r="C33" s="1">
        <v>1481.0000015646219</v>
      </c>
      <c r="D33" s="1">
        <v>0</v>
      </c>
      <c r="E33">
        <f>(R33-S33*(1000-T33)/(1000-U33))*AK33</f>
        <v>-4.6338194096702194</v>
      </c>
      <c r="F33">
        <f>IF(AV33&lt;&gt;0,1/(1/AV33-1/N33),0)</f>
        <v>0.24497962583480981</v>
      </c>
      <c r="G33">
        <f>((AY33-AL33/2)*S33-E33)/(AY33+AL33/2)</f>
        <v>342.37424453678648</v>
      </c>
      <c r="H33">
        <f>AL33*1000</f>
        <v>32.486895556066742</v>
      </c>
      <c r="I33">
        <f>(AQ33-AW33)</f>
        <v>11.224002945773517</v>
      </c>
      <c r="J33">
        <f>(P33+AP33*D33)</f>
        <v>52.063697814941406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30.218822479248047</v>
      </c>
      <c r="P33" s="1">
        <v>52.063697814941406</v>
      </c>
      <c r="Q33" s="1">
        <v>30.424812316894531</v>
      </c>
      <c r="R33" s="1">
        <v>400.06463623046875</v>
      </c>
      <c r="S33" s="1">
        <v>392.69021606445313</v>
      </c>
      <c r="T33" s="1">
        <v>0.19212502241134644</v>
      </c>
      <c r="U33" s="1">
        <v>28.833148956298828</v>
      </c>
      <c r="V33" s="1">
        <v>0.3906339704990387</v>
      </c>
      <c r="W33" s="1">
        <v>58.624366760253906</v>
      </c>
      <c r="X33" s="1">
        <v>299.62802124023438</v>
      </c>
      <c r="Y33" s="1">
        <v>301.09732055664063</v>
      </c>
      <c r="Z33" s="1">
        <v>0.13620875775814056</v>
      </c>
      <c r="AA33" s="1">
        <v>87.719429016113281</v>
      </c>
      <c r="AB33" s="1">
        <v>-7.9581317901611328</v>
      </c>
      <c r="AC33" s="1">
        <v>-3.9613776607438922E-4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1.1015736075008615</v>
      </c>
      <c r="AL33">
        <f>(U33-T33)/(1000-U33)*AK33</f>
        <v>3.2486895556066743E-2</v>
      </c>
      <c r="AM33">
        <f>(P33+273.15)</f>
        <v>325.21369781494138</v>
      </c>
      <c r="AN33">
        <f>(O33+273.15)</f>
        <v>303.36882247924802</v>
      </c>
      <c r="AO33">
        <f>(Y33*AG33+Z33*AH33)*AI33</f>
        <v>48.17557021225457</v>
      </c>
      <c r="AP33">
        <f>((AO33+0.00000010773*(AN33^4-AM33^4))-AL33*44100)/(L33*51.4+0.00000043092*AM33^3)</f>
        <v>-13.435348505042464</v>
      </c>
      <c r="AQ33">
        <f>0.61365*EXP(17.502*J33/(240.97+J33))</f>
        <v>13.753230308956592</v>
      </c>
      <c r="AR33">
        <f>AQ33*1000/AA33</f>
        <v>156.78659178721108</v>
      </c>
      <c r="AS33">
        <f>(AR33-U33)</f>
        <v>127.95344283091225</v>
      </c>
      <c r="AT33">
        <f>IF(D33,P33,(O33+P33)/2)</f>
        <v>41.141260147094727</v>
      </c>
      <c r="AU33">
        <f>0.61365*EXP(17.502*AT33/(240.97+AT33))</f>
        <v>7.8777836954246423</v>
      </c>
      <c r="AV33">
        <f>IF(AS33&lt;&gt;0,(1000-(AR33+U33)/2)/AS33*AL33,0)</f>
        <v>0.23033214533878379</v>
      </c>
      <c r="AW33">
        <f>U33*AA33/1000</f>
        <v>2.5292273631830757</v>
      </c>
      <c r="AX33">
        <f>(AU33-AW33)</f>
        <v>5.3485563322415661</v>
      </c>
      <c r="AY33">
        <f>1/(1.6/F33+1.37/N33)</f>
        <v>0.1452056185693828</v>
      </c>
      <c r="AZ33">
        <f>G33*AA33*0.001</f>
        <v>30.032873240590053</v>
      </c>
      <c r="BA33">
        <f>G33/S33</f>
        <v>0.87186853792301211</v>
      </c>
      <c r="BB33">
        <f>(1-AL33*AA33/AQ33/F33)*100</f>
        <v>15.419679664320485</v>
      </c>
      <c r="BC33">
        <f>(S33-E33/(N33/1.35))</f>
        <v>394.3140861504682</v>
      </c>
      <c r="BD33">
        <f>E33*BB33/100/BC33</f>
        <v>-1.8120582913226113E-3</v>
      </c>
    </row>
    <row r="34" spans="1:56" x14ac:dyDescent="0.35">
      <c r="A34" s="1" t="s">
        <v>9</v>
      </c>
      <c r="B34" s="1" t="s">
        <v>3455</v>
      </c>
      <c r="K34" s="1">
        <v>2.72</v>
      </c>
    </row>
    <row r="35" spans="1:56" x14ac:dyDescent="0.35">
      <c r="A35" s="1" t="s">
        <v>9</v>
      </c>
      <c r="B35" s="1" t="s">
        <v>3454</v>
      </c>
      <c r="K35" s="1">
        <v>2.72</v>
      </c>
    </row>
    <row r="36" spans="1:56" x14ac:dyDescent="0.35">
      <c r="A36" s="1">
        <v>7</v>
      </c>
      <c r="B36" s="1" t="s">
        <v>3453</v>
      </c>
      <c r="C36" s="1">
        <v>1684.5000015534461</v>
      </c>
      <c r="D36" s="1">
        <v>0</v>
      </c>
      <c r="E36">
        <f>(R36-S36*(1000-T36)/(1000-U36))*AK36</f>
        <v>-4.2222477273613537</v>
      </c>
      <c r="F36">
        <f>IF(AV36&lt;&gt;0,1/(1/AV36-1/N36),0)</f>
        <v>3.3612840166188027</v>
      </c>
      <c r="G36">
        <f>((AY36-AL36/2)*S36-E36)/(AY36+AL36/2)</f>
        <v>385.14955061854249</v>
      </c>
      <c r="H36">
        <f>AL36*1000</f>
        <v>32.746379594791357</v>
      </c>
      <c r="I36">
        <f>(AQ36-AW36)</f>
        <v>1.5395232627255071</v>
      </c>
      <c r="J36">
        <f>(P36+AP36*D36)</f>
        <v>29.297168731689453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30.317449569702148</v>
      </c>
      <c r="P36" s="1">
        <v>29.297168731689453</v>
      </c>
      <c r="Q36" s="1">
        <v>30.489496231079102</v>
      </c>
      <c r="R36" s="1">
        <v>400.05026245117188</v>
      </c>
      <c r="S36" s="1">
        <v>392.22332763671875</v>
      </c>
      <c r="T36" s="1">
        <v>0.23102389276027679</v>
      </c>
      <c r="U36" s="1">
        <v>29.094057083129883</v>
      </c>
      <c r="V36" s="1">
        <v>0.46704187989234924</v>
      </c>
      <c r="W36" s="1">
        <v>58.817050933837891</v>
      </c>
      <c r="X36" s="1">
        <v>299.61764526367188</v>
      </c>
      <c r="Y36" s="1">
        <v>499.98086547851563</v>
      </c>
      <c r="Z36" s="1">
        <v>0.12835462391376495</v>
      </c>
      <c r="AA36" s="1">
        <v>87.713027954101563</v>
      </c>
      <c r="AB36" s="1">
        <v>-7.8223071098327637</v>
      </c>
      <c r="AC36" s="1">
        <v>-8.5895590018481016E-4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1.1015354605282053</v>
      </c>
      <c r="AL36">
        <f>(U36-T36)/(1000-U36)*AK36</f>
        <v>3.2746379594791354E-2</v>
      </c>
      <c r="AM36">
        <f>(P36+273.15)</f>
        <v>302.44716873168943</v>
      </c>
      <c r="AN36">
        <f>(O36+273.15)</f>
        <v>303.46744956970213</v>
      </c>
      <c r="AO36">
        <f>(Y36*AG36+Z36*AH36)*AI36</f>
        <v>79.996936688491587</v>
      </c>
      <c r="AP36">
        <f>((AO36+0.00000010773*(AN36^4-AM36^4))-AL36*44100)/(L36*51.4+0.00000043092*AM36^3)</f>
        <v>-11.087739716713156</v>
      </c>
      <c r="AQ36">
        <f>0.61365*EXP(17.502*J36/(240.97+J36))</f>
        <v>4.0914511049563052</v>
      </c>
      <c r="AR36">
        <f>AQ36*1000/AA36</f>
        <v>46.645876905506874</v>
      </c>
      <c r="AS36">
        <f>(AR36-U36)</f>
        <v>17.551819822376991</v>
      </c>
      <c r="AT36">
        <f>IF(D36,P36,(O36+P36)/2)</f>
        <v>29.807309150695801</v>
      </c>
      <c r="AU36">
        <f>0.61365*EXP(17.502*AT36/(240.97+AT36))</f>
        <v>4.21352190256325</v>
      </c>
      <c r="AV36">
        <f>IF(AS36&lt;&gt;0,(1000-(AR36+U36)/2)/AS36*AL36,0)</f>
        <v>1.7950432262405929</v>
      </c>
      <c r="AW36">
        <f>U36*AA36/1000</f>
        <v>2.551927842230798</v>
      </c>
      <c r="AX36">
        <f>(AU36-AW36)</f>
        <v>1.6615940603324519</v>
      </c>
      <c r="AY36">
        <f>1/(1.6/F36+1.37/N36)</f>
        <v>1.202444737769359</v>
      </c>
      <c r="AZ36">
        <f>G36*AA36*0.001</f>
        <v>33.782633299913876</v>
      </c>
      <c r="BA36">
        <f>G36/S36</f>
        <v>0.98196492528683033</v>
      </c>
      <c r="BB36">
        <f>(1-AL36*AA36/AQ36/F36)*100</f>
        <v>79.114502749167627</v>
      </c>
      <c r="BC36">
        <f>(S36-E36/(N36/1.35))</f>
        <v>393.7029670386986</v>
      </c>
      <c r="BD36">
        <f>E36*BB36/100/BC36</f>
        <v>-8.484595174543412E-3</v>
      </c>
    </row>
    <row r="37" spans="1:56" x14ac:dyDescent="0.35">
      <c r="A37" s="1" t="s">
        <v>9</v>
      </c>
      <c r="B37" s="1" t="s">
        <v>3452</v>
      </c>
      <c r="K37" s="1">
        <v>2.72</v>
      </c>
    </row>
    <row r="38" spans="1:56" x14ac:dyDescent="0.35">
      <c r="A38" s="1" t="s">
        <v>9</v>
      </c>
      <c r="B38" s="1" t="s">
        <v>3451</v>
      </c>
      <c r="K38" s="1">
        <v>2.72</v>
      </c>
    </row>
    <row r="39" spans="1:56" x14ac:dyDescent="0.35">
      <c r="A39" s="1">
        <v>8</v>
      </c>
      <c r="B39" s="1" t="s">
        <v>3450</v>
      </c>
      <c r="C39" s="1">
        <v>1888.0000015646219</v>
      </c>
      <c r="D39" s="1">
        <v>0</v>
      </c>
      <c r="E39">
        <f>(R39-S39*(1000-T39)/(1000-U39))*AK39</f>
        <v>-3.9347903129968445</v>
      </c>
      <c r="F39">
        <f>IF(AV39&lt;&gt;0,1/(1/AV39-1/N39),0)</f>
        <v>3.3504816569381561</v>
      </c>
      <c r="G39">
        <f>((AY39-AL39/2)*S39-E39)/(AY39+AL39/2)</f>
        <v>384.82915538101463</v>
      </c>
      <c r="H39">
        <f>AL39*1000</f>
        <v>32.584265446512752</v>
      </c>
      <c r="I39">
        <f>(AQ39-AW39)</f>
        <v>1.5346566778642203</v>
      </c>
      <c r="J39">
        <f>(P39+AP39*D39)</f>
        <v>29.246791839599609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30.346075057983398</v>
      </c>
      <c r="P39" s="1">
        <v>29.246791839599609</v>
      </c>
      <c r="Q39" s="1">
        <v>30.527168273925781</v>
      </c>
      <c r="R39" s="1">
        <v>400.12164306640625</v>
      </c>
      <c r="S39" s="1">
        <v>392.096923828125</v>
      </c>
      <c r="T39" s="1">
        <v>0.29867497086524963</v>
      </c>
      <c r="U39" s="1">
        <v>29.015026092529297</v>
      </c>
      <c r="V39" s="1">
        <v>0.60279637575149536</v>
      </c>
      <c r="W39" s="1">
        <v>58.559150695800781</v>
      </c>
      <c r="X39" s="1">
        <v>299.68161010742188</v>
      </c>
      <c r="Y39" s="1">
        <v>750.30242919921875</v>
      </c>
      <c r="Z39" s="1">
        <v>0.27110359072685242</v>
      </c>
      <c r="AA39" s="1">
        <v>87.710029602050781</v>
      </c>
      <c r="AB39" s="1">
        <v>-7.8301897048950195</v>
      </c>
      <c r="AC39" s="1">
        <v>7.9381177201867104E-3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1.1017706253949331</v>
      </c>
      <c r="AL39">
        <f>(U39-T39)/(1000-U39)*AK39</f>
        <v>3.2584265446512752E-2</v>
      </c>
      <c r="AM39">
        <f>(P39+273.15)</f>
        <v>302.39679183959959</v>
      </c>
      <c r="AN39">
        <f>(O39+273.15)</f>
        <v>303.49607505798338</v>
      </c>
      <c r="AO39">
        <f>(Y39*AG39+Z39*AH39)*AI39</f>
        <v>120.04838598858441</v>
      </c>
      <c r="AP39">
        <f>((AO39+0.00000010773*(AN39^4-AM39^4))-AL39*44100)/(L39*51.4+0.00000043092*AM39^3)</f>
        <v>-10.693386730472415</v>
      </c>
      <c r="AQ39">
        <f>0.61365*EXP(17.502*J39/(240.97+J39))</f>
        <v>4.079565475344241</v>
      </c>
      <c r="AR39">
        <f>AQ39*1000/AA39</f>
        <v>46.511960990705845</v>
      </c>
      <c r="AS39">
        <f>(AR39-U39)</f>
        <v>17.496934898176548</v>
      </c>
      <c r="AT39">
        <f>IF(D39,P39,(O39+P39)/2)</f>
        <v>29.796433448791504</v>
      </c>
      <c r="AU39">
        <f>0.61365*EXP(17.502*AT39/(240.97+AT39))</f>
        <v>4.2108867226329476</v>
      </c>
      <c r="AV39">
        <f>IF(AS39&lt;&gt;0,(1000-(AR39+U39)/2)/AS39*AL39,0)</f>
        <v>1.7919578446869895</v>
      </c>
      <c r="AW39">
        <f>U39*AA39/1000</f>
        <v>2.5449087974800206</v>
      </c>
      <c r="AX39">
        <f>(AU39-AW39)</f>
        <v>1.665977925152927</v>
      </c>
      <c r="AY39">
        <f>1/(1.6/F39+1.37/N39)</f>
        <v>1.2002298297087139</v>
      </c>
      <c r="AZ39">
        <f>G39*AA39*0.001</f>
        <v>33.753376610200988</v>
      </c>
      <c r="BA39">
        <f>G39/S39</f>
        <v>0.98146435739369331</v>
      </c>
      <c r="BB39">
        <f>(1-AL39*AA39/AQ39/F39)*100</f>
        <v>79.090866271344382</v>
      </c>
      <c r="BC39">
        <f>(S39-E39/(N39/1.35))</f>
        <v>393.47582700045905</v>
      </c>
      <c r="BD39">
        <f>E39*BB39/100/BC39</f>
        <v>-7.9091510353608511E-3</v>
      </c>
    </row>
    <row r="40" spans="1:56" x14ac:dyDescent="0.35">
      <c r="A40" s="1" t="s">
        <v>9</v>
      </c>
      <c r="B40" s="1" t="s">
        <v>3449</v>
      </c>
      <c r="K40" s="1">
        <v>2.72</v>
      </c>
    </row>
    <row r="41" spans="1:56" x14ac:dyDescent="0.35">
      <c r="A41" s="1" t="s">
        <v>9</v>
      </c>
      <c r="B41" s="1" t="s">
        <v>3448</v>
      </c>
      <c r="K41" s="1">
        <v>2.72</v>
      </c>
    </row>
    <row r="42" spans="1:56" x14ac:dyDescent="0.35">
      <c r="A42" s="1">
        <v>9</v>
      </c>
      <c r="B42" s="1" t="s">
        <v>3447</v>
      </c>
      <c r="C42" s="1">
        <v>2091.0000015646219</v>
      </c>
      <c r="D42" s="1">
        <v>0</v>
      </c>
      <c r="E42">
        <f>(R42-S42*(1000-T42)/(1000-U42))*AK42</f>
        <v>-3.9750768850974221</v>
      </c>
      <c r="F42">
        <f>IF(AV42&lt;&gt;0,1/(1/AV42-1/N42),0)</f>
        <v>0.25625796345757229</v>
      </c>
      <c r="G42">
        <f>((AY42-AL42/2)*S42-E42)/(AY42+AL42/2)</f>
        <v>341.53919842707609</v>
      </c>
      <c r="H42">
        <f>AL42*1000</f>
        <v>31.745481965181373</v>
      </c>
      <c r="I42">
        <f>(AQ42-AW42)</f>
        <v>10.560642458062597</v>
      </c>
      <c r="J42">
        <f>(P42+AP42*D42)</f>
        <v>51.000102996826172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30.436698913574219</v>
      </c>
      <c r="P42" s="1">
        <v>51.000102996826172</v>
      </c>
      <c r="Q42" s="1">
        <v>30.603199005126953</v>
      </c>
      <c r="R42" s="1">
        <v>399.85159301757813</v>
      </c>
      <c r="S42" s="1">
        <v>392.1611328125</v>
      </c>
      <c r="T42" s="1">
        <v>0.40153300762176514</v>
      </c>
      <c r="U42" s="1">
        <v>28.392816543579102</v>
      </c>
      <c r="V42" s="1">
        <v>0.80611592531204224</v>
      </c>
      <c r="W42" s="1">
        <v>57.001293182373047</v>
      </c>
      <c r="X42" s="1">
        <v>299.72207641601563</v>
      </c>
      <c r="Y42" s="1">
        <v>1001.2015380859375</v>
      </c>
      <c r="Z42" s="1">
        <v>0.36934402585029602</v>
      </c>
      <c r="AA42" s="1">
        <v>87.70166015625</v>
      </c>
      <c r="AB42" s="1">
        <v>-7.8073687553405762</v>
      </c>
      <c r="AC42" s="1">
        <v>2.5143451988697052E-2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1.1019193985882925</v>
      </c>
      <c r="AL42">
        <f>(U42-T42)/(1000-U42)*AK42</f>
        <v>3.1745481965181371E-2</v>
      </c>
      <c r="AM42">
        <f>(P42+273.15)</f>
        <v>324.15010299682615</v>
      </c>
      <c r="AN42">
        <f>(O42+273.15)</f>
        <v>303.5866989135742</v>
      </c>
      <c r="AO42">
        <f>(Y42*AG42+Z42*AH42)*AI42</f>
        <v>160.19224251317428</v>
      </c>
      <c r="AP42">
        <f>((AO42+0.00000010773*(AN42^4-AM42^4))-AL42*44100)/(L42*51.4+0.00000043092*AM42^3)</f>
        <v>-12.143444272041446</v>
      </c>
      <c r="AQ42">
        <f>0.61365*EXP(17.502*J42/(240.97+J42))</f>
        <v>13.050739605446324</v>
      </c>
      <c r="AR42">
        <f>AQ42*1000/AA42</f>
        <v>148.80835302541615</v>
      </c>
      <c r="AS42">
        <f>(AR42-U42)</f>
        <v>120.41553648183705</v>
      </c>
      <c r="AT42">
        <f>IF(D42,P42,(O42+P42)/2)</f>
        <v>40.718400955200195</v>
      </c>
      <c r="AU42">
        <f>0.61365*EXP(17.502*AT42/(240.97+AT42))</f>
        <v>7.7029613087055733</v>
      </c>
      <c r="AV42">
        <f>IF(AS42&lt;&gt;0,(1000-(AR42+U42)/2)/AS42*AL42,0)</f>
        <v>0.24027475643198815</v>
      </c>
      <c r="AW42">
        <f>U42*AA42/1000</f>
        <v>2.490097147383727</v>
      </c>
      <c r="AX42">
        <f>(AU42-AW42)</f>
        <v>5.2128641613218463</v>
      </c>
      <c r="AY42">
        <f>1/(1.6/F42+1.37/N42)</f>
        <v>0.1515303301747804</v>
      </c>
      <c r="AZ42">
        <f>G42*AA42*0.001</f>
        <v>29.953554710489463</v>
      </c>
      <c r="BA42">
        <f>G42/S42</f>
        <v>0.87091547287622906</v>
      </c>
      <c r="BB42">
        <f>(1-AL42*AA42/AQ42/F42)*100</f>
        <v>16.751341364041551</v>
      </c>
      <c r="BC42">
        <f>(S42-E42/(N42/1.35))</f>
        <v>393.55415396257951</v>
      </c>
      <c r="BD42">
        <f>E42*BB42/100/BC42</f>
        <v>-1.6919620636734352E-3</v>
      </c>
    </row>
    <row r="43" spans="1:56" x14ac:dyDescent="0.35">
      <c r="A43" s="1" t="s">
        <v>9</v>
      </c>
      <c r="B43" s="1" t="s">
        <v>3446</v>
      </c>
      <c r="K43" s="1">
        <v>2.72</v>
      </c>
    </row>
    <row r="44" spans="1:56" x14ac:dyDescent="0.35">
      <c r="A44" s="1" t="s">
        <v>9</v>
      </c>
      <c r="B44" s="1" t="s">
        <v>3445</v>
      </c>
      <c r="K44" s="1">
        <v>2.72</v>
      </c>
    </row>
    <row r="45" spans="1:56" x14ac:dyDescent="0.35">
      <c r="A45" s="1">
        <v>10</v>
      </c>
      <c r="B45" s="1" t="s">
        <v>3444</v>
      </c>
      <c r="C45" s="1">
        <v>2294.0000015646219</v>
      </c>
      <c r="D45" s="1">
        <v>0</v>
      </c>
      <c r="E45">
        <f>(R45-S45*(1000-T45)/(1000-U45))*AK45</f>
        <v>-3.7210314621759584</v>
      </c>
      <c r="F45">
        <f>IF(AV45&lt;&gt;0,1/(1/AV45-1/N45),0)</f>
        <v>0.25180300147268841</v>
      </c>
      <c r="G45">
        <f>((AY45-AL45/2)*S45-E45)/(AY45+AL45/2)</f>
        <v>342.41098978248607</v>
      </c>
      <c r="H45">
        <f>AL45*1000</f>
        <v>30.418891289308377</v>
      </c>
      <c r="I45">
        <f>(AQ45-AW45)</f>
        <v>10.313683593100903</v>
      </c>
      <c r="J45">
        <f>(P45+AP45*D45)</f>
        <v>50.477855682373047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30.542743682861328</v>
      </c>
      <c r="P45" s="1">
        <v>50.477855682373047</v>
      </c>
      <c r="Q45" s="1">
        <v>30.690568923950195</v>
      </c>
      <c r="R45" s="1">
        <v>399.89492797851563</v>
      </c>
      <c r="S45" s="1">
        <v>392.43655395507813</v>
      </c>
      <c r="T45" s="1">
        <v>0.55218011140823364</v>
      </c>
      <c r="U45" s="1">
        <v>27.407724380493164</v>
      </c>
      <c r="V45" s="1">
        <v>1.1017940044403076</v>
      </c>
      <c r="W45" s="1">
        <v>54.688068389892578</v>
      </c>
      <c r="X45" s="1">
        <v>299.64645385742188</v>
      </c>
      <c r="Y45" s="1">
        <v>1249.880126953125</v>
      </c>
      <c r="Z45" s="1">
        <v>0.16894897818565369</v>
      </c>
      <c r="AA45" s="1">
        <v>87.697463989257813</v>
      </c>
      <c r="AB45" s="1">
        <v>-7.7318744659423828</v>
      </c>
      <c r="AC45" s="1">
        <v>3.7345428019762039E-2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1.1016413744758153</v>
      </c>
      <c r="AL45">
        <f>(U45-T45)/(1000-U45)*AK45</f>
        <v>3.0418891289308376E-2</v>
      </c>
      <c r="AM45">
        <f>(P45+273.15)</f>
        <v>323.62785568237302</v>
      </c>
      <c r="AN45">
        <f>(O45+273.15)</f>
        <v>303.69274368286131</v>
      </c>
      <c r="AO45">
        <f>(Y45*AG45+Z45*AH45)*AI45</f>
        <v>199.98081584258034</v>
      </c>
      <c r="AP45">
        <f>((AO45+0.00000010773*(AN45^4-AM45^4))-AL45*44100)/(L45*51.4+0.00000043092*AM45^3)</f>
        <v>-11.289933159331479</v>
      </c>
      <c r="AQ45">
        <f>0.61365*EXP(17.502*J45/(240.97+J45))</f>
        <v>12.717271514986706</v>
      </c>
      <c r="AR45">
        <f>AQ45*1000/AA45</f>
        <v>145.01299053008492</v>
      </c>
      <c r="AS45">
        <f>(AR45-U45)</f>
        <v>117.60526614959176</v>
      </c>
      <c r="AT45">
        <f>IF(D45,P45,(O45+P45)/2)</f>
        <v>40.510299682617188</v>
      </c>
      <c r="AU45">
        <f>0.61365*EXP(17.502*AT45/(240.97+AT45))</f>
        <v>7.6181673806054535</v>
      </c>
      <c r="AV45">
        <f>IF(AS45&lt;&gt;0,(1000-(AR45+U45)/2)/AS45*AL45,0)</f>
        <v>0.23635393811793193</v>
      </c>
      <c r="AW45">
        <f>U45*AA45/1000</f>
        <v>2.4035879218858027</v>
      </c>
      <c r="AX45">
        <f>(AU45-AW45)</f>
        <v>5.2145794587196512</v>
      </c>
      <c r="AY45">
        <f>1/(1.6/F45+1.37/N45)</f>
        <v>0.14903564676823625</v>
      </c>
      <c r="AZ45">
        <f>G45*AA45*0.001</f>
        <v>30.028575445975697</v>
      </c>
      <c r="BA45">
        <f>G45/S45</f>
        <v>0.87252572761527603</v>
      </c>
      <c r="BB45">
        <f>(1-AL45*AA45/AQ45/F45)*100</f>
        <v>16.694136696475859</v>
      </c>
      <c r="BC45">
        <f>(S45-E45/(N45/1.35))</f>
        <v>393.74054773350173</v>
      </c>
      <c r="BD45">
        <f>E45*BB45/100/BC45</f>
        <v>-1.5776736289679165E-3</v>
      </c>
    </row>
    <row r="46" spans="1:56" x14ac:dyDescent="0.35">
      <c r="A46" s="1" t="s">
        <v>9</v>
      </c>
      <c r="B46" s="1" t="s">
        <v>3443</v>
      </c>
      <c r="K46" s="1">
        <v>2.72</v>
      </c>
    </row>
    <row r="47" spans="1:56" x14ac:dyDescent="0.35">
      <c r="A47" s="1" t="s">
        <v>9</v>
      </c>
      <c r="B47" s="1" t="s">
        <v>3442</v>
      </c>
      <c r="K47" s="1">
        <v>2.72</v>
      </c>
    </row>
    <row r="48" spans="1:56" x14ac:dyDescent="0.35">
      <c r="A48" s="1">
        <v>11</v>
      </c>
      <c r="B48" s="1" t="s">
        <v>3441</v>
      </c>
      <c r="C48" s="1">
        <v>2497.0000015646219</v>
      </c>
      <c r="D48" s="1">
        <v>0</v>
      </c>
      <c r="E48">
        <f>(R48-S48*(1000-T48)/(1000-U48))*AK48</f>
        <v>-3.4001902081458066</v>
      </c>
      <c r="F48">
        <f>IF(AV48&lt;&gt;0,1/(1/AV48-1/N48),0)</f>
        <v>0.24897370178965755</v>
      </c>
      <c r="G48">
        <f>((AY48-AL48/2)*S48-E48)/(AY48+AL48/2)</f>
        <v>343.50365196944387</v>
      </c>
      <c r="H48">
        <f>AL48*1000</f>
        <v>28.968001759417529</v>
      </c>
      <c r="I48">
        <f>(AQ48-AW48)</f>
        <v>9.9595700483145784</v>
      </c>
      <c r="J48">
        <f>(P48+AP48*D48)</f>
        <v>49.761039733886719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30.613061904907227</v>
      </c>
      <c r="P48" s="1">
        <v>49.761039733886719</v>
      </c>
      <c r="Q48" s="1">
        <v>30.771181106567383</v>
      </c>
      <c r="R48" s="1">
        <v>400.00909423828125</v>
      </c>
      <c r="S48" s="1">
        <v>392.76797485351563</v>
      </c>
      <c r="T48" s="1">
        <v>0.76274609565734863</v>
      </c>
      <c r="U48" s="1">
        <v>26.363546371459961</v>
      </c>
      <c r="V48" s="1">
        <v>1.5158066749572754</v>
      </c>
      <c r="W48" s="1">
        <v>52.392330169677734</v>
      </c>
      <c r="X48" s="1">
        <v>299.66134643554688</v>
      </c>
      <c r="Y48" s="1">
        <v>1600.7371826171875</v>
      </c>
      <c r="Z48" s="1">
        <v>0.20693475008010864</v>
      </c>
      <c r="AA48" s="1">
        <v>87.695625305175781</v>
      </c>
      <c r="AB48" s="1">
        <v>-7.6472444534301758</v>
      </c>
      <c r="AC48" s="1">
        <v>4.8620909452438354E-2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1.101696126601275</v>
      </c>
      <c r="AL48">
        <f>(U48-T48)/(1000-U48)*AK48</f>
        <v>2.8968001759417529E-2</v>
      </c>
      <c r="AM48">
        <f>(P48+273.15)</f>
        <v>322.9110397338867</v>
      </c>
      <c r="AN48">
        <f>(O48+273.15)</f>
        <v>303.7630619049072</v>
      </c>
      <c r="AO48">
        <f>(Y48*AG48+Z48*AH48)*AI48</f>
        <v>256.11794349406773</v>
      </c>
      <c r="AP48">
        <f>((AO48+0.00000010773*(AN48^4-AM48^4))-AL48*44100)/(L48*51.4+0.00000043092*AM48^3)</f>
        <v>-10.243368142396202</v>
      </c>
      <c r="AQ48">
        <f>0.61365*EXP(17.502*J48/(240.97+J48))</f>
        <v>12.271537732621757</v>
      </c>
      <c r="AR48">
        <f>AQ48*1000/AA48</f>
        <v>139.93329416282174</v>
      </c>
      <c r="AS48">
        <f>(AR48-U48)</f>
        <v>113.56974779136178</v>
      </c>
      <c r="AT48">
        <f>IF(D48,P48,(O48+P48)/2)</f>
        <v>40.187050819396973</v>
      </c>
      <c r="AU48">
        <f>0.61365*EXP(17.502*AT48/(240.97+AT48))</f>
        <v>7.4880588034296309</v>
      </c>
      <c r="AV48">
        <f>IF(AS48&lt;&gt;0,(1000-(AR48+U48)/2)/AS48*AL48,0)</f>
        <v>0.23385944489036131</v>
      </c>
      <c r="AW48">
        <f>U48*AA48/1000</f>
        <v>2.3119676843071795</v>
      </c>
      <c r="AX48">
        <f>(AU48-AW48)</f>
        <v>5.1760911191224519</v>
      </c>
      <c r="AY48">
        <f>1/(1.6/F48+1.37/N48)</f>
        <v>0.14744886882046532</v>
      </c>
      <c r="AZ48">
        <f>G48*AA48*0.001</f>
        <v>30.123767554071858</v>
      </c>
      <c r="BA48">
        <f>G48/S48</f>
        <v>0.87457143647608981</v>
      </c>
      <c r="BB48">
        <f>(1-AL48*AA48/AQ48/F48)*100</f>
        <v>16.8534940433256</v>
      </c>
      <c r="BC48">
        <f>(S48-E48/(N48/1.35))</f>
        <v>393.95953340977843</v>
      </c>
      <c r="BD48">
        <f>E48*BB48/100/BC48</f>
        <v>-1.4545931893861113E-3</v>
      </c>
    </row>
    <row r="49" spans="1:56" x14ac:dyDescent="0.35">
      <c r="A49" s="1" t="s">
        <v>9</v>
      </c>
      <c r="B49" s="1" t="s">
        <v>3440</v>
      </c>
      <c r="K49" s="1">
        <v>2.72</v>
      </c>
    </row>
    <row r="50" spans="1:56" x14ac:dyDescent="0.35">
      <c r="A50" s="1" t="s">
        <v>9</v>
      </c>
      <c r="B50" s="1" t="s">
        <v>3435</v>
      </c>
      <c r="K50" s="1">
        <v>2.72</v>
      </c>
    </row>
    <row r="51" spans="1:56" x14ac:dyDescent="0.35">
      <c r="A51" s="1">
        <v>12</v>
      </c>
      <c r="B51" s="1" t="s">
        <v>3439</v>
      </c>
      <c r="C51" s="1">
        <v>2700.0000015646219</v>
      </c>
      <c r="D51" s="1">
        <v>0</v>
      </c>
      <c r="E51">
        <f>(R51-S51*(1000-T51)/(1000-U51))*AK51</f>
        <v>-3.3942186419701548</v>
      </c>
      <c r="F51">
        <f>IF(AV51&lt;&gt;0,1/(1/AV51-1/N51),0)</f>
        <v>0.25425401387815905</v>
      </c>
      <c r="G51">
        <f>((AY51-AL51/2)*S51-E51)/(AY51+AL51/2)</f>
        <v>348.36513777773564</v>
      </c>
      <c r="H51">
        <f>AL51*1000</f>
        <v>27.347686504685225</v>
      </c>
      <c r="I51">
        <f>(AQ51-AW51)</f>
        <v>9.2706592176411124</v>
      </c>
      <c r="J51">
        <f>(P51+AP51*D51)</f>
        <v>48.436302185058594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30.707098007202148</v>
      </c>
      <c r="P51" s="1">
        <v>48.436302185058594</v>
      </c>
      <c r="Q51" s="1">
        <v>30.862136840820313</v>
      </c>
      <c r="R51" s="1">
        <v>399.8966064453125</v>
      </c>
      <c r="S51" s="1">
        <v>393.21661376953125</v>
      </c>
      <c r="T51" s="1">
        <v>1.0305042266845703</v>
      </c>
      <c r="U51" s="1">
        <v>25.227455139160156</v>
      </c>
      <c r="V51" s="1">
        <v>2.0370841026306152</v>
      </c>
      <c r="W51" s="1">
        <v>49.869224548339844</v>
      </c>
      <c r="X51" s="1">
        <v>299.66232299804688</v>
      </c>
      <c r="Y51" s="1">
        <v>1999.4794921875</v>
      </c>
      <c r="Z51" s="1">
        <v>0.30384933948516846</v>
      </c>
      <c r="AA51" s="1">
        <v>87.701629638671875</v>
      </c>
      <c r="AB51" s="1">
        <v>-7.7667956352233887</v>
      </c>
      <c r="AC51" s="1">
        <v>6.3654154539108276E-2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1.1016997169045837</v>
      </c>
      <c r="AL51">
        <f>(U51-T51)/(1000-U51)*AK51</f>
        <v>2.7347686504685224E-2</v>
      </c>
      <c r="AM51">
        <f>(P51+273.15)</f>
        <v>321.58630218505857</v>
      </c>
      <c r="AN51">
        <f>(O51+273.15)</f>
        <v>303.85709800720213</v>
      </c>
      <c r="AO51">
        <f>(Y51*AG51+Z51*AH51)*AI51</f>
        <v>319.91671159930411</v>
      </c>
      <c r="AP51">
        <f>((AO51+0.00000010773*(AN51^4-AM51^4))-AL51*44100)/(L51*51.4+0.00000043092*AM51^3)</f>
        <v>-9.007428007313738</v>
      </c>
      <c r="AQ51">
        <f>0.61365*EXP(17.502*J51/(240.97+J51))</f>
        <v>11.483148144981946</v>
      </c>
      <c r="AR51">
        <f>AQ51*1000/AA51</f>
        <v>130.93426190929605</v>
      </c>
      <c r="AS51">
        <f>(AR51-U51)</f>
        <v>105.7068067701359</v>
      </c>
      <c r="AT51">
        <f>IF(D51,P51,(O51+P51)/2)</f>
        <v>39.571700096130371</v>
      </c>
      <c r="AU51">
        <f>0.61365*EXP(17.502*AT51/(240.97+AT51))</f>
        <v>7.2456931081783393</v>
      </c>
      <c r="AV51">
        <f>IF(AS51&lt;&gt;0,(1000-(AR51+U51)/2)/AS51*AL51,0)</f>
        <v>0.2385121302412751</v>
      </c>
      <c r="AW51">
        <f>U51*AA51/1000</f>
        <v>2.2124889273408335</v>
      </c>
      <c r="AX51">
        <f>(AU51-AW51)</f>
        <v>5.0332041808375063</v>
      </c>
      <c r="AY51">
        <f>1/(1.6/F51+1.37/N51)</f>
        <v>0.15040873992015033</v>
      </c>
      <c r="AZ51">
        <f>G51*AA51*0.001</f>
        <v>30.552190292407872</v>
      </c>
      <c r="BA51">
        <f>G51/S51</f>
        <v>0.88593697615715805</v>
      </c>
      <c r="BB51">
        <f>(1-AL51*AA51/AQ51/F51)*100</f>
        <v>17.851531624397133</v>
      </c>
      <c r="BC51">
        <f>(S51-E51/(N51/1.35))</f>
        <v>394.40607965734455</v>
      </c>
      <c r="BD51">
        <f>E51*BB51/100/BC51</f>
        <v>-1.536284670862329E-3</v>
      </c>
    </row>
    <row r="52" spans="1:56" x14ac:dyDescent="0.35">
      <c r="A52" s="1" t="s">
        <v>9</v>
      </c>
      <c r="B52" s="1" t="s">
        <v>3438</v>
      </c>
      <c r="K52" s="1">
        <v>2.6248000000000005</v>
      </c>
    </row>
    <row r="53" spans="1:56" x14ac:dyDescent="0.35">
      <c r="A53" s="1" t="s">
        <v>9</v>
      </c>
      <c r="B53" s="1" t="s">
        <v>3437</v>
      </c>
      <c r="K53" s="1">
        <v>2.6248000000000005</v>
      </c>
    </row>
    <row r="54" spans="1:56" x14ac:dyDescent="0.35">
      <c r="A54" s="1" t="s">
        <v>9</v>
      </c>
      <c r="B54" s="1" t="s">
        <v>3436</v>
      </c>
      <c r="K54" s="1">
        <v>2.6248000000000005</v>
      </c>
    </row>
    <row r="55" spans="1:56" x14ac:dyDescent="0.35">
      <c r="A55" s="1" t="s">
        <v>9</v>
      </c>
      <c r="B55" s="1" t="s">
        <v>3435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BD55"/>
  <sheetViews>
    <sheetView topLeftCell="A5" zoomScale="50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3521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3520</v>
      </c>
    </row>
    <row r="12" spans="1:56" x14ac:dyDescent="0.35">
      <c r="A12" s="1" t="s">
        <v>9</v>
      </c>
      <c r="B12" s="1" t="s">
        <v>3519</v>
      </c>
    </row>
    <row r="13" spans="1:56" x14ac:dyDescent="0.35">
      <c r="A13" s="1" t="s">
        <v>9</v>
      </c>
      <c r="B13" s="1" t="s">
        <v>3518</v>
      </c>
    </row>
    <row r="14" spans="1:56" x14ac:dyDescent="0.35">
      <c r="A14" s="1" t="s">
        <v>9</v>
      </c>
      <c r="B14" s="1" t="s">
        <v>3517</v>
      </c>
    </row>
    <row r="15" spans="1:56" x14ac:dyDescent="0.35">
      <c r="A15" s="1" t="s">
        <v>9</v>
      </c>
      <c r="B15" s="1" t="s">
        <v>3516</v>
      </c>
    </row>
    <row r="16" spans="1:56" x14ac:dyDescent="0.35">
      <c r="A16" s="1" t="s">
        <v>9</v>
      </c>
      <c r="B16" s="1" t="s">
        <v>3515</v>
      </c>
    </row>
    <row r="17" spans="1:56" x14ac:dyDescent="0.35">
      <c r="A17" s="1" t="s">
        <v>9</v>
      </c>
      <c r="B17" s="1" t="s">
        <v>2539</v>
      </c>
    </row>
    <row r="18" spans="1:56" x14ac:dyDescent="0.35">
      <c r="A18" s="1">
        <v>1</v>
      </c>
      <c r="B18" s="1" t="s">
        <v>3514</v>
      </c>
      <c r="C18" s="1">
        <v>428.00000169873238</v>
      </c>
      <c r="D18" s="1">
        <v>0</v>
      </c>
      <c r="E18">
        <f>(R18-S18*(1000-T18)/(1000-U18))*AK18</f>
        <v>-7.1007507976968745</v>
      </c>
      <c r="F18">
        <f>IF(AV18&lt;&gt;0,1/(1/AV18-1/N18),0)</f>
        <v>3.7221948691095825</v>
      </c>
      <c r="G18">
        <f>((AY18-AL18/2)*S18-E18)/(AY18+AL18/2)</f>
        <v>389.03985466953998</v>
      </c>
      <c r="H18">
        <f>AL18*1000</f>
        <v>34.702636075733281</v>
      </c>
      <c r="I18">
        <f>(AQ18-AW18)</f>
        <v>1.541130876324623</v>
      </c>
      <c r="J18">
        <f>(P18+AP18*D18)</f>
        <v>30.488025665283203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30.953968048095703</v>
      </c>
      <c r="P18" s="1">
        <v>30.488025665283203</v>
      </c>
      <c r="Q18" s="1">
        <v>31.077217102050781</v>
      </c>
      <c r="R18" s="1">
        <v>400.10659790039063</v>
      </c>
      <c r="S18" s="1">
        <v>394.13638305664063</v>
      </c>
      <c r="T18" s="1">
        <v>1.9110695123672485</v>
      </c>
      <c r="U18" s="1">
        <v>32.392520904541016</v>
      </c>
      <c r="V18" s="1">
        <v>3.7240357398986816</v>
      </c>
      <c r="W18" s="1">
        <v>63.122196197509766</v>
      </c>
      <c r="X18" s="1">
        <v>299.63665771484375</v>
      </c>
      <c r="Y18" s="1">
        <v>0.26642066240310669</v>
      </c>
      <c r="Z18" s="1">
        <v>0.45971038937568665</v>
      </c>
      <c r="AA18" s="1">
        <v>87.681221008300781</v>
      </c>
      <c r="AB18" s="1">
        <v>-6.8463335037231445</v>
      </c>
      <c r="AC18" s="1">
        <v>-2.9126530513167381E-2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1.1016053592457489</v>
      </c>
      <c r="AL18">
        <f>(U18-T18)/(1000-U18)*AK18</f>
        <v>3.4702636075733283E-2</v>
      </c>
      <c r="AM18">
        <f>(P18+273.15)</f>
        <v>303.63802566528318</v>
      </c>
      <c r="AN18">
        <f>(O18+273.15)</f>
        <v>304.10396804809568</v>
      </c>
      <c r="AO18">
        <f>(Y18*AG18+Z18*AH18)*AI18</f>
        <v>4.2627305031702534E-2</v>
      </c>
      <c r="AP18">
        <f>((AO18+0.00000010773*(AN18^4-AM18^4))-AL18*44100)/(L18*51.4+0.00000043092*AM18^3)</f>
        <v>-12.490637835295859</v>
      </c>
      <c r="AQ18">
        <f>0.61365*EXP(17.502*J18/(240.97+J18))</f>
        <v>4.3813466607716869</v>
      </c>
      <c r="AR18">
        <f>AQ18*1000/AA18</f>
        <v>49.969042520027237</v>
      </c>
      <c r="AS18">
        <f>(AR18-U18)</f>
        <v>17.576521615486222</v>
      </c>
      <c r="AT18">
        <f>IF(D18,P18,(O18+P18)/2)</f>
        <v>30.720996856689453</v>
      </c>
      <c r="AU18">
        <f>0.61365*EXP(17.502*AT18/(240.97+AT18))</f>
        <v>4.4401062356600152</v>
      </c>
      <c r="AV18">
        <f>IF(AS18&lt;&gt;0,(1000-(AR18+U18)/2)/AS18*AL18,0)</f>
        <v>1.8930682146654776</v>
      </c>
      <c r="AW18">
        <f>U18*AA18/1000</f>
        <v>2.8402157844470639</v>
      </c>
      <c r="AX18">
        <f>(AU18-AW18)</f>
        <v>1.5998904512129513</v>
      </c>
      <c r="AY18">
        <f>1/(1.6/F18+1.37/N18)</f>
        <v>1.2730997828270785</v>
      </c>
      <c r="AZ18">
        <f>G18*AA18*0.001</f>
        <v>34.111489478317154</v>
      </c>
      <c r="BA18">
        <f>G18/S18</f>
        <v>0.98706912478473663</v>
      </c>
      <c r="BB18">
        <f>(1-AL18*AA18/AQ18/F18)*100</f>
        <v>81.34211843743013</v>
      </c>
      <c r="BC18">
        <f>(S18-E18/(N18/1.35))</f>
        <v>396.62476160341015</v>
      </c>
      <c r="BD18">
        <f>E18*BB18/100/BC18</f>
        <v>-1.4562633710662647E-2</v>
      </c>
    </row>
    <row r="19" spans="1:56" x14ac:dyDescent="0.35">
      <c r="A19" s="1" t="s">
        <v>9</v>
      </c>
      <c r="B19" s="1" t="s">
        <v>3513</v>
      </c>
      <c r="K19" s="1">
        <v>2.72</v>
      </c>
    </row>
    <row r="20" spans="1:56" x14ac:dyDescent="0.35">
      <c r="A20" s="1" t="s">
        <v>9</v>
      </c>
      <c r="B20" s="1" t="s">
        <v>2531</v>
      </c>
      <c r="K20" s="1">
        <v>2.72</v>
      </c>
    </row>
    <row r="21" spans="1:56" x14ac:dyDescent="0.35">
      <c r="A21" s="1">
        <v>2</v>
      </c>
      <c r="B21" s="1" t="s">
        <v>2535</v>
      </c>
      <c r="C21" s="1">
        <v>631.50000170990825</v>
      </c>
      <c r="D21" s="1">
        <v>0</v>
      </c>
      <c r="E21">
        <f>(R21-S21*(1000-T21)/(1000-U21))*AK21</f>
        <v>-7.27639469237032</v>
      </c>
      <c r="F21">
        <f>IF(AV21&lt;&gt;0,1/(1/AV21-1/N21),0)</f>
        <v>3.387818376864332</v>
      </c>
      <c r="G21">
        <f>((AY21-AL21/2)*S21-E21)/(AY21+AL21/2)</f>
        <v>389.75801261622348</v>
      </c>
      <c r="H21">
        <f>AL21*1000</f>
        <v>33.667111932553134</v>
      </c>
      <c r="I21">
        <f>(AQ21-AW21)</f>
        <v>1.5707725126590342</v>
      </c>
      <c r="J21">
        <f>(P21+AP21*D21)</f>
        <v>30.42083740234375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30.945215225219727</v>
      </c>
      <c r="P21" s="1">
        <v>30.42083740234375</v>
      </c>
      <c r="Q21" s="1">
        <v>31.105861663818359</v>
      </c>
      <c r="R21" s="1">
        <v>400.12106323242188</v>
      </c>
      <c r="S21" s="1">
        <v>394.66607666015625</v>
      </c>
      <c r="T21" s="1">
        <v>2.2828669548034668</v>
      </c>
      <c r="U21" s="1">
        <v>31.862916946411133</v>
      </c>
      <c r="V21" s="1">
        <v>4.4507265090942383</v>
      </c>
      <c r="W21" s="1">
        <v>62.120632171630859</v>
      </c>
      <c r="X21" s="1">
        <v>299.71792602539063</v>
      </c>
      <c r="Y21" s="1">
        <v>24.745746612548828</v>
      </c>
      <c r="Z21" s="1">
        <v>0.50686115026473999</v>
      </c>
      <c r="AA21" s="1">
        <v>87.680435180664063</v>
      </c>
      <c r="AB21" s="1">
        <v>-6.7873187065124512</v>
      </c>
      <c r="AC21" s="1">
        <v>-2.1491223946213722E-2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1.10190413979923</v>
      </c>
      <c r="AL21">
        <f>(U21-T21)/(1000-U21)*AK21</f>
        <v>3.3667111932553132E-2</v>
      </c>
      <c r="AM21">
        <f>(P21+273.15)</f>
        <v>303.57083740234373</v>
      </c>
      <c r="AN21">
        <f>(O21+273.15)</f>
        <v>304.0952152252197</v>
      </c>
      <c r="AO21">
        <f>(Y21*AG21+Z21*AH21)*AI21</f>
        <v>3.9593193695101263</v>
      </c>
      <c r="AP21">
        <f>((AO21+0.00000010773*(AN21^4-AM21^4))-AL21*44100)/(L21*51.4+0.00000043092*AM21^3)</f>
        <v>-12.079468009505423</v>
      </c>
      <c r="AQ21">
        <f>0.61365*EXP(17.502*J21/(240.97+J21))</f>
        <v>4.364526936645718</v>
      </c>
      <c r="AR21">
        <f>AQ21*1000/AA21</f>
        <v>49.777660519734916</v>
      </c>
      <c r="AS21">
        <f>(AR21-U21)</f>
        <v>17.914743573323783</v>
      </c>
      <c r="AT21">
        <f>IF(D21,P21,(O21+P21)/2)</f>
        <v>30.683026313781738</v>
      </c>
      <c r="AU21">
        <f>0.61365*EXP(17.502*AT21/(240.97+AT21))</f>
        <v>4.4304828040877391</v>
      </c>
      <c r="AV21">
        <f>IF(AS21&lt;&gt;0,(1000-(AR21+U21)/2)/AS21*AL21,0)</f>
        <v>1.8025829156016342</v>
      </c>
      <c r="AW21">
        <f>U21*AA21/1000</f>
        <v>2.7937544239866838</v>
      </c>
      <c r="AX21">
        <f>(AU21-AW21)</f>
        <v>1.6367283801010553</v>
      </c>
      <c r="AY21">
        <f>1/(1.6/F21+1.37/N21)</f>
        <v>1.2078595679874171</v>
      </c>
      <c r="AZ21">
        <f>G21*AA21*0.001</f>
        <v>34.174152161341226</v>
      </c>
      <c r="BA21">
        <f>G21/S21</f>
        <v>0.9875640083245385</v>
      </c>
      <c r="BB21">
        <f>(1-AL21*AA21/AQ21/F21)*100</f>
        <v>80.035829882826718</v>
      </c>
      <c r="BC21">
        <f>(S21-E21/(N21/1.35))</f>
        <v>397.21600764156665</v>
      </c>
      <c r="BD21">
        <f>E21*BB21/100/BC21</f>
        <v>-1.4661349909250533E-2</v>
      </c>
    </row>
    <row r="22" spans="1:56" x14ac:dyDescent="0.35">
      <c r="A22" s="1" t="s">
        <v>9</v>
      </c>
      <c r="B22" s="1" t="s">
        <v>3512</v>
      </c>
      <c r="K22" s="1">
        <v>2.72</v>
      </c>
    </row>
    <row r="23" spans="1:56" x14ac:dyDescent="0.35">
      <c r="A23" s="1" t="s">
        <v>9</v>
      </c>
      <c r="B23" s="1" t="s">
        <v>3511</v>
      </c>
      <c r="K23" s="1">
        <v>2.72</v>
      </c>
    </row>
    <row r="24" spans="1:56" x14ac:dyDescent="0.35">
      <c r="A24" s="1">
        <v>3</v>
      </c>
      <c r="B24" s="1" t="s">
        <v>3510</v>
      </c>
      <c r="C24" s="1">
        <v>835.50000170990825</v>
      </c>
      <c r="D24" s="1">
        <v>0</v>
      </c>
      <c r="E24">
        <f>(R24-S24*(1000-T24)/(1000-U24))*AK24</f>
        <v>-7.8286944185406071</v>
      </c>
      <c r="F24">
        <f>IF(AV24&lt;&gt;0,1/(1/AV24-1/N24),0)</f>
        <v>3.1149721107728232</v>
      </c>
      <c r="G24">
        <f>((AY24-AL24/2)*S24-E24)/(AY24+AL24/2)</f>
        <v>390.96119722437112</v>
      </c>
      <c r="H24">
        <f>AL24*1000</f>
        <v>32.71386092465454</v>
      </c>
      <c r="I24">
        <f>(AQ24-AW24)</f>
        <v>1.5978958740326799</v>
      </c>
      <c r="J24">
        <f>(P24+AP24*D24)</f>
        <v>30.375579833984375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30.916479110717773</v>
      </c>
      <c r="P24" s="1">
        <v>30.375579833984375</v>
      </c>
      <c r="Q24" s="1">
        <v>31.087900161743164</v>
      </c>
      <c r="R24" s="1">
        <v>399.96957397460938</v>
      </c>
      <c r="S24" s="1">
        <v>395.33602905273438</v>
      </c>
      <c r="T24" s="1">
        <v>2.6611859798431396</v>
      </c>
      <c r="U24" s="1">
        <v>31.424873352050781</v>
      </c>
      <c r="V24" s="1">
        <v>5.1967926025390625</v>
      </c>
      <c r="W24" s="1">
        <v>61.366828918457031</v>
      </c>
      <c r="X24" s="1">
        <v>299.63287353515625</v>
      </c>
      <c r="Y24" s="1">
        <v>51.074131011962891</v>
      </c>
      <c r="Z24" s="1">
        <v>0.3575473427772522</v>
      </c>
      <c r="AA24" s="1">
        <v>87.680007934570313</v>
      </c>
      <c r="AB24" s="1">
        <v>-6.7886614799499512</v>
      </c>
      <c r="AC24" s="1">
        <v>-9.1439075767993927E-3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1.1015914468204271</v>
      </c>
      <c r="AL24">
        <f>(U24-T24)/(1000-U24)*AK24</f>
        <v>3.2713860924654538E-2</v>
      </c>
      <c r="AM24">
        <f>(P24+273.15)</f>
        <v>303.52557983398435</v>
      </c>
      <c r="AN24">
        <f>(O24+273.15)</f>
        <v>304.06647911071775</v>
      </c>
      <c r="AO24">
        <f>(Y24*AG24+Z24*AH24)*AI24</f>
        <v>8.1718607792587363</v>
      </c>
      <c r="AP24">
        <f>((AO24+0.00000010773*(AN24^4-AM24^4))-AL24*44100)/(L24*51.4+0.00000043092*AM24^3)</f>
        <v>-11.699449497838243</v>
      </c>
      <c r="AQ24">
        <f>0.61365*EXP(17.502*J24/(240.97+J24))</f>
        <v>4.3532290188833596</v>
      </c>
      <c r="AR24">
        <f>AQ24*1000/AA24</f>
        <v>49.649049098306207</v>
      </c>
      <c r="AS24">
        <f>(AR24-U24)</f>
        <v>18.224175746255426</v>
      </c>
      <c r="AT24">
        <f>IF(D24,P24,(O24+P24)/2)</f>
        <v>30.646029472351074</v>
      </c>
      <c r="AU24">
        <f>0.61365*EXP(17.502*AT24/(240.97+AT24))</f>
        <v>4.4211236348621341</v>
      </c>
      <c r="AV24">
        <f>IF(AS24&lt;&gt;0,(1000-(AR24+U24)/2)/AS24*AL24,0)</f>
        <v>1.7223133078748576</v>
      </c>
      <c r="AW24">
        <f>U24*AA24/1000</f>
        <v>2.7553331448506797</v>
      </c>
      <c r="AX24">
        <f>(AU24-AW24)</f>
        <v>1.6657904900114544</v>
      </c>
      <c r="AY24">
        <f>1/(1.6/F24+1.37/N24)</f>
        <v>1.1503789932600903</v>
      </c>
      <c r="AZ24">
        <f>G24*AA24*0.001</f>
        <v>34.279480874741971</v>
      </c>
      <c r="BA24">
        <f>G24/S24</f>
        <v>0.98893389039484769</v>
      </c>
      <c r="BB24">
        <f>(1-AL24*AA24/AQ24/F24)*100</f>
        <v>78.847256394885378</v>
      </c>
      <c r="BC24">
        <f>(S24-E24/(N24/1.35))</f>
        <v>398.07950728416722</v>
      </c>
      <c r="BD24">
        <f>E24*BB24/100/BC24</f>
        <v>-1.5506225886057561E-2</v>
      </c>
    </row>
    <row r="25" spans="1:56" x14ac:dyDescent="0.35">
      <c r="A25" s="1" t="s">
        <v>9</v>
      </c>
      <c r="B25" s="1" t="s">
        <v>3509</v>
      </c>
      <c r="K25" s="1">
        <v>2.72</v>
      </c>
    </row>
    <row r="26" spans="1:56" x14ac:dyDescent="0.35">
      <c r="A26" s="1" t="s">
        <v>9</v>
      </c>
      <c r="B26" s="1" t="s">
        <v>3508</v>
      </c>
      <c r="K26" s="1">
        <v>2.72</v>
      </c>
    </row>
    <row r="27" spans="1:56" x14ac:dyDescent="0.35">
      <c r="A27" s="1">
        <v>4</v>
      </c>
      <c r="B27" s="1" t="s">
        <v>3507</v>
      </c>
      <c r="C27" s="1">
        <v>1039.5000017099082</v>
      </c>
      <c r="D27" s="1">
        <v>0</v>
      </c>
      <c r="E27">
        <f>(R27-S27*(1000-T27)/(1000-U27))*AK27</f>
        <v>-7.7875391877977735</v>
      </c>
      <c r="F27">
        <f>IF(AV27&lt;&gt;0,1/(1/AV27-1/N27),0)</f>
        <v>3.0795320370398591</v>
      </c>
      <c r="G27">
        <f>((AY27-AL27/2)*S27-E27)/(AY27+AL27/2)</f>
        <v>391.36824990865642</v>
      </c>
      <c r="H27">
        <f>AL27*1000</f>
        <v>32.082841276725979</v>
      </c>
      <c r="I27">
        <f>(AQ27-AW27)</f>
        <v>1.5774189460565182</v>
      </c>
      <c r="J27">
        <f>(P27+AP27*D27)</f>
        <v>30.228519439697266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30.880075454711914</v>
      </c>
      <c r="P27" s="1">
        <v>30.228519439697266</v>
      </c>
      <c r="Q27" s="1">
        <v>31.065332412719727</v>
      </c>
      <c r="R27" s="1">
        <v>400.05245971679688</v>
      </c>
      <c r="S27" s="1">
        <v>395.60116577148438</v>
      </c>
      <c r="T27" s="1">
        <v>3.0353982448577881</v>
      </c>
      <c r="U27" s="1">
        <v>31.243989944458008</v>
      </c>
      <c r="V27" s="1">
        <v>5.9394516944885254</v>
      </c>
      <c r="W27" s="1">
        <v>61.136024475097656</v>
      </c>
      <c r="X27" s="1">
        <v>299.69171142578125</v>
      </c>
      <c r="Y27" s="1">
        <v>101.07289886474609</v>
      </c>
      <c r="Z27" s="1">
        <v>0.26325288414955139</v>
      </c>
      <c r="AA27" s="1">
        <v>87.673637390136719</v>
      </c>
      <c r="AB27" s="1">
        <v>-6.7852754592895508</v>
      </c>
      <c r="AC27" s="1">
        <v>-2.3201182193588465E-4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1.1018077625947837</v>
      </c>
      <c r="AL27">
        <f>(U27-T27)/(1000-U27)*AK27</f>
        <v>3.2082841276725976E-2</v>
      </c>
      <c r="AM27">
        <f>(P27+273.15)</f>
        <v>303.37851943969724</v>
      </c>
      <c r="AN27">
        <f>(O27+273.15)</f>
        <v>304.03007545471189</v>
      </c>
      <c r="AO27">
        <f>(Y27*AG27+Z27*AH27)*AI27</f>
        <v>16.171663456894521</v>
      </c>
      <c r="AP27">
        <f>((AO27+0.00000010773*(AN27^4-AM27^4))-AL27*44100)/(L27*51.4+0.00000043092*AM27^3)</f>
        <v>-11.396650323322074</v>
      </c>
      <c r="AQ27">
        <f>0.61365*EXP(17.502*J27/(240.97+J27))</f>
        <v>4.3166931910680075</v>
      </c>
      <c r="AR27">
        <f>AQ27*1000/AA27</f>
        <v>49.235931342271826</v>
      </c>
      <c r="AS27">
        <f>(AR27-U27)</f>
        <v>17.991941397813818</v>
      </c>
      <c r="AT27">
        <f>IF(D27,P27,(O27+P27)/2)</f>
        <v>30.55429744720459</v>
      </c>
      <c r="AU27">
        <f>0.61365*EXP(17.502*AT27/(240.97+AT27))</f>
        <v>4.3979922517592707</v>
      </c>
      <c r="AV27">
        <f>IF(AS27&lt;&gt;0,(1000-(AR27+U27)/2)/AS27*AL27,0)</f>
        <v>1.7114233714747806</v>
      </c>
      <c r="AW27">
        <f>U27*AA27/1000</f>
        <v>2.7392742450114893</v>
      </c>
      <c r="AX27">
        <f>(AU27-AW27)</f>
        <v>1.6587180067477814</v>
      </c>
      <c r="AY27">
        <f>1/(1.6/F27+1.37/N27)</f>
        <v>1.1426091128168259</v>
      </c>
      <c r="AZ27">
        <f>G27*AA27*0.001</f>
        <v>34.312678028503953</v>
      </c>
      <c r="BA27">
        <f>G27/S27</f>
        <v>0.98930004198907473</v>
      </c>
      <c r="BB27">
        <f>(1-AL27*AA27/AQ27/F27)*100</f>
        <v>78.840473802015836</v>
      </c>
      <c r="BC27">
        <f>(S27-E27/(N27/1.35))</f>
        <v>398.33022161348464</v>
      </c>
      <c r="BD27">
        <f>E27*BB27/100/BC27</f>
        <v>-1.5413675538621427E-2</v>
      </c>
    </row>
    <row r="28" spans="1:56" x14ac:dyDescent="0.35">
      <c r="A28" s="1" t="s">
        <v>9</v>
      </c>
      <c r="B28" s="1" t="s">
        <v>3506</v>
      </c>
      <c r="K28" s="1">
        <v>2.72</v>
      </c>
    </row>
    <row r="29" spans="1:56" x14ac:dyDescent="0.35">
      <c r="A29" s="1" t="s">
        <v>9</v>
      </c>
      <c r="B29" s="1" t="s">
        <v>3505</v>
      </c>
      <c r="K29" s="1">
        <v>2.72</v>
      </c>
    </row>
    <row r="30" spans="1:56" x14ac:dyDescent="0.35">
      <c r="A30" s="1">
        <v>5</v>
      </c>
      <c r="B30" s="1" t="s">
        <v>3504</v>
      </c>
      <c r="C30" s="1">
        <v>1242.5000017099082</v>
      </c>
      <c r="D30" s="1">
        <v>0</v>
      </c>
      <c r="E30">
        <f>(R30-S30*(1000-T30)/(1000-U30))*AK30</f>
        <v>-7.5747626235878869</v>
      </c>
      <c r="F30">
        <f>IF(AV30&lt;&gt;0,1/(1/AV30-1/N30),0)</f>
        <v>2.6931681527013334</v>
      </c>
      <c r="G30">
        <f>((AY30-AL30/2)*S30-E30)/(AY30+AL30/2)</f>
        <v>391.07450017285242</v>
      </c>
      <c r="H30">
        <f>AL30*1000</f>
        <v>31.493316067696771</v>
      </c>
      <c r="I30">
        <f>(AQ30-AW30)</f>
        <v>1.6712210038525681</v>
      </c>
      <c r="J30">
        <f>(P30+AP30*D30)</f>
        <v>30.555418014526367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30.891229629516602</v>
      </c>
      <c r="P30" s="1">
        <v>30.555418014526367</v>
      </c>
      <c r="Q30" s="1">
        <v>31.068107604980469</v>
      </c>
      <c r="R30" s="1">
        <v>400.08041381835938</v>
      </c>
      <c r="S30" s="1">
        <v>395.64596557617188</v>
      </c>
      <c r="T30" s="1">
        <v>3.4072544574737549</v>
      </c>
      <c r="U30" s="1">
        <v>31.104164123535156</v>
      </c>
      <c r="V30" s="1">
        <v>6.6629242897033691</v>
      </c>
      <c r="W30" s="1">
        <v>60.824539184570313</v>
      </c>
      <c r="X30" s="1">
        <v>299.6629638671875</v>
      </c>
      <c r="Y30" s="1">
        <v>151.02009582519531</v>
      </c>
      <c r="Z30" s="1">
        <v>0.2383655309677124</v>
      </c>
      <c r="AA30" s="1">
        <v>87.674858093261719</v>
      </c>
      <c r="AB30" s="1">
        <v>-6.7938938140869141</v>
      </c>
      <c r="AC30" s="1">
        <v>5.9436969459056854E-3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1.1017020730411302</v>
      </c>
      <c r="AL30">
        <f>(U30-T30)/(1000-U30)*AK30</f>
        <v>3.1493316067696772E-2</v>
      </c>
      <c r="AM30">
        <f>(P30+273.15)</f>
        <v>303.70541801452634</v>
      </c>
      <c r="AN30">
        <f>(O30+273.15)</f>
        <v>304.04122962951658</v>
      </c>
      <c r="AO30">
        <f>(Y30*AG30+Z30*AH30)*AI30</f>
        <v>24.1632147919413</v>
      </c>
      <c r="AP30">
        <f>((AO30+0.00000010773*(AN30^4-AM30^4))-AL30*44100)/(L30*51.4+0.00000043092*AM30^3)</f>
        <v>-11.145751976321829</v>
      </c>
      <c r="AQ30">
        <f>0.61365*EXP(17.502*J30/(240.97+J30))</f>
        <v>4.3982741794930353</v>
      </c>
      <c r="AR30">
        <f>AQ30*1000/AA30</f>
        <v>50.165740500138504</v>
      </c>
      <c r="AS30">
        <f>(AR30-U30)</f>
        <v>19.061576376603348</v>
      </c>
      <c r="AT30">
        <f>IF(D30,P30,(O30+P30)/2)</f>
        <v>30.723323822021484</v>
      </c>
      <c r="AU30">
        <f>0.61365*EXP(17.502*AT30/(240.97+AT30))</f>
        <v>4.4406965843275774</v>
      </c>
      <c r="AV30">
        <f>IF(AS30&lt;&gt;0,(1000-(AR30+U30)/2)/AS30*AL30,0)</f>
        <v>1.5850518380121601</v>
      </c>
      <c r="AW30">
        <f>U30*AA30/1000</f>
        <v>2.7270531756404672</v>
      </c>
      <c r="AX30">
        <f>(AU30-AW30)</f>
        <v>1.7136434086871102</v>
      </c>
      <c r="AY30">
        <f>1/(1.6/F30+1.37/N30)</f>
        <v>1.0529349112642707</v>
      </c>
      <c r="AZ30">
        <f>G30*AA30*0.001</f>
        <v>34.287401306548091</v>
      </c>
      <c r="BA30">
        <f>G30/S30</f>
        <v>0.98844556547755491</v>
      </c>
      <c r="BB30">
        <f>(1-AL30*AA30/AQ30/F30)*100</f>
        <v>76.689709046748689</v>
      </c>
      <c r="BC30">
        <f>(S30-E30/(N30/1.35))</f>
        <v>398.30045625559711</v>
      </c>
      <c r="BD30">
        <f>E30*BB30/100/BC30</f>
        <v>-1.4584626569655822E-2</v>
      </c>
    </row>
    <row r="31" spans="1:56" x14ac:dyDescent="0.35">
      <c r="A31" s="1" t="s">
        <v>9</v>
      </c>
      <c r="B31" s="1" t="s">
        <v>3503</v>
      </c>
      <c r="K31" s="1">
        <v>2.72</v>
      </c>
    </row>
    <row r="32" spans="1:56" x14ac:dyDescent="0.35">
      <c r="A32" s="1" t="s">
        <v>9</v>
      </c>
      <c r="B32" s="1" t="s">
        <v>3502</v>
      </c>
      <c r="K32" s="1">
        <v>2.72</v>
      </c>
    </row>
    <row r="33" spans="1:56" x14ac:dyDescent="0.35">
      <c r="A33" s="1">
        <v>6</v>
      </c>
      <c r="B33" s="1" t="s">
        <v>3501</v>
      </c>
      <c r="C33" s="1">
        <v>1445.5000017099082</v>
      </c>
      <c r="D33" s="1">
        <v>0</v>
      </c>
      <c r="E33">
        <f>(R33-S33*(1000-T33)/(1000-U33))*AK33</f>
        <v>-6.9593588790658893</v>
      </c>
      <c r="F33">
        <f>IF(AV33&lt;&gt;0,1/(1/AV33-1/N33),0)</f>
        <v>2.6580308056196573</v>
      </c>
      <c r="G33">
        <f>((AY33-AL33/2)*S33-E33)/(AY33+AL33/2)</f>
        <v>390.12480071840594</v>
      </c>
      <c r="H33">
        <f>AL33*1000</f>
        <v>31.076500084755516</v>
      </c>
      <c r="I33">
        <f>(AQ33-AW33)</f>
        <v>1.662123065695571</v>
      </c>
      <c r="J33">
        <f>(P33+AP33*D33)</f>
        <v>30.523588180541992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30.934032440185547</v>
      </c>
      <c r="P33" s="1">
        <v>30.523588180541992</v>
      </c>
      <c r="Q33" s="1">
        <v>31.092023849487305</v>
      </c>
      <c r="R33" s="1">
        <v>399.97366333007813</v>
      </c>
      <c r="S33" s="1">
        <v>395.144775390625</v>
      </c>
      <c r="T33" s="1">
        <v>3.7862780094146729</v>
      </c>
      <c r="U33" s="1">
        <v>31.114467620849609</v>
      </c>
      <c r="V33" s="1">
        <v>7.3865714073181152</v>
      </c>
      <c r="W33" s="1">
        <v>60.700572967529297</v>
      </c>
      <c r="X33" s="1">
        <v>299.683349609375</v>
      </c>
      <c r="Y33" s="1">
        <v>299.79559326171875</v>
      </c>
      <c r="Z33" s="1">
        <v>0.26979419589042664</v>
      </c>
      <c r="AA33" s="1">
        <v>87.681045532226563</v>
      </c>
      <c r="AB33" s="1">
        <v>-6.7491426467895508</v>
      </c>
      <c r="AC33" s="1">
        <v>3.5196475218981504E-3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1.101777020622702</v>
      </c>
      <c r="AL33">
        <f>(U33-T33)/(1000-U33)*AK33</f>
        <v>3.1076500084755515E-2</v>
      </c>
      <c r="AM33">
        <f>(P33+273.15)</f>
        <v>303.67358818054197</v>
      </c>
      <c r="AN33">
        <f>(O33+273.15)</f>
        <v>304.08403244018552</v>
      </c>
      <c r="AO33">
        <f>(Y33*AG33+Z33*AH33)*AI33</f>
        <v>47.96729384972241</v>
      </c>
      <c r="AP33">
        <f>((AO33+0.00000010773*(AN33^4-AM33^4))-AL33*44100)/(L33*51.4+0.00000043092*AM33^3)</f>
        <v>-10.793124972987966</v>
      </c>
      <c r="AQ33">
        <f>0.61365*EXP(17.502*J33/(240.97+J33))</f>
        <v>4.3902721178702748</v>
      </c>
      <c r="AR33">
        <f>AQ33*1000/AA33</f>
        <v>50.070937124679482</v>
      </c>
      <c r="AS33">
        <f>(AR33-U33)</f>
        <v>18.956469503829872</v>
      </c>
      <c r="AT33">
        <f>IF(D33,P33,(O33+P33)/2)</f>
        <v>30.72881031036377</v>
      </c>
      <c r="AU33">
        <f>0.61365*EXP(17.502*AT33/(240.97+AT33))</f>
        <v>4.4420887713560697</v>
      </c>
      <c r="AV33">
        <f>IF(AS33&lt;&gt;0,(1000-(AR33+U33)/2)/AS33*AL33,0)</f>
        <v>1.5728150729757016</v>
      </c>
      <c r="AW33">
        <f>U33*AA33/1000</f>
        <v>2.7281490521747038</v>
      </c>
      <c r="AX33">
        <f>(AU33-AW33)</f>
        <v>1.7139397191813659</v>
      </c>
      <c r="AY33">
        <f>1/(1.6/F33+1.37/N33)</f>
        <v>1.0442993217077041</v>
      </c>
      <c r="AZ33">
        <f>G33*AA33*0.001</f>
        <v>34.206550415041363</v>
      </c>
      <c r="BA33">
        <f>G33/S33</f>
        <v>0.9872958596826783</v>
      </c>
      <c r="BB33">
        <f>(1-AL33*AA33/AQ33/F33)*100</f>
        <v>76.650027583559535</v>
      </c>
      <c r="BC33">
        <f>(S33-E33/(N33/1.35))</f>
        <v>397.5836047239336</v>
      </c>
      <c r="BD33">
        <f>E33*BB33/100/BC33</f>
        <v>-1.3416927753212727E-2</v>
      </c>
    </row>
    <row r="34" spans="1:56" x14ac:dyDescent="0.35">
      <c r="A34" s="1" t="s">
        <v>9</v>
      </c>
      <c r="B34" s="1" t="s">
        <v>3500</v>
      </c>
      <c r="K34" s="1">
        <v>2.72</v>
      </c>
    </row>
    <row r="35" spans="1:56" x14ac:dyDescent="0.35">
      <c r="A35" s="1" t="s">
        <v>9</v>
      </c>
      <c r="B35" s="1" t="s">
        <v>3499</v>
      </c>
      <c r="K35" s="1">
        <v>2.72</v>
      </c>
    </row>
    <row r="36" spans="1:56" x14ac:dyDescent="0.35">
      <c r="A36" s="1">
        <v>7</v>
      </c>
      <c r="B36" s="1" t="s">
        <v>3498</v>
      </c>
      <c r="C36" s="1">
        <v>1649.5000017099082</v>
      </c>
      <c r="D36" s="1">
        <v>0</v>
      </c>
      <c r="E36">
        <f>(R36-S36*(1000-T36)/(1000-U36))*AK36</f>
        <v>-6.5617849152241243</v>
      </c>
      <c r="F36">
        <f>IF(AV36&lt;&gt;0,1/(1/AV36-1/N36),0)</f>
        <v>2.6022228057743537</v>
      </c>
      <c r="G36">
        <f>((AY36-AL36/2)*S36-E36)/(AY36+AL36/2)</f>
        <v>389.56421590994472</v>
      </c>
      <c r="H36">
        <f>AL36*1000</f>
        <v>30.689128182180429</v>
      </c>
      <c r="I36">
        <f>(AQ36-AW36)</f>
        <v>1.6626107005135262</v>
      </c>
      <c r="J36">
        <f>(P36+AP36*D36)</f>
        <v>30.541542053222656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30.909440994262695</v>
      </c>
      <c r="P36" s="1">
        <v>30.541542053222656</v>
      </c>
      <c r="Q36" s="1">
        <v>31.095596313476563</v>
      </c>
      <c r="R36" s="1">
        <v>399.92202758789063</v>
      </c>
      <c r="S36" s="1">
        <v>394.87777709960938</v>
      </c>
      <c r="T36" s="1">
        <v>4.1608810424804688</v>
      </c>
      <c r="U36" s="1">
        <v>31.152082443237305</v>
      </c>
      <c r="V36" s="1">
        <v>8.1309347152709961</v>
      </c>
      <c r="W36" s="1">
        <v>60.875457763671875</v>
      </c>
      <c r="X36" s="1">
        <v>299.63107299804688</v>
      </c>
      <c r="Y36" s="1">
        <v>500.21804809570313</v>
      </c>
      <c r="Z36" s="1">
        <v>0.36672377586364746</v>
      </c>
      <c r="AA36" s="1">
        <v>87.704360961914063</v>
      </c>
      <c r="AB36" s="1">
        <v>-6.713348388671875</v>
      </c>
      <c r="AC36" s="1">
        <v>1.1832159012556076E-2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1.1015848271987014</v>
      </c>
      <c r="AL36">
        <f>(U36-T36)/(1000-U36)*AK36</f>
        <v>3.068912818218043E-2</v>
      </c>
      <c r="AM36">
        <f>(P36+273.15)</f>
        <v>303.69154205322263</v>
      </c>
      <c r="AN36">
        <f>(O36+273.15)</f>
        <v>304.05944099426267</v>
      </c>
      <c r="AO36">
        <f>(Y36*AG36+Z36*AH36)*AI36</f>
        <v>80.034885906393356</v>
      </c>
      <c r="AP36">
        <f>((AO36+0.00000010773*(AN36^4-AM36^4))-AL36*44100)/(L36*51.4+0.00000043092*AM36^3)</f>
        <v>-10.394522862878201</v>
      </c>
      <c r="AQ36">
        <f>0.61365*EXP(17.502*J36/(240.97+J36))</f>
        <v>4.3947841838305166</v>
      </c>
      <c r="AR36">
        <f>AQ36*1000/AA36</f>
        <v>50.109072520794804</v>
      </c>
      <c r="AS36">
        <f>(AR36-U36)</f>
        <v>18.956990077557499</v>
      </c>
      <c r="AT36">
        <f>IF(D36,P36,(O36+P36)/2)</f>
        <v>30.725491523742676</v>
      </c>
      <c r="AU36">
        <f>0.61365*EXP(17.502*AT36/(240.97+AT36))</f>
        <v>4.4412465895014837</v>
      </c>
      <c r="AV36">
        <f>IF(AS36&lt;&gt;0,(1000-(AR36+U36)/2)/AS36*AL36,0)</f>
        <v>1.5531057969257684</v>
      </c>
      <c r="AW36">
        <f>U36*AA36/1000</f>
        <v>2.7321734833169904</v>
      </c>
      <c r="AX36">
        <f>(AU36-AW36)</f>
        <v>1.7090731061844933</v>
      </c>
      <c r="AY36">
        <f>1/(1.6/F36+1.37/N36)</f>
        <v>1.030407917933321</v>
      </c>
      <c r="AZ36">
        <f>G36*AA36*0.001</f>
        <v>34.166480610010822</v>
      </c>
      <c r="BA36">
        <f>G36/S36</f>
        <v>0.98654378266436527</v>
      </c>
      <c r="BB36">
        <f>(1-AL36*AA36/AQ36/F36)*100</f>
        <v>76.464484881114487</v>
      </c>
      <c r="BC36">
        <f>(S36-E36/(N36/1.35))</f>
        <v>397.17728109246258</v>
      </c>
      <c r="BD36">
        <f>E36*BB36/100/BC36</f>
        <v>-1.2632734230497806E-2</v>
      </c>
    </row>
    <row r="37" spans="1:56" x14ac:dyDescent="0.35">
      <c r="A37" s="1" t="s">
        <v>9</v>
      </c>
      <c r="B37" s="1" t="s">
        <v>3497</v>
      </c>
      <c r="K37" s="1">
        <v>2.72</v>
      </c>
    </row>
    <row r="38" spans="1:56" x14ac:dyDescent="0.35">
      <c r="A38" s="1" t="s">
        <v>9</v>
      </c>
      <c r="B38" s="1" t="s">
        <v>3496</v>
      </c>
      <c r="K38" s="1">
        <v>2.72</v>
      </c>
    </row>
    <row r="39" spans="1:56" x14ac:dyDescent="0.35">
      <c r="A39" s="1">
        <v>8</v>
      </c>
      <c r="B39" s="1" t="s">
        <v>3495</v>
      </c>
      <c r="C39" s="1">
        <v>1853.5000017099082</v>
      </c>
      <c r="D39" s="1">
        <v>0</v>
      </c>
      <c r="E39">
        <f>(R39-S39*(1000-T39)/(1000-U39))*AK39</f>
        <v>-5.8847234717471251</v>
      </c>
      <c r="F39">
        <f>IF(AV39&lt;&gt;0,1/(1/AV39-1/N39),0)</f>
        <v>2.640962035463347</v>
      </c>
      <c r="G39">
        <f>((AY39-AL39/2)*S39-E39)/(AY39+AL39/2)</f>
        <v>388.5096537640452</v>
      </c>
      <c r="H39">
        <f>AL39*1000</f>
        <v>30.549043487640223</v>
      </c>
      <c r="I39">
        <f>(AQ39-AW39)</f>
        <v>1.6403747381444287</v>
      </c>
      <c r="J39">
        <f>(P39+AP39*D39)</f>
        <v>30.540019989013672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30.912254333496094</v>
      </c>
      <c r="P39" s="1">
        <v>30.540019989013672</v>
      </c>
      <c r="Q39" s="1">
        <v>31.120119094848633</v>
      </c>
      <c r="R39" s="1">
        <v>399.94171142578125</v>
      </c>
      <c r="S39" s="1">
        <v>394.34872436523438</v>
      </c>
      <c r="T39" s="1">
        <v>4.5439949035644531</v>
      </c>
      <c r="U39" s="1">
        <v>31.400299072265625</v>
      </c>
      <c r="V39" s="1">
        <v>8.8784351348876953</v>
      </c>
      <c r="W39" s="1">
        <v>61.352516174316406</v>
      </c>
      <c r="X39" s="1">
        <v>299.68472290039063</v>
      </c>
      <c r="Y39" s="1">
        <v>750.17779541015625</v>
      </c>
      <c r="Z39" s="1">
        <v>0.27241531014442444</v>
      </c>
      <c r="AA39" s="1">
        <v>87.707023620605469</v>
      </c>
      <c r="AB39" s="1">
        <v>-6.5518813133239746</v>
      </c>
      <c r="AC39" s="1">
        <v>1.2212770059704781E-2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1.10178206948673</v>
      </c>
      <c r="AL39">
        <f>(U39-T39)/(1000-U39)*AK39</f>
        <v>3.0549043487640221E-2</v>
      </c>
      <c r="AM39">
        <f>(P39+273.15)</f>
        <v>303.69001998901365</v>
      </c>
      <c r="AN39">
        <f>(O39+273.15)</f>
        <v>304.06225433349607</v>
      </c>
      <c r="AO39">
        <f>(Y39*AG39+Z39*AH39)*AI39</f>
        <v>120.02844458278014</v>
      </c>
      <c r="AP39">
        <f>((AO39+0.00000010773*(AN39^4-AM39^4))-AL39*44100)/(L39*51.4+0.00000043092*AM39^3)</f>
        <v>-10.015886125301016</v>
      </c>
      <c r="AQ39">
        <f>0.61365*EXP(17.502*J39/(240.97+J39))</f>
        <v>4.3944015105697058</v>
      </c>
      <c r="AR39">
        <f>AQ39*1000/AA39</f>
        <v>50.103188195948611</v>
      </c>
      <c r="AS39">
        <f>(AR39-U39)</f>
        <v>18.702889123682986</v>
      </c>
      <c r="AT39">
        <f>IF(D39,P39,(O39+P39)/2)</f>
        <v>30.726137161254883</v>
      </c>
      <c r="AU39">
        <f>0.61365*EXP(17.502*AT39/(240.97+AT39))</f>
        <v>4.4414104168542785</v>
      </c>
      <c r="AV39">
        <f>IF(AS39&lt;&gt;0,(1000-(AR39+U39)/2)/AS39*AL39,0)</f>
        <v>1.5668229921791959</v>
      </c>
      <c r="AW39">
        <f>U39*AA39/1000</f>
        <v>2.7540267724252772</v>
      </c>
      <c r="AX39">
        <f>(AU39-AW39)</f>
        <v>1.6873836444290014</v>
      </c>
      <c r="AY39">
        <f>1/(1.6/F39+1.37/N39)</f>
        <v>1.0400737141427125</v>
      </c>
      <c r="AZ39">
        <f>G39*AA39*0.001</f>
        <v>34.075025379516369</v>
      </c>
      <c r="BA39">
        <f>G39/S39</f>
        <v>0.98519312922696001</v>
      </c>
      <c r="BB39">
        <f>(1-AL39*AA39/AQ39/F39)*100</f>
        <v>76.912862124726942</v>
      </c>
      <c r="BC39">
        <f>(S39-E39/(N39/1.35))</f>
        <v>396.41095976230196</v>
      </c>
      <c r="BD39">
        <f>E39*BB39/100/BC39</f>
        <v>-1.1417719764762005E-2</v>
      </c>
    </row>
    <row r="40" spans="1:56" x14ac:dyDescent="0.35">
      <c r="A40" s="1" t="s">
        <v>9</v>
      </c>
      <c r="B40" s="1" t="s">
        <v>3494</v>
      </c>
      <c r="K40" s="1">
        <v>2.72</v>
      </c>
    </row>
    <row r="41" spans="1:56" x14ac:dyDescent="0.35">
      <c r="A41" s="1" t="s">
        <v>9</v>
      </c>
      <c r="B41" s="1" t="s">
        <v>3493</v>
      </c>
      <c r="K41" s="1">
        <v>2.72</v>
      </c>
    </row>
    <row r="42" spans="1:56" x14ac:dyDescent="0.35">
      <c r="A42" s="1">
        <v>9</v>
      </c>
      <c r="B42" s="1" t="s">
        <v>3492</v>
      </c>
      <c r="C42" s="1">
        <v>2056.5000017099082</v>
      </c>
      <c r="D42" s="1">
        <v>0</v>
      </c>
      <c r="E42">
        <f>(R42-S42*(1000-T42)/(1000-U42))*AK42</f>
        <v>-5.4395593401903808</v>
      </c>
      <c r="F42">
        <f>IF(AV42&lt;&gt;0,1/(1/AV42-1/N42),0)</f>
        <v>2.656553059940943</v>
      </c>
      <c r="G42">
        <f>((AY42-AL42/2)*S42-E42)/(AY42+AL42/2)</f>
        <v>387.75040287597216</v>
      </c>
      <c r="H42">
        <f>AL42*1000</f>
        <v>30.63275628087548</v>
      </c>
      <c r="I42">
        <f>(AQ42-AW42)</f>
        <v>1.6384873814940462</v>
      </c>
      <c r="J42">
        <f>(P42+AP42*D42)</f>
        <v>30.692001342773438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31.029155731201172</v>
      </c>
      <c r="P42" s="1">
        <v>30.692001342773438</v>
      </c>
      <c r="Q42" s="1">
        <v>31.199718475341797</v>
      </c>
      <c r="R42" s="1">
        <v>400.02859497070313</v>
      </c>
      <c r="S42" s="1">
        <v>394.00958251953125</v>
      </c>
      <c r="T42" s="1">
        <v>4.9333658218383789</v>
      </c>
      <c r="U42" s="1">
        <v>31.857059478759766</v>
      </c>
      <c r="V42" s="1">
        <v>9.5757904052734375</v>
      </c>
      <c r="W42" s="1">
        <v>61.835372924804688</v>
      </c>
      <c r="X42" s="1">
        <v>299.6124267578125</v>
      </c>
      <c r="Y42" s="1">
        <v>999.85382080078125</v>
      </c>
      <c r="Z42" s="1">
        <v>0.26194119453430176</v>
      </c>
      <c r="AA42" s="1">
        <v>87.712692260742188</v>
      </c>
      <c r="AB42" s="1">
        <v>-6.3800978660583496</v>
      </c>
      <c r="AC42" s="1">
        <v>2.1444719284772873E-2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1.1015162748448988</v>
      </c>
      <c r="AL42">
        <f>(U42-T42)/(1000-U42)*AK42</f>
        <v>3.063275628087548E-2</v>
      </c>
      <c r="AM42">
        <f>(P42+273.15)</f>
        <v>303.84200134277341</v>
      </c>
      <c r="AN42">
        <f>(O42+273.15)</f>
        <v>304.17915573120115</v>
      </c>
      <c r="AO42">
        <f>(Y42*AG42+Z42*AH42)*AI42</f>
        <v>159.97660775236909</v>
      </c>
      <c r="AP42">
        <f>((AO42+0.00000010773*(AN42^4-AM42^4))-AL42*44100)/(L42*51.4+0.00000043092*AM42^3)</f>
        <v>-9.7208701595379683</v>
      </c>
      <c r="AQ42">
        <f>0.61365*EXP(17.502*J42/(240.97+J42))</f>
        <v>4.4327558358866614</v>
      </c>
      <c r="AR42">
        <f>AQ42*1000/AA42</f>
        <v>50.537222397751464</v>
      </c>
      <c r="AS42">
        <f>(AR42-U42)</f>
        <v>18.680162918991698</v>
      </c>
      <c r="AT42">
        <f>IF(D42,P42,(O42+P42)/2)</f>
        <v>30.860578536987305</v>
      </c>
      <c r="AU42">
        <f>0.61365*EXP(17.502*AT42/(240.97+AT42))</f>
        <v>4.4756391546057968</v>
      </c>
      <c r="AV42">
        <f>IF(AS42&lt;&gt;0,(1000-(AR42+U42)/2)/AS42*AL42,0)</f>
        <v>1.5722975452844909</v>
      </c>
      <c r="AW42">
        <f>U42*AA42/1000</f>
        <v>2.7942684543926153</v>
      </c>
      <c r="AX42">
        <f>(AU42-AW42)</f>
        <v>1.6813707002131815</v>
      </c>
      <c r="AY42">
        <f>1/(1.6/F42+1.37/N42)</f>
        <v>1.0439342826522178</v>
      </c>
      <c r="AZ42">
        <f>G42*AA42*0.001</f>
        <v>34.010631761438951</v>
      </c>
      <c r="BA42">
        <f>G42/S42</f>
        <v>0.98411414361159899</v>
      </c>
      <c r="BB42">
        <f>(1-AL42*AA42/AQ42/F42)*100</f>
        <v>77.183122420996639</v>
      </c>
      <c r="BC42">
        <f>(S42-E42/(N42/1.35))</f>
        <v>395.91581513515831</v>
      </c>
      <c r="BD42">
        <f>E42*BB42/100/BC42</f>
        <v>-1.060432946652721E-2</v>
      </c>
    </row>
    <row r="43" spans="1:56" x14ac:dyDescent="0.35">
      <c r="A43" s="1" t="s">
        <v>9</v>
      </c>
      <c r="B43" s="1" t="s">
        <v>3491</v>
      </c>
      <c r="K43" s="1">
        <v>2.72</v>
      </c>
    </row>
    <row r="44" spans="1:56" x14ac:dyDescent="0.35">
      <c r="A44" s="1" t="s">
        <v>9</v>
      </c>
      <c r="B44" s="1" t="s">
        <v>3490</v>
      </c>
      <c r="K44" s="1">
        <v>2.72</v>
      </c>
    </row>
    <row r="45" spans="1:56" x14ac:dyDescent="0.35">
      <c r="A45" s="1">
        <v>10</v>
      </c>
      <c r="B45" s="1" t="s">
        <v>3489</v>
      </c>
      <c r="C45" s="1">
        <v>2260.5000017099082</v>
      </c>
      <c r="D45" s="1">
        <v>0</v>
      </c>
      <c r="E45">
        <f>(R45-S45*(1000-T45)/(1000-U45))*AK45</f>
        <v>-5.3445904499095302</v>
      </c>
      <c r="F45">
        <f>IF(AV45&lt;&gt;0,1/(1/AV45-1/N45),0)</f>
        <v>2.7412640953545853</v>
      </c>
      <c r="G45">
        <f>((AY45-AL45/2)*S45-E45)/(AY45+AL45/2)</f>
        <v>387.4328822798368</v>
      </c>
      <c r="H45">
        <f>AL45*1000</f>
        <v>30.802202834159377</v>
      </c>
      <c r="I45">
        <f>(AQ45-AW45)</f>
        <v>1.6168579035779183</v>
      </c>
      <c r="J45">
        <f>(P45+AP45*D45)</f>
        <v>30.784734725952148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31.157384872436523</v>
      </c>
      <c r="P45" s="1">
        <v>30.784734725952148</v>
      </c>
      <c r="Q45" s="1">
        <v>31.291166305541992</v>
      </c>
      <c r="R45" s="1">
        <v>399.87155151367188</v>
      </c>
      <c r="S45" s="1">
        <v>393.71298217773438</v>
      </c>
      <c r="T45" s="1">
        <v>5.3073773384094238</v>
      </c>
      <c r="U45" s="1">
        <v>32.370151519775391</v>
      </c>
      <c r="V45" s="1">
        <v>10.227375984191895</v>
      </c>
      <c r="W45" s="1">
        <v>62.377651214599609</v>
      </c>
      <c r="X45" s="1">
        <v>299.5626220703125</v>
      </c>
      <c r="Y45" s="1">
        <v>1250.908935546875</v>
      </c>
      <c r="Z45" s="1">
        <v>0.29598981142044067</v>
      </c>
      <c r="AA45" s="1">
        <v>87.717948913574219</v>
      </c>
      <c r="AB45" s="1">
        <v>-6.1572556495666504</v>
      </c>
      <c r="AC45" s="1">
        <v>7.7551058493554592E-3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1.1013331693761486</v>
      </c>
      <c r="AL45">
        <f>(U45-T45)/(1000-U45)*AK45</f>
        <v>3.0802202834159378E-2</v>
      </c>
      <c r="AM45">
        <f>(P45+273.15)</f>
        <v>303.93473472595213</v>
      </c>
      <c r="AN45">
        <f>(O45+273.15)</f>
        <v>304.3073848724365</v>
      </c>
      <c r="AO45">
        <f>(Y45*AG45+Z45*AH45)*AI45</f>
        <v>200.14542521390104</v>
      </c>
      <c r="AP45">
        <f>((AO45+0.00000010773*(AN45^4-AM45^4))-AL45*44100)/(L45*51.4+0.00000043092*AM45^3)</f>
        <v>-9.4486543250532886</v>
      </c>
      <c r="AQ45">
        <f>0.61365*EXP(17.502*J45/(240.97+J45))</f>
        <v>4.4563012009142327</v>
      </c>
      <c r="AR45">
        <f>AQ45*1000/AA45</f>
        <v>50.80261515582049</v>
      </c>
      <c r="AS45">
        <f>(AR45-U45)</f>
        <v>18.4324636360451</v>
      </c>
      <c r="AT45">
        <f>IF(D45,P45,(O45+P45)/2)</f>
        <v>30.971059799194336</v>
      </c>
      <c r="AU45">
        <f>0.61365*EXP(17.502*AT45/(240.97+AT45))</f>
        <v>4.5039394332328522</v>
      </c>
      <c r="AV45">
        <f>IF(AS45&lt;&gt;0,(1000-(AR45+U45)/2)/AS45*AL45,0)</f>
        <v>1.6015900642668268</v>
      </c>
      <c r="AW45">
        <f>U45*AA45/1000</f>
        <v>2.8394432973363144</v>
      </c>
      <c r="AX45">
        <f>(AU45-AW45)</f>
        <v>1.6644961358965378</v>
      </c>
      <c r="AY45">
        <f>1/(1.6/F45+1.37/N45)</f>
        <v>1.0646194071486261</v>
      </c>
      <c r="AZ45">
        <f>G45*AA45*0.001</f>
        <v>33.98481777526154</v>
      </c>
      <c r="BA45">
        <f>G45/S45</f>
        <v>0.98404904033603202</v>
      </c>
      <c r="BB45">
        <f>(1-AL45*AA45/AQ45/F45)*100</f>
        <v>77.882052155047148</v>
      </c>
      <c r="BC45">
        <f>(S45-E45/(N45/1.35))</f>
        <v>395.5859340099741</v>
      </c>
      <c r="BD45">
        <f>E45*BB45/100/BC45</f>
        <v>-1.0522307200051401E-2</v>
      </c>
    </row>
    <row r="46" spans="1:56" x14ac:dyDescent="0.35">
      <c r="A46" s="1" t="s">
        <v>9</v>
      </c>
      <c r="B46" s="1" t="s">
        <v>3488</v>
      </c>
      <c r="K46" s="1">
        <v>2.72</v>
      </c>
    </row>
    <row r="47" spans="1:56" x14ac:dyDescent="0.35">
      <c r="A47" s="1" t="s">
        <v>9</v>
      </c>
      <c r="B47" s="1" t="s">
        <v>3487</v>
      </c>
      <c r="K47" s="1">
        <v>2.72</v>
      </c>
    </row>
    <row r="48" spans="1:56" x14ac:dyDescent="0.35">
      <c r="A48" s="1">
        <v>11</v>
      </c>
      <c r="B48" s="1" t="s">
        <v>3486</v>
      </c>
      <c r="C48" s="1">
        <v>2464.5000017099082</v>
      </c>
      <c r="D48" s="1">
        <v>0</v>
      </c>
      <c r="E48">
        <f>(R48-S48*(1000-T48)/(1000-U48))*AK48</f>
        <v>-4.3968461493215445</v>
      </c>
      <c r="F48">
        <f>IF(AV48&lt;&gt;0,1/(1/AV48-1/N48),0)</f>
        <v>2.913294553710633</v>
      </c>
      <c r="G48">
        <f>((AY48-AL48/2)*S48-E48)/(AY48+AL48/2)</f>
        <v>386.01688754241002</v>
      </c>
      <c r="H48">
        <f>AL48*1000</f>
        <v>31.36770509260748</v>
      </c>
      <c r="I48">
        <f>(AQ48-AW48)</f>
        <v>1.588486629212857</v>
      </c>
      <c r="J48">
        <f>(P48+AP48*D48)</f>
        <v>30.963539123535156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31.274890899658203</v>
      </c>
      <c r="P48" s="1">
        <v>30.963539123535156</v>
      </c>
      <c r="Q48" s="1">
        <v>31.391393661499023</v>
      </c>
      <c r="R48" s="1">
        <v>400.298828125</v>
      </c>
      <c r="S48" s="1">
        <v>393.0950927734375</v>
      </c>
      <c r="T48" s="1">
        <v>5.6812553405761719</v>
      </c>
      <c r="U48" s="1">
        <v>33.216995239257813</v>
      </c>
      <c r="V48" s="1">
        <v>10.874087333679199</v>
      </c>
      <c r="W48" s="1">
        <v>63.578292846679688</v>
      </c>
      <c r="X48" s="1">
        <v>299.56005859375</v>
      </c>
      <c r="Y48" s="1">
        <v>1601.1904296875</v>
      </c>
      <c r="Z48" s="1">
        <v>0.37981390953063965</v>
      </c>
      <c r="AA48" s="1">
        <v>87.711769104003906</v>
      </c>
      <c r="AB48" s="1">
        <v>-5.9393601417541504</v>
      </c>
      <c r="AC48" s="1">
        <v>-2.749426057562232E-3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1.1013237448299631</v>
      </c>
      <c r="AL48">
        <f>(U48-T48)/(1000-U48)*AK48</f>
        <v>3.136770509260748E-2</v>
      </c>
      <c r="AM48">
        <f>(P48+273.15)</f>
        <v>304.11353912353513</v>
      </c>
      <c r="AN48">
        <f>(O48+273.15)</f>
        <v>304.42489089965818</v>
      </c>
      <c r="AO48">
        <f>(Y48*AG48+Z48*AH48)*AI48</f>
        <v>256.19046302369679</v>
      </c>
      <c r="AP48">
        <f>((AO48+0.00000010773*(AN48^4-AM48^4))-AL48*44100)/(L48*51.4+0.00000043092*AM48^3)</f>
        <v>-9.1983305438865663</v>
      </c>
      <c r="AQ48">
        <f>0.61365*EXP(17.502*J48/(240.97+J48))</f>
        <v>4.5020080459674352</v>
      </c>
      <c r="AR48">
        <f>AQ48*1000/AA48</f>
        <v>51.327297259609438</v>
      </c>
      <c r="AS48">
        <f>(AR48-U48)</f>
        <v>18.110302020351625</v>
      </c>
      <c r="AT48">
        <f>IF(D48,P48,(O48+P48)/2)</f>
        <v>31.11921501159668</v>
      </c>
      <c r="AU48">
        <f>0.61365*EXP(17.502*AT48/(240.97+AT48))</f>
        <v>4.5421346556230304</v>
      </c>
      <c r="AV48">
        <f>IF(AS48&lt;&gt;0,(1000-(AR48+U48)/2)/AS48*AL48,0)</f>
        <v>1.6588196509182451</v>
      </c>
      <c r="AW48">
        <f>U48*AA48/1000</f>
        <v>2.9135214167545782</v>
      </c>
      <c r="AX48">
        <f>(AU48-AW48)</f>
        <v>1.6286132388684522</v>
      </c>
      <c r="AY48">
        <f>1/(1.6/F48+1.37/N48)</f>
        <v>1.1051715811686535</v>
      </c>
      <c r="AZ48">
        <f>G48*AA48*0.001</f>
        <v>33.858224110366109</v>
      </c>
      <c r="BA48">
        <f>G48/S48</f>
        <v>0.98199365659569038</v>
      </c>
      <c r="BB48">
        <f>(1-AL48*AA48/AQ48/F48)*100</f>
        <v>79.02268242315391</v>
      </c>
      <c r="BC48">
        <f>(S48-E48/(N48/1.35))</f>
        <v>394.63591823586137</v>
      </c>
      <c r="BD48">
        <f>E48*BB48/100/BC48</f>
        <v>-8.8043323191287267E-3</v>
      </c>
    </row>
    <row r="49" spans="1:56" x14ac:dyDescent="0.35">
      <c r="A49" s="1" t="s">
        <v>9</v>
      </c>
      <c r="B49" s="1" t="s">
        <v>3485</v>
      </c>
      <c r="K49" s="1">
        <v>2.72</v>
      </c>
    </row>
    <row r="50" spans="1:56" x14ac:dyDescent="0.35">
      <c r="A50" s="1" t="s">
        <v>9</v>
      </c>
      <c r="B50" s="1" t="s">
        <v>3480</v>
      </c>
      <c r="K50" s="1">
        <v>2.72</v>
      </c>
    </row>
    <row r="51" spans="1:56" x14ac:dyDescent="0.35">
      <c r="A51" s="1">
        <v>12</v>
      </c>
      <c r="B51" s="1" t="s">
        <v>3484</v>
      </c>
      <c r="C51" s="1">
        <v>2669.0000016987324</v>
      </c>
      <c r="D51" s="1">
        <v>0</v>
      </c>
      <c r="E51">
        <f>(R51-S51*(1000-T51)/(1000-U51))*AK51</f>
        <v>-4.802717172791338</v>
      </c>
      <c r="F51">
        <f>IF(AV51&lt;&gt;0,1/(1/AV51-1/N51),0)</f>
        <v>3.510370335703354</v>
      </c>
      <c r="G51">
        <f>((AY51-AL51/2)*S51-E51)/(AY51+AL51/2)</f>
        <v>386.46051080863913</v>
      </c>
      <c r="H51">
        <f>AL51*1000</f>
        <v>32.351290087125975</v>
      </c>
      <c r="I51">
        <f>(AQ51-AW51)</f>
        <v>1.4787492573459962</v>
      </c>
      <c r="J51">
        <f>(P51+AP51*D51)</f>
        <v>30.940053939819336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31.351799011230469</v>
      </c>
      <c r="P51" s="1">
        <v>30.940053939819336</v>
      </c>
      <c r="Q51" s="1">
        <v>31.484874725341797</v>
      </c>
      <c r="R51" s="1">
        <v>399.96615600585938</v>
      </c>
      <c r="S51" s="1">
        <v>392.7913818359375</v>
      </c>
      <c r="T51" s="1">
        <v>6.0456361770629883</v>
      </c>
      <c r="U51" s="1">
        <v>34.399860382080078</v>
      </c>
      <c r="V51" s="1">
        <v>11.520853996276855</v>
      </c>
      <c r="W51" s="1">
        <v>65.55401611328125</v>
      </c>
      <c r="X51" s="1">
        <v>299.66778564453125</v>
      </c>
      <c r="Y51" s="1">
        <v>2001.0263671875</v>
      </c>
      <c r="Z51" s="1">
        <v>0.40470519661903381</v>
      </c>
      <c r="AA51" s="1">
        <v>87.710594177246094</v>
      </c>
      <c r="AB51" s="1">
        <v>-5.7036318778991699</v>
      </c>
      <c r="AC51" s="1">
        <v>-1.1115438304841518E-2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1.1017198001637176</v>
      </c>
      <c r="AL51">
        <f>(U51-T51)/(1000-U51)*AK51</f>
        <v>3.2351290087125978E-2</v>
      </c>
      <c r="AM51">
        <f>(P51+273.15)</f>
        <v>304.09005393981931</v>
      </c>
      <c r="AN51">
        <f>(O51+273.15)</f>
        <v>304.50179901123045</v>
      </c>
      <c r="AO51">
        <f>(Y51*AG51+Z51*AH51)*AI51</f>
        <v>320.16421159377205</v>
      </c>
      <c r="AP51">
        <f>((AO51+0.00000010773*(AN51^4-AM51^4))-AL51*44100)/(L51*51.4+0.00000043092*AM51^3)</f>
        <v>-9.0198880761619975</v>
      </c>
      <c r="AQ51">
        <f>0.61365*EXP(17.502*J51/(240.97+J51))</f>
        <v>4.4959814510725478</v>
      </c>
      <c r="AR51">
        <f>AQ51*1000/AA51</f>
        <v>51.259274814477273</v>
      </c>
      <c r="AS51">
        <f>(AR51-U51)</f>
        <v>16.859414432397195</v>
      </c>
      <c r="AT51">
        <f>IF(D51,P51,(O51+P51)/2)</f>
        <v>31.145926475524902</v>
      </c>
      <c r="AU51">
        <f>0.61365*EXP(17.502*AT51/(240.97+AT51))</f>
        <v>4.5490509505402459</v>
      </c>
      <c r="AV51">
        <f>IF(AS51&lt;&gt;0,(1000-(AR51+U51)/2)/AS51*AL51,0)</f>
        <v>1.8367007018905677</v>
      </c>
      <c r="AW51">
        <f>U51*AA51/1000</f>
        <v>3.0172321937265516</v>
      </c>
      <c r="AX51">
        <f>(AU51-AW51)</f>
        <v>1.5318187568136943</v>
      </c>
      <c r="AY51">
        <f>1/(1.6/F51+1.37/N51)</f>
        <v>1.2324030624710955</v>
      </c>
      <c r="AZ51">
        <f>G51*AA51*0.001</f>
        <v>33.896681029067778</v>
      </c>
      <c r="BA51">
        <f>G51/S51</f>
        <v>0.98388235760747245</v>
      </c>
      <c r="BB51">
        <f>(1-AL51*AA51/AQ51/F51)*100</f>
        <v>82.020971939308779</v>
      </c>
      <c r="BC51">
        <f>(S51-E51/(N51/1.35))</f>
        <v>394.47444025038737</v>
      </c>
      <c r="BD51">
        <f>E51*BB51/100/BC51</f>
        <v>-9.9860343349981572E-3</v>
      </c>
    </row>
    <row r="52" spans="1:56" x14ac:dyDescent="0.35">
      <c r="A52" s="1" t="s">
        <v>9</v>
      </c>
      <c r="B52" s="1" t="s">
        <v>3483</v>
      </c>
      <c r="K52" s="1">
        <v>2.32016</v>
      </c>
    </row>
    <row r="53" spans="1:56" x14ac:dyDescent="0.35">
      <c r="A53" s="1" t="s">
        <v>9</v>
      </c>
      <c r="B53" s="1" t="s">
        <v>3482</v>
      </c>
    </row>
    <row r="54" spans="1:56" x14ac:dyDescent="0.35">
      <c r="A54" s="1" t="s">
        <v>9</v>
      </c>
      <c r="B54" s="1" t="s">
        <v>3481</v>
      </c>
    </row>
    <row r="55" spans="1:56" x14ac:dyDescent="0.35">
      <c r="A55" s="1" t="s">
        <v>9</v>
      </c>
      <c r="B55" s="1" t="s">
        <v>3480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BD55"/>
  <sheetViews>
    <sheetView topLeftCell="A12" zoomScale="5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3565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3564</v>
      </c>
    </row>
    <row r="12" spans="1:56" x14ac:dyDescent="0.35">
      <c r="A12" s="1" t="s">
        <v>9</v>
      </c>
      <c r="B12" s="1" t="s">
        <v>3563</v>
      </c>
    </row>
    <row r="13" spans="1:56" x14ac:dyDescent="0.35">
      <c r="A13" s="1" t="s">
        <v>9</v>
      </c>
      <c r="B13" s="1" t="s">
        <v>3562</v>
      </c>
    </row>
    <row r="14" spans="1:56" x14ac:dyDescent="0.35">
      <c r="A14" s="1" t="s">
        <v>9</v>
      </c>
      <c r="B14" s="1" t="s">
        <v>3561</v>
      </c>
    </row>
    <row r="15" spans="1:56" x14ac:dyDescent="0.35">
      <c r="A15" s="1" t="s">
        <v>9</v>
      </c>
      <c r="B15" s="1" t="s">
        <v>3560</v>
      </c>
    </row>
    <row r="16" spans="1:56" x14ac:dyDescent="0.35">
      <c r="A16" s="1" t="s">
        <v>9</v>
      </c>
      <c r="B16" s="1" t="s">
        <v>3559</v>
      </c>
    </row>
    <row r="17" spans="1:56" x14ac:dyDescent="0.35">
      <c r="A17" s="1" t="s">
        <v>9</v>
      </c>
      <c r="B17" s="1" t="s">
        <v>3558</v>
      </c>
    </row>
    <row r="18" spans="1:56" x14ac:dyDescent="0.35">
      <c r="A18" s="1">
        <v>1</v>
      </c>
      <c r="B18" s="1" t="s">
        <v>3557</v>
      </c>
      <c r="C18" s="1">
        <v>418.50000320747495</v>
      </c>
      <c r="D18" s="1">
        <v>0</v>
      </c>
      <c r="E18">
        <f>(R18-S18*(1000-T18)/(1000-U18))*AK18</f>
        <v>-4.1815746044764204</v>
      </c>
      <c r="F18">
        <f>IF(AV18&lt;&gt;0,1/(1/AV18-1/N18),0)</f>
        <v>2.9098108243157026</v>
      </c>
      <c r="G18">
        <f>((AY18-AL18/2)*S18-E18)/(AY18+AL18/2)</f>
        <v>385.61311988646645</v>
      </c>
      <c r="H18">
        <f>AL18*1000</f>
        <v>30.944905195255586</v>
      </c>
      <c r="I18">
        <f>(AQ18-AW18)</f>
        <v>1.566410702394275</v>
      </c>
      <c r="J18">
        <f>(P18+AP18*D18)</f>
        <v>31.209171295166016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31.405420303344727</v>
      </c>
      <c r="P18" s="1">
        <v>31.209171295166016</v>
      </c>
      <c r="Q18" s="1">
        <v>31.611164093017578</v>
      </c>
      <c r="R18" s="1">
        <v>399.96676635742188</v>
      </c>
      <c r="S18" s="1">
        <v>392.73150634765625</v>
      </c>
      <c r="T18" s="1">
        <v>7.0728578567504883</v>
      </c>
      <c r="U18" s="1">
        <v>34.199291229248047</v>
      </c>
      <c r="V18" s="1">
        <v>13.434713363647461</v>
      </c>
      <c r="W18" s="1">
        <v>64.960685729980469</v>
      </c>
      <c r="X18" s="1">
        <v>299.6766357421875</v>
      </c>
      <c r="Y18" s="1">
        <v>0.35806566476821899</v>
      </c>
      <c r="Z18" s="1">
        <v>0.43875688314437866</v>
      </c>
      <c r="AA18" s="1">
        <v>87.693412780761719</v>
      </c>
      <c r="AB18" s="1">
        <v>-5.8784608840942383</v>
      </c>
      <c r="AC18" s="1">
        <v>2.3527317680418491E-3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1.1017523372874538</v>
      </c>
      <c r="AL18">
        <f>(U18-T18)/(1000-U18)*AK18</f>
        <v>3.0944905195255588E-2</v>
      </c>
      <c r="AM18">
        <f>(P18+273.15)</f>
        <v>304.35917129516599</v>
      </c>
      <c r="AN18">
        <f>(O18+273.15)</f>
        <v>304.5554203033447</v>
      </c>
      <c r="AO18">
        <f>(Y18*AG18+Z18*AH18)*AI18</f>
        <v>5.7290505082372434E-2</v>
      </c>
      <c r="AP18">
        <f>((AO18+0.00000010773*(AN18^4-AM18^4))-AL18*44100)/(L18*51.4+0.00000043092*AM18^3)</f>
        <v>-11.151679502207923</v>
      </c>
      <c r="AQ18">
        <f>0.61365*EXP(17.502*J18/(240.97+J18))</f>
        <v>4.5654632649702078</v>
      </c>
      <c r="AR18">
        <f>AQ18*1000/AA18</f>
        <v>52.061644315110797</v>
      </c>
      <c r="AS18">
        <f>(AR18-U18)</f>
        <v>17.86235308586275</v>
      </c>
      <c r="AT18">
        <f>IF(D18,P18,(O18+P18)/2)</f>
        <v>31.307295799255371</v>
      </c>
      <c r="AU18">
        <f>0.61365*EXP(17.502*AT18/(240.97+AT18))</f>
        <v>4.5910290909771803</v>
      </c>
      <c r="AV18">
        <f>IF(AS18&lt;&gt;0,(1000-(AR18+U18)/2)/AS18*AL18,0)</f>
        <v>1.6576896009548507</v>
      </c>
      <c r="AW18">
        <f>U18*AA18/1000</f>
        <v>2.9990525625759328</v>
      </c>
      <c r="AX18">
        <f>(AU18-AW18)</f>
        <v>1.5919765284012475</v>
      </c>
      <c r="AY18">
        <f>1/(1.6/F18+1.37/N18)</f>
        <v>1.1043690550393945</v>
      </c>
      <c r="AZ18">
        <f>G18*AA18*0.001</f>
        <v>33.815730495881262</v>
      </c>
      <c r="BA18">
        <f>G18/S18</f>
        <v>0.98187467431021835</v>
      </c>
      <c r="BB18">
        <f>(1-AL18*AA18/AQ18/F18)*100</f>
        <v>79.57290913966726</v>
      </c>
      <c r="BC18">
        <f>(S18-E18/(N18/1.35))</f>
        <v>394.19689230949996</v>
      </c>
      <c r="BD18">
        <f>E18*BB18/100/BC18</f>
        <v>-8.4409609145648604E-3</v>
      </c>
    </row>
    <row r="19" spans="1:56" x14ac:dyDescent="0.35">
      <c r="A19" s="1" t="s">
        <v>9</v>
      </c>
      <c r="B19" s="1" t="s">
        <v>3556</v>
      </c>
      <c r="K19" s="1">
        <v>2.72</v>
      </c>
    </row>
    <row r="20" spans="1:56" x14ac:dyDescent="0.35">
      <c r="A20" s="1" t="s">
        <v>9</v>
      </c>
      <c r="B20" s="1" t="s">
        <v>3555</v>
      </c>
      <c r="K20" s="1">
        <v>2.72</v>
      </c>
    </row>
    <row r="21" spans="1:56" x14ac:dyDescent="0.35">
      <c r="A21" s="1">
        <v>2</v>
      </c>
      <c r="B21" s="1" t="s">
        <v>3554</v>
      </c>
      <c r="C21" s="1">
        <v>621.50000320747495</v>
      </c>
      <c r="D21" s="1">
        <v>0</v>
      </c>
      <c r="E21">
        <f>(R21-S21*(1000-T21)/(1000-U21))*AK21</f>
        <v>-3.3085507797163243</v>
      </c>
      <c r="F21">
        <f>IF(AV21&lt;&gt;0,1/(1/AV21-1/N21),0)</f>
        <v>2.2729069697217867</v>
      </c>
      <c r="G21">
        <f>((AY21-AL21/2)*S21-E21)/(AY21+AL21/2)</f>
        <v>384.19565953494327</v>
      </c>
      <c r="H21">
        <f>AL21*1000</f>
        <v>29.099349370211876</v>
      </c>
      <c r="I21">
        <f>(AQ21-AW21)</f>
        <v>1.7087552860616992</v>
      </c>
      <c r="J21">
        <f>(P21+AP21*D21)</f>
        <v>31.335422515869141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31.437145233154297</v>
      </c>
      <c r="P21" s="1">
        <v>31.335422515869141</v>
      </c>
      <c r="Q21" s="1">
        <v>31.645448684692383</v>
      </c>
      <c r="R21" s="1">
        <v>400.03515625</v>
      </c>
      <c r="S21" s="1">
        <v>392.66647338867188</v>
      </c>
      <c r="T21" s="1">
        <v>7.4107003211975098</v>
      </c>
      <c r="U21" s="1">
        <v>32.954319000244141</v>
      </c>
      <c r="V21" s="1">
        <v>14.04985237121582</v>
      </c>
      <c r="W21" s="1">
        <v>62.477672576904297</v>
      </c>
      <c r="X21" s="1">
        <v>299.65170288085938</v>
      </c>
      <c r="Y21" s="1">
        <v>24.90156364440918</v>
      </c>
      <c r="Z21" s="1">
        <v>0.3313591480255127</v>
      </c>
      <c r="AA21" s="1">
        <v>87.685775756835938</v>
      </c>
      <c r="AB21" s="1">
        <v>-6.0858631134033203</v>
      </c>
      <c r="AC21" s="1">
        <v>2.9759423807263374E-2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1.1016606723561004</v>
      </c>
      <c r="AL21">
        <f>(U21-T21)/(1000-U21)*AK21</f>
        <v>2.9099349370211875E-2</v>
      </c>
      <c r="AM21">
        <f>(P21+273.15)</f>
        <v>304.48542251586912</v>
      </c>
      <c r="AN21">
        <f>(O21+273.15)</f>
        <v>304.58714523315427</v>
      </c>
      <c r="AO21">
        <f>(Y21*AG21+Z21*AH21)*AI21</f>
        <v>3.9842500940505374</v>
      </c>
      <c r="AP21">
        <f>((AO21+0.00000010773*(AN21^4-AM21^4))-AL21*44100)/(L21*51.4+0.00000043092*AM21^3)</f>
        <v>-10.46135943067466</v>
      </c>
      <c r="AQ21">
        <f>0.61365*EXP(17.502*J21/(240.97+J21))</f>
        <v>4.5983803121363449</v>
      </c>
      <c r="AR21">
        <f>AQ21*1000/AA21</f>
        <v>52.441576440952659</v>
      </c>
      <c r="AS21">
        <f>(AR21-U21)</f>
        <v>19.487257440708518</v>
      </c>
      <c r="AT21">
        <f>IF(D21,P21,(O21+P21)/2)</f>
        <v>31.386283874511719</v>
      </c>
      <c r="AU21">
        <f>0.61365*EXP(17.502*AT21/(240.97+AT21))</f>
        <v>4.6116995084600605</v>
      </c>
      <c r="AV21">
        <f>IF(AS21&lt;&gt;0,(1000-(AR21+U21)/2)/AS21*AL21,0)</f>
        <v>1.4294913974865782</v>
      </c>
      <c r="AW21">
        <f>U21*AA21/1000</f>
        <v>2.8896250260746457</v>
      </c>
      <c r="AX21">
        <f>(AU21-AW21)</f>
        <v>1.7220744823854148</v>
      </c>
      <c r="AY21">
        <f>1/(1.6/F21+1.37/N21)</f>
        <v>0.94377478569912021</v>
      </c>
      <c r="AZ21">
        <f>G21*AA21*0.001</f>
        <v>33.688494448730722</v>
      </c>
      <c r="BA21">
        <f>G21/S21</f>
        <v>0.97842745834492484</v>
      </c>
      <c r="BB21">
        <f>(1-AL21*AA21/AQ21/F21)*100</f>
        <v>75.586734181722449</v>
      </c>
      <c r="BC21">
        <f>(S21-E21/(N21/1.35))</f>
        <v>393.8259179341436</v>
      </c>
      <c r="BD21">
        <f>E21*BB21/100/BC21</f>
        <v>-6.3500784718533354E-3</v>
      </c>
    </row>
    <row r="22" spans="1:56" x14ac:dyDescent="0.35">
      <c r="A22" s="1" t="s">
        <v>9</v>
      </c>
      <c r="B22" s="1" t="s">
        <v>3553</v>
      </c>
      <c r="K22" s="1">
        <v>2.72</v>
      </c>
    </row>
    <row r="23" spans="1:56" x14ac:dyDescent="0.35">
      <c r="A23" s="1" t="s">
        <v>9</v>
      </c>
      <c r="B23" s="1" t="s">
        <v>3552</v>
      </c>
      <c r="K23" s="1">
        <v>2.72</v>
      </c>
    </row>
    <row r="24" spans="1:56" x14ac:dyDescent="0.35">
      <c r="A24" s="1">
        <v>3</v>
      </c>
      <c r="B24" s="1" t="s">
        <v>3551</v>
      </c>
      <c r="C24" s="1">
        <v>824.50000320747495</v>
      </c>
      <c r="D24" s="1">
        <v>0</v>
      </c>
      <c r="E24">
        <f>(R24-S24*(1000-T24)/(1000-U24))*AK24</f>
        <v>-2.7593657847857918</v>
      </c>
      <c r="F24">
        <f>IF(AV24&lt;&gt;0,1/(1/AV24-1/N24),0)</f>
        <v>1.9330361078161764</v>
      </c>
      <c r="G24">
        <f>((AY24-AL24/2)*S24-E24)/(AY24+AL24/2)</f>
        <v>383.345111499018</v>
      </c>
      <c r="H24">
        <f>AL24*1000</f>
        <v>27.394620969017268</v>
      </c>
      <c r="I24">
        <f>(AQ24-AW24)</f>
        <v>1.7877948656190141</v>
      </c>
      <c r="J24">
        <f>(P24+AP24*D24)</f>
        <v>31.261028289794922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31.396251678466797</v>
      </c>
      <c r="P24" s="1">
        <v>31.261028289794922</v>
      </c>
      <c r="Q24" s="1">
        <v>31.619550704956055</v>
      </c>
      <c r="R24" s="1">
        <v>399.91717529296875</v>
      </c>
      <c r="S24" s="1">
        <v>392.65777587890625</v>
      </c>
      <c r="T24" s="1">
        <v>7.7560667991638184</v>
      </c>
      <c r="U24" s="1">
        <v>31.831336975097656</v>
      </c>
      <c r="V24" s="1">
        <v>14.738893508911133</v>
      </c>
      <c r="W24" s="1">
        <v>60.489253997802734</v>
      </c>
      <c r="X24" s="1">
        <v>299.64984130859375</v>
      </c>
      <c r="Y24" s="1">
        <v>51.389717102050781</v>
      </c>
      <c r="Z24" s="1">
        <v>0.38636130094528198</v>
      </c>
      <c r="AA24" s="1">
        <v>87.686042785644531</v>
      </c>
      <c r="AB24" s="1">
        <v>-6.3218202590942383</v>
      </c>
      <c r="AC24" s="1">
        <v>4.9003999680280685E-2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1.101653828340418</v>
      </c>
      <c r="AL24">
        <f>(U24-T24)/(1000-U24)*AK24</f>
        <v>2.7394620969017267E-2</v>
      </c>
      <c r="AM24">
        <f>(P24+273.15)</f>
        <v>304.4110282897949</v>
      </c>
      <c r="AN24">
        <f>(O24+273.15)</f>
        <v>304.54625167846677</v>
      </c>
      <c r="AO24">
        <f>(Y24*AG24+Z24*AH24)*AI24</f>
        <v>8.222354552544175</v>
      </c>
      <c r="AP24">
        <f>((AO24+0.00000010773*(AN24^4-AM24^4))-AL24*44100)/(L24*51.4+0.00000043092*AM24^3)</f>
        <v>-9.8086925850899753</v>
      </c>
      <c r="AQ24">
        <f>0.61365*EXP(17.502*J24/(240.97+J24))</f>
        <v>4.578958841541696</v>
      </c>
      <c r="AR24">
        <f>AQ24*1000/AA24</f>
        <v>52.21992800764567</v>
      </c>
      <c r="AS24">
        <f>(AR24-U24)</f>
        <v>20.388591032548014</v>
      </c>
      <c r="AT24">
        <f>IF(D24,P24,(O24+P24)/2)</f>
        <v>31.328639984130859</v>
      </c>
      <c r="AU24">
        <f>0.61365*EXP(17.502*AT24/(240.97+AT24))</f>
        <v>4.596606686945707</v>
      </c>
      <c r="AV24">
        <f>IF(AS24&lt;&gt;0,(1000-(AR24+U24)/2)/AS24*AL24,0)</f>
        <v>1.2871583256556807</v>
      </c>
      <c r="AW24">
        <f>U24*AA24/1000</f>
        <v>2.7911639759226818</v>
      </c>
      <c r="AX24">
        <f>(AU24-AW24)</f>
        <v>1.8054427110230251</v>
      </c>
      <c r="AY24">
        <f>1/(1.6/F24+1.37/N24)</f>
        <v>0.8450628498435433</v>
      </c>
      <c r="AZ24">
        <f>G24*AA24*0.001</f>
        <v>33.614015848570567</v>
      </c>
      <c r="BA24">
        <f>G24/S24</f>
        <v>0.97628300023081616</v>
      </c>
      <c r="BB24">
        <f>(1-AL24*AA24/AQ24/F24)*100</f>
        <v>72.861298717248914</v>
      </c>
      <c r="BC24">
        <f>(S24-E24/(N24/1.35))</f>
        <v>393.62476469701517</v>
      </c>
      <c r="BD24">
        <f>E24*BB24/100/BC24</f>
        <v>-5.1076810390776241E-3</v>
      </c>
    </row>
    <row r="25" spans="1:56" x14ac:dyDescent="0.35">
      <c r="A25" s="1" t="s">
        <v>9</v>
      </c>
      <c r="B25" s="1" t="s">
        <v>3550</v>
      </c>
      <c r="K25" s="1">
        <v>2.72</v>
      </c>
    </row>
    <row r="26" spans="1:56" x14ac:dyDescent="0.35">
      <c r="A26" s="1" t="s">
        <v>9</v>
      </c>
      <c r="B26" s="1" t="s">
        <v>3549</v>
      </c>
      <c r="K26" s="1">
        <v>2.72</v>
      </c>
    </row>
    <row r="27" spans="1:56" x14ac:dyDescent="0.35">
      <c r="A27" s="1">
        <v>4</v>
      </c>
      <c r="B27" s="1" t="s">
        <v>781</v>
      </c>
      <c r="C27" s="1">
        <v>1028.5000032074749</v>
      </c>
      <c r="D27" s="1">
        <v>0</v>
      </c>
      <c r="E27">
        <f>(R27-S27*(1000-T27)/(1000-U27))*AK27</f>
        <v>-2.0310082201650075</v>
      </c>
      <c r="F27">
        <f>IF(AV27&lt;&gt;0,1/(1/AV27-1/N27),0)</f>
        <v>1.7575261861482099</v>
      </c>
      <c r="G27">
        <f>((AY27-AL27/2)*S27-E27)/(AY27+AL27/2)</f>
        <v>382.05682495409604</v>
      </c>
      <c r="H27">
        <f>AL27*1000</f>
        <v>26.375723180812358</v>
      </c>
      <c r="I27">
        <f>(AQ27-AW27)</f>
        <v>1.836212318985698</v>
      </c>
      <c r="J27">
        <f>(P27+AP27*D27)</f>
        <v>31.259355545043945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31.359523773193359</v>
      </c>
      <c r="P27" s="1">
        <v>31.259355545043945</v>
      </c>
      <c r="Q27" s="1">
        <v>31.591110229492188</v>
      </c>
      <c r="R27" s="1">
        <v>399.96688842773438</v>
      </c>
      <c r="S27" s="1">
        <v>392.41604614257813</v>
      </c>
      <c r="T27" s="1">
        <v>8.0847873687744141</v>
      </c>
      <c r="U27" s="1">
        <v>31.275596618652344</v>
      </c>
      <c r="V27" s="1">
        <v>15.394990921020508</v>
      </c>
      <c r="W27" s="1">
        <v>59.554756164550781</v>
      </c>
      <c r="X27" s="1">
        <v>299.67990112304688</v>
      </c>
      <c r="Y27" s="1">
        <v>100.112548828125</v>
      </c>
      <c r="Z27" s="1">
        <v>0.32349753379821777</v>
      </c>
      <c r="AA27" s="1">
        <v>87.682121276855469</v>
      </c>
      <c r="AB27" s="1">
        <v>-6.3566575050354004</v>
      </c>
      <c r="AC27" s="1">
        <v>5.5404774844646454E-2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1.1017643423641426</v>
      </c>
      <c r="AL27">
        <f>(U27-T27)/(1000-U27)*AK27</f>
        <v>2.6375723180812358E-2</v>
      </c>
      <c r="AM27">
        <f>(P27+273.15)</f>
        <v>304.40935554504392</v>
      </c>
      <c r="AN27">
        <f>(O27+273.15)</f>
        <v>304.50952377319334</v>
      </c>
      <c r="AO27">
        <f>(Y27*AG27+Z27*AH27)*AI27</f>
        <v>16.018007454469625</v>
      </c>
      <c r="AP27">
        <f>((AO27+0.00000010773*(AN27^4-AM27^4))-AL27*44100)/(L27*51.4+0.00000043092*AM27^3)</f>
        <v>-9.3805632179759222</v>
      </c>
      <c r="AQ27">
        <f>0.61365*EXP(17.502*J27/(240.97+J27))</f>
        <v>4.5785229747083838</v>
      </c>
      <c r="AR27">
        <f>AQ27*1000/AA27</f>
        <v>52.217292511112284</v>
      </c>
      <c r="AS27">
        <f>(AR27-U27)</f>
        <v>20.94169589245994</v>
      </c>
      <c r="AT27">
        <f>IF(D27,P27,(O27+P27)/2)</f>
        <v>31.309439659118652</v>
      </c>
      <c r="AU27">
        <f>0.61365*EXP(17.502*AT27/(240.97+AT27))</f>
        <v>4.5915890513608097</v>
      </c>
      <c r="AV27">
        <f>IF(AS27&lt;&gt;0,(1000-(AR27+U27)/2)/AS27*AL27,0)</f>
        <v>1.2069046673667929</v>
      </c>
      <c r="AW27">
        <f>U27*AA27/1000</f>
        <v>2.7423106557226857</v>
      </c>
      <c r="AX27">
        <f>(AU27-AW27)</f>
        <v>1.849278395638124</v>
      </c>
      <c r="AY27">
        <f>1/(1.6/F27+1.37/N27)</f>
        <v>0.78988880153271634</v>
      </c>
      <c r="AZ27">
        <f>G27*AA27*0.001</f>
        <v>33.499552860275394</v>
      </c>
      <c r="BA27">
        <f>G27/S27</f>
        <v>0.97360143324842985</v>
      </c>
      <c r="BB27">
        <f>(1-AL27*AA27/AQ27/F27)*100</f>
        <v>71.259903505364775</v>
      </c>
      <c r="BC27">
        <f>(S27-E27/(N27/1.35))</f>
        <v>393.12779021406567</v>
      </c>
      <c r="BD27">
        <f>E27*BB27/100/BC27</f>
        <v>-3.6814861068141004E-3</v>
      </c>
    </row>
    <row r="28" spans="1:56" x14ac:dyDescent="0.35">
      <c r="A28" s="1" t="s">
        <v>9</v>
      </c>
      <c r="B28" s="1" t="s">
        <v>3548</v>
      </c>
      <c r="K28" s="1">
        <v>2.72</v>
      </c>
    </row>
    <row r="29" spans="1:56" x14ac:dyDescent="0.35">
      <c r="A29" s="1" t="s">
        <v>9</v>
      </c>
      <c r="B29" s="1" t="s">
        <v>3547</v>
      </c>
      <c r="K29" s="1">
        <v>2.72</v>
      </c>
    </row>
    <row r="30" spans="1:56" x14ac:dyDescent="0.35">
      <c r="A30" s="1">
        <v>5</v>
      </c>
      <c r="B30" s="1" t="s">
        <v>3546</v>
      </c>
      <c r="C30" s="1">
        <v>1232.0000032186508</v>
      </c>
      <c r="D30" s="1">
        <v>0</v>
      </c>
      <c r="E30">
        <f>(R30-S30*(1000-T30)/(1000-U30))*AK30</f>
        <v>-1.8115050909487116</v>
      </c>
      <c r="F30">
        <f>IF(AV30&lt;&gt;0,1/(1/AV30-1/N30),0)</f>
        <v>1.67991458115194</v>
      </c>
      <c r="G30">
        <f>((AY30-AL30/2)*S30-E30)/(AY30+AL30/2)</f>
        <v>381.73170810824001</v>
      </c>
      <c r="H30">
        <f>AL30*1000</f>
        <v>25.819985330087778</v>
      </c>
      <c r="I30">
        <f>(AQ30-AW30)</f>
        <v>1.8546712707981463</v>
      </c>
      <c r="J30">
        <f>(P30+AP30*D30)</f>
        <v>31.2723388671875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31.371009826660156</v>
      </c>
      <c r="P30" s="1">
        <v>31.2723388671875</v>
      </c>
      <c r="Q30" s="1">
        <v>31.591140747070313</v>
      </c>
      <c r="R30" s="1">
        <v>399.98760986328125</v>
      </c>
      <c r="S30" s="1">
        <v>392.435546875</v>
      </c>
      <c r="T30" s="1">
        <v>8.3991899490356445</v>
      </c>
      <c r="U30" s="1">
        <v>31.10380744934082</v>
      </c>
      <c r="V30" s="1">
        <v>15.983162879943848</v>
      </c>
      <c r="W30" s="1">
        <v>59.188709259033203</v>
      </c>
      <c r="X30" s="1">
        <v>299.70083618164063</v>
      </c>
      <c r="Y30" s="1">
        <v>150.7823486328125</v>
      </c>
      <c r="Z30" s="1">
        <v>0.35231226682662964</v>
      </c>
      <c r="AA30" s="1">
        <v>87.681732177734375</v>
      </c>
      <c r="AB30" s="1">
        <v>-6.4697113037109375</v>
      </c>
      <c r="AC30" s="1">
        <v>5.5771082639694214E-2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1.1018413094913255</v>
      </c>
      <c r="AL30">
        <f>(U30-T30)/(1000-U30)*AK30</f>
        <v>2.5819985330087777E-2</v>
      </c>
      <c r="AM30">
        <f>(P30+273.15)</f>
        <v>304.42233886718748</v>
      </c>
      <c r="AN30">
        <f>(O30+273.15)</f>
        <v>304.52100982666013</v>
      </c>
      <c r="AO30">
        <f>(Y30*AG30+Z30*AH30)*AI30</f>
        <v>24.1251752420103</v>
      </c>
      <c r="AP30">
        <f>((AO30+0.00000010773*(AN30^4-AM30^4))-AL30*44100)/(L30*51.4+0.00000043092*AM30^3)</f>
        <v>-9.1136082762438448</v>
      </c>
      <c r="AQ30">
        <f>0.61365*EXP(17.502*J30/(240.97+J30))</f>
        <v>4.5819069852790673</v>
      </c>
      <c r="AR30">
        <f>AQ30*1000/AA30</f>
        <v>52.256118480772692</v>
      </c>
      <c r="AS30">
        <f>(AR30-U30)</f>
        <v>21.152311031431871</v>
      </c>
      <c r="AT30">
        <f>IF(D30,P30,(O30+P30)/2)</f>
        <v>31.321674346923828</v>
      </c>
      <c r="AU30">
        <f>0.61365*EXP(17.502*AT30/(240.97+AT30))</f>
        <v>4.5947857999934687</v>
      </c>
      <c r="AV30">
        <f>IF(AS30&lt;&gt;0,(1000-(AR30+U30)/2)/AS30*AL30,0)</f>
        <v>1.1697922397700491</v>
      </c>
      <c r="AW30">
        <f>U30*AA30/1000</f>
        <v>2.7272357144809209</v>
      </c>
      <c r="AX30">
        <f>(AU30-AW30)</f>
        <v>1.8675500855125478</v>
      </c>
      <c r="AY30">
        <f>1/(1.6/F30+1.37/N30)</f>
        <v>0.76449100838605333</v>
      </c>
      <c r="AZ30">
        <f>G30*AA30*0.001</f>
        <v>33.470897394095772</v>
      </c>
      <c r="BA30">
        <f>G30/S30</f>
        <v>0.97272459426268687</v>
      </c>
      <c r="BB30">
        <f>(1-AL30*AA30/AQ30/F30)*100</f>
        <v>70.587520073368836</v>
      </c>
      <c r="BC30">
        <f>(S30-E30/(N30/1.35))</f>
        <v>393.07036853458317</v>
      </c>
      <c r="BD30">
        <f>E30*BB30/100/BC30</f>
        <v>-3.2530982288760794E-3</v>
      </c>
    </row>
    <row r="31" spans="1:56" x14ac:dyDescent="0.35">
      <c r="A31" s="1" t="s">
        <v>9</v>
      </c>
      <c r="B31" s="1" t="s">
        <v>3545</v>
      </c>
      <c r="K31" s="1">
        <v>2.72</v>
      </c>
    </row>
    <row r="32" spans="1:56" x14ac:dyDescent="0.35">
      <c r="A32" s="1" t="s">
        <v>9</v>
      </c>
      <c r="B32" s="1" t="s">
        <v>3544</v>
      </c>
      <c r="K32" s="1">
        <v>2.72</v>
      </c>
    </row>
    <row r="33" spans="1:56" x14ac:dyDescent="0.35">
      <c r="A33" s="1">
        <v>6</v>
      </c>
      <c r="B33" s="1" t="s">
        <v>3543</v>
      </c>
      <c r="C33" s="1">
        <v>1435.5000032074749</v>
      </c>
      <c r="D33" s="1">
        <v>0</v>
      </c>
      <c r="E33">
        <f>(R33-S33*(1000-T33)/(1000-U33))*AK33</f>
        <v>-1.6925131910338802</v>
      </c>
      <c r="F33">
        <f>IF(AV33&lt;&gt;0,1/(1/AV33-1/N33),0)</f>
        <v>1.6755951052232156</v>
      </c>
      <c r="G33">
        <f>((AY33-AL33/2)*S33-E33)/(AY33+AL33/2)</f>
        <v>381.60340365469528</v>
      </c>
      <c r="H33">
        <f>AL33*1000</f>
        <v>25.510845174167113</v>
      </c>
      <c r="I33">
        <f>(AQ33-AW33)</f>
        <v>1.8357197905287364</v>
      </c>
      <c r="J33">
        <f>(P33+AP33*D33)</f>
        <v>31.215948104858398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31.363082885742188</v>
      </c>
      <c r="P33" s="1">
        <v>31.215948104858398</v>
      </c>
      <c r="Q33" s="1">
        <v>31.581056594848633</v>
      </c>
      <c r="R33" s="1">
        <v>399.8756103515625</v>
      </c>
      <c r="S33" s="1">
        <v>392.32241821289063</v>
      </c>
      <c r="T33" s="1">
        <v>8.7059125900268555</v>
      </c>
      <c r="U33" s="1">
        <v>31.15492057800293</v>
      </c>
      <c r="V33" s="1">
        <v>16.573019027709961</v>
      </c>
      <c r="W33" s="1">
        <v>59.308094024658203</v>
      </c>
      <c r="X33" s="1">
        <v>299.46835327148438</v>
      </c>
      <c r="Y33" s="1">
        <v>301.15328979492188</v>
      </c>
      <c r="Z33" s="1">
        <v>0.35886046290397644</v>
      </c>
      <c r="AA33" s="1">
        <v>87.674919128417969</v>
      </c>
      <c r="AB33" s="1">
        <v>-6.3552794456481934</v>
      </c>
      <c r="AC33" s="1">
        <v>6.6820256412029266E-2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1.1009865929098688</v>
      </c>
      <c r="AL33">
        <f>(U33-T33)/(1000-U33)*AK33</f>
        <v>2.5510845174167112E-2</v>
      </c>
      <c r="AM33">
        <f>(P33+273.15)</f>
        <v>304.36594810485838</v>
      </c>
      <c r="AN33">
        <f>(O33+273.15)</f>
        <v>304.51308288574216</v>
      </c>
      <c r="AO33">
        <f>(Y33*AG33+Z33*AH33)*AI33</f>
        <v>48.184525290179408</v>
      </c>
      <c r="AP33">
        <f>((AO33+0.00000010773*(AN33^4-AM33^4))-AL33*44100)/(L33*51.4+0.00000043092*AM33^3)</f>
        <v>-8.8007294846811224</v>
      </c>
      <c r="AQ33">
        <f>0.61365*EXP(17.502*J33/(240.97+J33))</f>
        <v>4.5672249326574281</v>
      </c>
      <c r="AR33">
        <f>AQ33*1000/AA33</f>
        <v>52.092719081585777</v>
      </c>
      <c r="AS33">
        <f>(AR33-U33)</f>
        <v>20.937798503582847</v>
      </c>
      <c r="AT33">
        <f>IF(D33,P33,(O33+P33)/2)</f>
        <v>31.289515495300293</v>
      </c>
      <c r="AU33">
        <f>0.61365*EXP(17.502*AT33/(240.97+AT33))</f>
        <v>4.5863872982253238</v>
      </c>
      <c r="AV33">
        <f>IF(AS33&lt;&gt;0,(1000-(AR33+U33)/2)/AS33*AL33,0)</f>
        <v>1.1676961332275753</v>
      </c>
      <c r="AW33">
        <f>U33*AA33/1000</f>
        <v>2.7315051421286918</v>
      </c>
      <c r="AX33">
        <f>(AU33-AW33)</f>
        <v>1.854882156096632</v>
      </c>
      <c r="AY33">
        <f>1/(1.6/F33+1.37/N33)</f>
        <v>0.76305873767934884</v>
      </c>
      <c r="AZ33">
        <f>G33*AA33*0.001</f>
        <v>33.45704755455445</v>
      </c>
      <c r="BA33">
        <f>G33/S33</f>
        <v>0.97267804728819052</v>
      </c>
      <c r="BB33">
        <f>(1-AL33*AA33/AQ33/F33)*100</f>
        <v>70.773370299312546</v>
      </c>
      <c r="BC33">
        <f>(S33-E33/(N33/1.35))</f>
        <v>392.91554049455965</v>
      </c>
      <c r="BD33">
        <f>E33*BB33/100/BC33</f>
        <v>-3.0486160627482355E-3</v>
      </c>
    </row>
    <row r="34" spans="1:56" x14ac:dyDescent="0.35">
      <c r="A34" s="1" t="s">
        <v>9</v>
      </c>
      <c r="B34" s="1" t="s">
        <v>3542</v>
      </c>
      <c r="K34" s="1">
        <v>2.72</v>
      </c>
    </row>
    <row r="35" spans="1:56" x14ac:dyDescent="0.35">
      <c r="A35" s="1" t="s">
        <v>9</v>
      </c>
      <c r="B35" s="1" t="s">
        <v>3541</v>
      </c>
      <c r="K35" s="1">
        <v>2.72</v>
      </c>
    </row>
    <row r="36" spans="1:56" x14ac:dyDescent="0.35">
      <c r="A36" s="1">
        <v>7</v>
      </c>
      <c r="B36" s="1" t="s">
        <v>3540</v>
      </c>
      <c r="C36" s="1">
        <v>1638.0000032186508</v>
      </c>
      <c r="D36" s="1">
        <v>0</v>
      </c>
      <c r="E36">
        <f>(R36-S36*(1000-T36)/(1000-U36))*AK36</f>
        <v>-1.0299286097499825</v>
      </c>
      <c r="F36">
        <f>IF(AV36&lt;&gt;0,1/(1/AV36-1/N36),0)</f>
        <v>1.610255421425957</v>
      </c>
      <c r="G36">
        <f>((AY36-AL36/2)*S36-E36)/(AY36+AL36/2)</f>
        <v>380.23957450399382</v>
      </c>
      <c r="H36">
        <f>AL36*1000</f>
        <v>25.095898258306846</v>
      </c>
      <c r="I36">
        <f>(AQ36-AW36)</f>
        <v>1.8568351624610382</v>
      </c>
      <c r="J36">
        <f>(P36+AP36*D36)</f>
        <v>31.27032470703125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31.427438735961914</v>
      </c>
      <c r="P36" s="1">
        <v>31.27032470703125</v>
      </c>
      <c r="Q36" s="1">
        <v>31.616174697875977</v>
      </c>
      <c r="R36" s="1">
        <v>399.91384887695313</v>
      </c>
      <c r="S36" s="1">
        <v>391.92300415039063</v>
      </c>
      <c r="T36" s="1">
        <v>9.0099325180053711</v>
      </c>
      <c r="U36" s="1">
        <v>31.075740814208984</v>
      </c>
      <c r="V36" s="1">
        <v>17.089023590087891</v>
      </c>
      <c r="W36" s="1">
        <v>58.940959930419922</v>
      </c>
      <c r="X36" s="1">
        <v>299.73788452148438</v>
      </c>
      <c r="Y36" s="1">
        <v>500.66656494140625</v>
      </c>
      <c r="Z36" s="1">
        <v>0.48458364605903625</v>
      </c>
      <c r="AA36" s="1">
        <v>87.674392700195313</v>
      </c>
      <c r="AB36" s="1">
        <v>-6.5183119773864746</v>
      </c>
      <c r="AC36" s="1">
        <v>6.4123168587684631E-2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1.1019775166231041</v>
      </c>
      <c r="AL36">
        <f>(U36-T36)/(1000-U36)*AK36</f>
        <v>2.5095898258306847E-2</v>
      </c>
      <c r="AM36">
        <f>(P36+273.15)</f>
        <v>304.42032470703123</v>
      </c>
      <c r="AN36">
        <f>(O36+273.15)</f>
        <v>304.57743873596189</v>
      </c>
      <c r="AO36">
        <f>(Y36*AG36+Z36*AH36)*AI36</f>
        <v>80.106648600101835</v>
      </c>
      <c r="AP36">
        <f>((AO36+0.00000010773*(AN36^4-AM36^4))-AL36*44100)/(L36*51.4+0.00000043092*AM36^3)</f>
        <v>-8.3881528658349893</v>
      </c>
      <c r="AQ36">
        <f>0.61365*EXP(17.502*J36/(240.97+J36))</f>
        <v>4.5813818660554837</v>
      </c>
      <c r="AR36">
        <f>AQ36*1000/AA36</f>
        <v>52.254503566641503</v>
      </c>
      <c r="AS36">
        <f>(AR36-U36)</f>
        <v>21.178762752432519</v>
      </c>
      <c r="AT36">
        <f>IF(D36,P36,(O36+P36)/2)</f>
        <v>31.348881721496582</v>
      </c>
      <c r="AU36">
        <f>0.61365*EXP(17.502*AT36/(240.97+AT36))</f>
        <v>4.6019016456584652</v>
      </c>
      <c r="AV36">
        <f>IF(AS36&lt;&gt;0,(1000-(AR36+U36)/2)/AS36*AL36,0)</f>
        <v>1.1355844943366054</v>
      </c>
      <c r="AW36">
        <f>U36*AA36/1000</f>
        <v>2.7245467035944455</v>
      </c>
      <c r="AX36">
        <f>(AU36-AW36)</f>
        <v>1.8773549420640196</v>
      </c>
      <c r="AY36">
        <f>1/(1.6/F36+1.37/N36)</f>
        <v>0.74114608541437577</v>
      </c>
      <c r="AZ36">
        <f>G36*AA36*0.001</f>
        <v>33.337273775218328</v>
      </c>
      <c r="BA36">
        <f>G36/S36</f>
        <v>0.97018947721192306</v>
      </c>
      <c r="BB36">
        <f>(1-AL36*AA36/AQ36/F36)*100</f>
        <v>70.174739276791939</v>
      </c>
      <c r="BC36">
        <f>(S36-E36/(N36/1.35))</f>
        <v>392.28393109040343</v>
      </c>
      <c r="BD36">
        <f>E36*BB36/100/BC36</f>
        <v>-1.8424147902774471E-3</v>
      </c>
    </row>
    <row r="37" spans="1:56" x14ac:dyDescent="0.35">
      <c r="A37" s="1" t="s">
        <v>9</v>
      </c>
      <c r="B37" s="1" t="s">
        <v>3539</v>
      </c>
      <c r="K37" s="1">
        <v>2.72</v>
      </c>
    </row>
    <row r="38" spans="1:56" x14ac:dyDescent="0.35">
      <c r="A38" s="1" t="s">
        <v>9</v>
      </c>
      <c r="B38" s="1" t="s">
        <v>3538</v>
      </c>
      <c r="K38" s="1">
        <v>2.72</v>
      </c>
    </row>
    <row r="39" spans="1:56" x14ac:dyDescent="0.35">
      <c r="A39" s="1">
        <v>8</v>
      </c>
      <c r="B39" s="1" t="s">
        <v>3537</v>
      </c>
      <c r="C39" s="1">
        <v>1841.0000032186508</v>
      </c>
      <c r="D39" s="1">
        <v>0</v>
      </c>
      <c r="E39">
        <f>(R39-S39*(1000-T39)/(1000-U39))*AK39</f>
        <v>-1.2592405414160102</v>
      </c>
      <c r="F39">
        <f>IF(AV39&lt;&gt;0,1/(1/AV39-1/N39),0)</f>
        <v>1.4632220343955693</v>
      </c>
      <c r="G39">
        <f>((AY39-AL39/2)*S39-E39)/(AY39+AL39/2)</f>
        <v>380.68332184664786</v>
      </c>
      <c r="H39">
        <f>AL39*1000</f>
        <v>24.219730948155124</v>
      </c>
      <c r="I39">
        <f>(AQ39-AW39)</f>
        <v>1.9191713850029144</v>
      </c>
      <c r="J39">
        <f>(P39+AP39*D39)</f>
        <v>31.353151321411133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31.484399795532227</v>
      </c>
      <c r="P39" s="1">
        <v>31.353151321411133</v>
      </c>
      <c r="Q39" s="1">
        <v>31.657026290893555</v>
      </c>
      <c r="R39" s="1">
        <v>399.91006469726563</v>
      </c>
      <c r="S39" s="1">
        <v>392.42544555664063</v>
      </c>
      <c r="T39" s="1">
        <v>9.2996625900268555</v>
      </c>
      <c r="U39" s="1">
        <v>30.612215042114258</v>
      </c>
      <c r="V39" s="1">
        <v>17.581159591674805</v>
      </c>
      <c r="W39" s="1">
        <v>57.872875213623047</v>
      </c>
      <c r="X39" s="1">
        <v>299.64035034179688</v>
      </c>
      <c r="Y39" s="1">
        <v>750.11944580078125</v>
      </c>
      <c r="Z39" s="1">
        <v>0.50161612033843994</v>
      </c>
      <c r="AA39" s="1">
        <v>87.672447204589844</v>
      </c>
      <c r="AB39" s="1">
        <v>-6.6266770362854004</v>
      </c>
      <c r="AC39" s="1">
        <v>8.5138618946075439E-2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1.1016189350801353</v>
      </c>
      <c r="AL39">
        <f>(U39-T39)/(1000-U39)*AK39</f>
        <v>2.4219730948155126E-2</v>
      </c>
      <c r="AM39">
        <f>(P39+273.15)</f>
        <v>304.50315132141111</v>
      </c>
      <c r="AN39">
        <f>(O39+273.15)</f>
        <v>304.6343997955322</v>
      </c>
      <c r="AO39">
        <f>(Y39*AG39+Z39*AH39)*AI39</f>
        <v>120.01910864548881</v>
      </c>
      <c r="AP39">
        <f>((AO39+0.00000010773*(AN39^4-AM39^4))-AL39*44100)/(L39*51.4+0.00000043092*AM39^3)</f>
        <v>-7.7470783782559014</v>
      </c>
      <c r="AQ39">
        <f>0.61365*EXP(17.502*J39/(240.97+J39))</f>
        <v>4.6030191920982277</v>
      </c>
      <c r="AR39">
        <f>AQ39*1000/AA39</f>
        <v>52.502460452104842</v>
      </c>
      <c r="AS39">
        <f>(AR39-U39)</f>
        <v>21.890245409990584</v>
      </c>
      <c r="AT39">
        <f>IF(D39,P39,(O39+P39)/2)</f>
        <v>31.41877555847168</v>
      </c>
      <c r="AU39">
        <f>0.61365*EXP(17.502*AT39/(240.97+AT39))</f>
        <v>4.6202257657036441</v>
      </c>
      <c r="AV39">
        <f>IF(AS39&lt;&gt;0,(1000-(AR39+U39)/2)/AS39*AL39,0)</f>
        <v>1.0604368737869032</v>
      </c>
      <c r="AW39">
        <f>U39*AA39/1000</f>
        <v>2.6838478070953133</v>
      </c>
      <c r="AX39">
        <f>(AU39-AW39)</f>
        <v>1.9363779586083307</v>
      </c>
      <c r="AY39">
        <f>1/(1.6/F39+1.37/N39)</f>
        <v>0.6900798210609802</v>
      </c>
      <c r="AZ39">
        <f>G39*AA39*0.001</f>
        <v>33.375438436268119</v>
      </c>
      <c r="BA39">
        <f>G39/S39</f>
        <v>0.97007807765029863</v>
      </c>
      <c r="BB39">
        <f>(1-AL39*AA39/AQ39/F39)*100</f>
        <v>68.473233848918213</v>
      </c>
      <c r="BC39">
        <f>(S39-E39/(N39/1.35))</f>
        <v>392.86673229345985</v>
      </c>
      <c r="BD39">
        <f>E39*BB39/100/BC39</f>
        <v>-2.1947460799508433E-3</v>
      </c>
    </row>
    <row r="40" spans="1:56" x14ac:dyDescent="0.35">
      <c r="A40" s="1" t="s">
        <v>9</v>
      </c>
      <c r="B40" s="1" t="s">
        <v>3536</v>
      </c>
      <c r="K40" s="1">
        <v>2.72</v>
      </c>
    </row>
    <row r="41" spans="1:56" x14ac:dyDescent="0.35">
      <c r="A41" s="1" t="s">
        <v>9</v>
      </c>
      <c r="B41" s="1" t="s">
        <v>3535</v>
      </c>
      <c r="K41" s="1">
        <v>2.72</v>
      </c>
    </row>
    <row r="42" spans="1:56" x14ac:dyDescent="0.35">
      <c r="A42" s="1">
        <v>9</v>
      </c>
      <c r="B42" s="1" t="s">
        <v>3534</v>
      </c>
      <c r="C42" s="1">
        <v>2044.0000032186508</v>
      </c>
      <c r="D42" s="1">
        <v>0</v>
      </c>
      <c r="E42">
        <f>(R42-S42*(1000-T42)/(1000-U42))*AK42</f>
        <v>-2.0751389783224079</v>
      </c>
      <c r="F42">
        <f>IF(AV42&lt;&gt;0,1/(1/AV42-1/N42),0)</f>
        <v>1.2472682347811104</v>
      </c>
      <c r="G42">
        <f>((AY42-AL42/2)*S42-E42)/(AY42+AL42/2)</f>
        <v>383.06017734644803</v>
      </c>
      <c r="H42">
        <f>AL42*1000</f>
        <v>22.457248612452439</v>
      </c>
      <c r="I42">
        <f>(AQ42-AW42)</f>
        <v>2.0047530955514912</v>
      </c>
      <c r="J42">
        <f>(P42+AP42*D42)</f>
        <v>31.262201309204102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31.501144409179688</v>
      </c>
      <c r="P42" s="1">
        <v>31.262201309204102</v>
      </c>
      <c r="Q42" s="1">
        <v>31.686891555786133</v>
      </c>
      <c r="R42" s="1">
        <v>400.10330200195313</v>
      </c>
      <c r="S42" s="1">
        <v>393.95523071289063</v>
      </c>
      <c r="T42" s="1">
        <v>9.5704927444458008</v>
      </c>
      <c r="U42" s="1">
        <v>29.360042572021484</v>
      </c>
      <c r="V42" s="1">
        <v>18.079086303710938</v>
      </c>
      <c r="W42" s="1">
        <v>55.462421417236328</v>
      </c>
      <c r="X42" s="1">
        <v>299.60406494140625</v>
      </c>
      <c r="Y42" s="1">
        <v>999.89361572265625</v>
      </c>
      <c r="Z42" s="1">
        <v>0.28812944889068604</v>
      </c>
      <c r="AA42" s="1">
        <v>87.687591552734375</v>
      </c>
      <c r="AB42" s="1">
        <v>-6.6376175880432129</v>
      </c>
      <c r="AC42" s="1">
        <v>0.11154013872146606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1.1014855328728168</v>
      </c>
      <c r="AL42">
        <f>(U42-T42)/(1000-U42)*AK42</f>
        <v>2.2457248612452439E-2</v>
      </c>
      <c r="AM42">
        <f>(P42+273.15)</f>
        <v>304.41220130920408</v>
      </c>
      <c r="AN42">
        <f>(O42+273.15)</f>
        <v>304.65114440917966</v>
      </c>
      <c r="AO42">
        <f>(Y42*AG42+Z42*AH42)*AI42</f>
        <v>159.98297493972677</v>
      </c>
      <c r="AP42">
        <f>((AO42+0.00000010773*(AN42^4-AM42^4))-AL42*44100)/(L42*51.4+0.00000043092*AM42^3)</f>
        <v>-6.7736478756570309</v>
      </c>
      <c r="AQ42">
        <f>0.61365*EXP(17.502*J42/(240.97+J42))</f>
        <v>4.5792645165778039</v>
      </c>
      <c r="AR42">
        <f>AQ42*1000/AA42</f>
        <v>52.222491637529849</v>
      </c>
      <c r="AS42">
        <f>(AR42-U42)</f>
        <v>22.862449065508365</v>
      </c>
      <c r="AT42">
        <f>IF(D42,P42,(O42+P42)/2)</f>
        <v>31.381672859191895</v>
      </c>
      <c r="AU42">
        <f>0.61365*EXP(17.502*AT42/(240.97+AT42))</f>
        <v>4.6104906266329158</v>
      </c>
      <c r="AV42">
        <f>IF(AS42&lt;&gt;0,(1000-(AR42+U42)/2)/AS42*AL42,0)</f>
        <v>0.94220828766598952</v>
      </c>
      <c r="AW42">
        <f>U42*AA42/1000</f>
        <v>2.5745114210263127</v>
      </c>
      <c r="AX42">
        <f>(AU42-AW42)</f>
        <v>2.0359792056066031</v>
      </c>
      <c r="AY42">
        <f>1/(1.6/F42+1.37/N42)</f>
        <v>0.6103389212765441</v>
      </c>
      <c r="AZ42">
        <f>G42*AA42*0.001</f>
        <v>33.589624371273331</v>
      </c>
      <c r="BA42">
        <f>G42/S42</f>
        <v>0.97234443785217117</v>
      </c>
      <c r="BB42">
        <f>(1-AL42*AA42/AQ42/F42)*100</f>
        <v>65.522235737768099</v>
      </c>
      <c r="BC42">
        <f>(S42-E42/(N42/1.35))</f>
        <v>394.68243991404967</v>
      </c>
      <c r="BD42">
        <f>E42*BB42/100/BC42</f>
        <v>-3.4449909997486044E-3</v>
      </c>
    </row>
    <row r="43" spans="1:56" x14ac:dyDescent="0.35">
      <c r="A43" s="1" t="s">
        <v>9</v>
      </c>
      <c r="B43" s="1" t="s">
        <v>3533</v>
      </c>
      <c r="K43" s="1">
        <v>2.72</v>
      </c>
    </row>
    <row r="44" spans="1:56" x14ac:dyDescent="0.35">
      <c r="A44" s="1" t="s">
        <v>9</v>
      </c>
      <c r="B44" s="1" t="s">
        <v>3532</v>
      </c>
      <c r="K44" s="1">
        <v>2.72</v>
      </c>
    </row>
    <row r="45" spans="1:56" x14ac:dyDescent="0.35">
      <c r="A45" s="1">
        <v>10</v>
      </c>
      <c r="B45" s="1" t="s">
        <v>3531</v>
      </c>
      <c r="C45" s="1">
        <v>2246.5000032298267</v>
      </c>
      <c r="D45" s="1">
        <v>0</v>
      </c>
      <c r="E45">
        <f>(R45-S45*(1000-T45)/(1000-U45))*AK45</f>
        <v>-2.0993415748549853</v>
      </c>
      <c r="F45">
        <f>IF(AV45&lt;&gt;0,1/(1/AV45-1/N45),0)</f>
        <v>0.90752014793919933</v>
      </c>
      <c r="G45">
        <f>((AY45-AL45/2)*S45-E45)/(AY45+AL45/2)</f>
        <v>383.29372602320746</v>
      </c>
      <c r="H45">
        <f>AL45*1000</f>
        <v>19.543466168575531</v>
      </c>
      <c r="I45">
        <f>(AQ45-AW45)</f>
        <v>2.2401820584009831</v>
      </c>
      <c r="J45">
        <f>(P45+AP45*D45)</f>
        <v>31.405389785766602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31.593795776367188</v>
      </c>
      <c r="P45" s="1">
        <v>31.405389785766602</v>
      </c>
      <c r="Q45" s="1">
        <v>31.739408493041992</v>
      </c>
      <c r="R45" s="1">
        <v>400.0594482421875</v>
      </c>
      <c r="S45" s="1">
        <v>394.95816040039063</v>
      </c>
      <c r="T45" s="1">
        <v>9.8417167663574219</v>
      </c>
      <c r="U45" s="1">
        <v>27.102092742919922</v>
      </c>
      <c r="V45" s="1">
        <v>18.493972778320313</v>
      </c>
      <c r="W45" s="1">
        <v>50.92864990234375</v>
      </c>
      <c r="X45" s="1">
        <v>299.63153076171875</v>
      </c>
      <c r="Y45" s="1">
        <v>1250.256591796875</v>
      </c>
      <c r="Z45" s="1">
        <v>0.44137096405029297</v>
      </c>
      <c r="AA45" s="1">
        <v>87.688041687011719</v>
      </c>
      <c r="AB45" s="1">
        <v>-7.0247588157653809</v>
      </c>
      <c r="AC45" s="1">
        <v>0.15171900391578674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1.1015865101533775</v>
      </c>
      <c r="AL45">
        <f>(U45-T45)/(1000-U45)*AK45</f>
        <v>1.9543466168575531E-2</v>
      </c>
      <c r="AM45">
        <f>(P45+273.15)</f>
        <v>304.55538978576658</v>
      </c>
      <c r="AN45">
        <f>(O45+273.15)</f>
        <v>304.74379577636716</v>
      </c>
      <c r="AO45">
        <f>(Y45*AG45+Z45*AH45)*AI45</f>
        <v>200.041050216234</v>
      </c>
      <c r="AP45">
        <f>((AO45+0.00000010773*(AN45^4-AM45^4))-AL45*44100)/(L45*51.4+0.00000043092*AM45^3)</f>
        <v>-5.3981145770909578</v>
      </c>
      <c r="AQ45">
        <f>0.61365*EXP(17.502*J45/(240.97+J45))</f>
        <v>4.6167114966474028</v>
      </c>
      <c r="AR45">
        <f>AQ45*1000/AA45</f>
        <v>52.649271301165648</v>
      </c>
      <c r="AS45">
        <f>(AR45-U45)</f>
        <v>25.547178558245726</v>
      </c>
      <c r="AT45">
        <f>IF(D45,P45,(O45+P45)/2)</f>
        <v>31.499592781066895</v>
      </c>
      <c r="AU45">
        <f>0.61365*EXP(17.502*AT45/(240.97+AT45))</f>
        <v>4.6414928597740719</v>
      </c>
      <c r="AV45">
        <f>IF(AS45&lt;&gt;0,(1000-(AR45+U45)/2)/AS45*AL45,0)</f>
        <v>0.73449038934956901</v>
      </c>
      <c r="AW45">
        <f>U45*AA45/1000</f>
        <v>2.3765294382464197</v>
      </c>
      <c r="AX45">
        <f>(AU45-AW45)</f>
        <v>2.2649634215276522</v>
      </c>
      <c r="AY45">
        <f>1/(1.6/F45+1.37/N45)</f>
        <v>0.47199272194365849</v>
      </c>
      <c r="AZ45">
        <f>G45*AA45*0.001</f>
        <v>33.610276225893067</v>
      </c>
      <c r="BA45">
        <f>G45/S45</f>
        <v>0.97046665812561439</v>
      </c>
      <c r="BB45">
        <f>(1-AL45*AA45/AQ45/F45)*100</f>
        <v>59.097208249180298</v>
      </c>
      <c r="BC45">
        <f>(S45-E45/(N45/1.35))</f>
        <v>395.69385113029273</v>
      </c>
      <c r="BD45">
        <f>E45*BB45/100/BC45</f>
        <v>-3.1353842340733121E-3</v>
      </c>
    </row>
    <row r="46" spans="1:56" x14ac:dyDescent="0.35">
      <c r="A46" s="1" t="s">
        <v>9</v>
      </c>
      <c r="B46" s="1" t="s">
        <v>3530</v>
      </c>
      <c r="K46" s="1">
        <v>2.72</v>
      </c>
    </row>
    <row r="47" spans="1:56" x14ac:dyDescent="0.35">
      <c r="A47" s="1" t="s">
        <v>9</v>
      </c>
      <c r="B47" s="1" t="s">
        <v>3529</v>
      </c>
      <c r="K47" s="1">
        <v>2.72</v>
      </c>
    </row>
    <row r="48" spans="1:56" x14ac:dyDescent="0.35">
      <c r="A48" s="1">
        <v>11</v>
      </c>
      <c r="B48" s="1" t="s">
        <v>3528</v>
      </c>
      <c r="C48" s="1">
        <v>2448.5000032298267</v>
      </c>
      <c r="D48" s="1">
        <v>0</v>
      </c>
      <c r="E48">
        <f>(R48-S48*(1000-T48)/(1000-U48))*AK48</f>
        <v>-1.4609094468981101</v>
      </c>
      <c r="F48">
        <f>IF(AV48&lt;&gt;0,1/(1/AV48-1/N48),0)</f>
        <v>0.65129326471005244</v>
      </c>
      <c r="G48">
        <f>((AY48-AL48/2)*S48-E48)/(AY48+AL48/2)</f>
        <v>382.0800327323073</v>
      </c>
      <c r="H48">
        <f>AL48*1000</f>
        <v>16.1567044513897</v>
      </c>
      <c r="I48">
        <f>(AQ48-AW48)</f>
        <v>2.4457402463012885</v>
      </c>
      <c r="J48">
        <f>(P48+AP48*D48)</f>
        <v>31.289152145385742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31.588230133056641</v>
      </c>
      <c r="P48" s="1">
        <v>31.289152145385742</v>
      </c>
      <c r="Q48" s="1">
        <v>31.74859619140625</v>
      </c>
      <c r="R48" s="1">
        <v>400.116455078125</v>
      </c>
      <c r="S48" s="1">
        <v>395.6402587890625</v>
      </c>
      <c r="T48" s="1">
        <v>10.101227760314941</v>
      </c>
      <c r="U48" s="1">
        <v>24.408782958984375</v>
      </c>
      <c r="V48" s="1">
        <v>18.989349365234375</v>
      </c>
      <c r="W48" s="1">
        <v>45.886196136474609</v>
      </c>
      <c r="X48" s="1">
        <v>299.65679931640625</v>
      </c>
      <c r="Y48" s="1">
        <v>1599.8067626953125</v>
      </c>
      <c r="Z48" s="1">
        <v>0.38243275880813599</v>
      </c>
      <c r="AA48" s="1">
        <v>87.69598388671875</v>
      </c>
      <c r="AB48" s="1">
        <v>-7.3509507179260254</v>
      </c>
      <c r="AC48" s="1">
        <v>0.18555116653442383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1.1016794092514932</v>
      </c>
      <c r="AL48">
        <f>(U48-T48)/(1000-U48)*AK48</f>
        <v>1.6156704451389701E-2</v>
      </c>
      <c r="AM48">
        <f>(P48+273.15)</f>
        <v>304.43915214538572</v>
      </c>
      <c r="AN48">
        <f>(O48+273.15)</f>
        <v>304.73823013305662</v>
      </c>
      <c r="AO48">
        <f>(Y48*AG48+Z48*AH48)*AI48</f>
        <v>255.96907630989517</v>
      </c>
      <c r="AP48">
        <f>((AO48+0.00000010773*(AN48^4-AM48^4))-AL48*44100)/(L48*51.4+0.00000043092*AM48^3)</f>
        <v>-3.7073107562141532</v>
      </c>
      <c r="AQ48">
        <f>0.61365*EXP(17.502*J48/(240.97+J48))</f>
        <v>4.5862924833667975</v>
      </c>
      <c r="AR48">
        <f>AQ48*1000/AA48</f>
        <v>52.297634168642645</v>
      </c>
      <c r="AS48">
        <f>(AR48-U48)</f>
        <v>27.88885120965827</v>
      </c>
      <c r="AT48">
        <f>IF(D48,P48,(O48+P48)/2)</f>
        <v>31.438691139221191</v>
      </c>
      <c r="AU48">
        <f>0.61365*EXP(17.502*AT48/(240.97+AT48))</f>
        <v>4.6254586663557316</v>
      </c>
      <c r="AV48">
        <f>IF(AS48&lt;&gt;0,(1000-(AR48+U48)/2)/AS48*AL48,0)</f>
        <v>0.55710588001849926</v>
      </c>
      <c r="AW48">
        <f>U48*AA48/1000</f>
        <v>2.140552237065509</v>
      </c>
      <c r="AX48">
        <f>(AU48-AW48)</f>
        <v>2.4849064292902225</v>
      </c>
      <c r="AY48">
        <f>1/(1.6/F48+1.37/N48)</f>
        <v>0.35558323149631954</v>
      </c>
      <c r="AZ48">
        <f>G48*AA48*0.001</f>
        <v>33.506884393929397</v>
      </c>
      <c r="BA48">
        <f>G48/S48</f>
        <v>0.96572586900468871</v>
      </c>
      <c r="BB48">
        <f>(1-AL48*AA48/AQ48/F48)*100</f>
        <v>52.565519244654666</v>
      </c>
      <c r="BC48">
        <f>(S48-E48/(N48/1.35))</f>
        <v>396.15221813392691</v>
      </c>
      <c r="BD48">
        <f>E48*BB48/100/BC48</f>
        <v>-1.9384837476704192E-3</v>
      </c>
    </row>
    <row r="49" spans="1:56" x14ac:dyDescent="0.35">
      <c r="A49" s="1" t="s">
        <v>9</v>
      </c>
      <c r="B49" s="1" t="s">
        <v>3527</v>
      </c>
      <c r="K49" s="1">
        <v>2.72</v>
      </c>
    </row>
    <row r="50" spans="1:56" x14ac:dyDescent="0.35">
      <c r="A50" s="1" t="s">
        <v>9</v>
      </c>
      <c r="B50" s="1" t="s">
        <v>3522</v>
      </c>
      <c r="K50" s="1">
        <v>2.72</v>
      </c>
    </row>
    <row r="51" spans="1:56" x14ac:dyDescent="0.35">
      <c r="A51" s="1">
        <v>12</v>
      </c>
      <c r="B51" s="1" t="s">
        <v>3526</v>
      </c>
      <c r="C51" s="1">
        <v>2651.5000032298267</v>
      </c>
      <c r="D51" s="1">
        <v>0</v>
      </c>
      <c r="E51">
        <f>(R51-S51*(1000-T51)/(1000-U51))*AK51</f>
        <v>-1.1745961532797722</v>
      </c>
      <c r="F51">
        <f>IF(AV51&lt;&gt;0,1/(1/AV51-1/N51),0)</f>
        <v>0.46193565434077266</v>
      </c>
      <c r="G51">
        <f>((AY51-AL51/2)*S51-E51)/(AY51+AL51/2)</f>
        <v>381.54408985080096</v>
      </c>
      <c r="H51">
        <f>AL51*1000</f>
        <v>12.99200600869543</v>
      </c>
      <c r="I51">
        <f>(AQ51-AW51)</f>
        <v>2.6600541834574587</v>
      </c>
      <c r="J51">
        <f>(P51+AP51*D51)</f>
        <v>31.270456314086914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31.681303024291992</v>
      </c>
      <c r="P51" s="1">
        <v>31.270456314086914</v>
      </c>
      <c r="Q51" s="1">
        <v>31.809633255004883</v>
      </c>
      <c r="R51" s="1">
        <v>399.96575927734375</v>
      </c>
      <c r="S51" s="1">
        <v>396.35791015625</v>
      </c>
      <c r="T51" s="1">
        <v>10.373400688171387</v>
      </c>
      <c r="U51" s="1">
        <v>21.907392501831055</v>
      </c>
      <c r="V51" s="1">
        <v>19.400005340576172</v>
      </c>
      <c r="W51" s="1">
        <v>40.970512390136719</v>
      </c>
      <c r="X51" s="1">
        <v>299.6715087890625</v>
      </c>
      <c r="Y51" s="1">
        <v>1999.687255859375</v>
      </c>
      <c r="Z51" s="1">
        <v>0.54221314191818237</v>
      </c>
      <c r="AA51" s="1">
        <v>87.703819274902344</v>
      </c>
      <c r="AB51" s="1">
        <v>-7.5771927833557129</v>
      </c>
      <c r="AC51" s="1">
        <v>0.22263689339160919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1.1017334881950824</v>
      </c>
      <c r="AL51">
        <f>(U51-T51)/(1000-U51)*AK51</f>
        <v>1.299200600869543E-2</v>
      </c>
      <c r="AM51">
        <f>(P51+273.15)</f>
        <v>304.42045631408689</v>
      </c>
      <c r="AN51">
        <f>(O51+273.15)</f>
        <v>304.83130302429197</v>
      </c>
      <c r="AO51">
        <f>(Y51*AG51+Z51*AH51)*AI51</f>
        <v>319.94995378606109</v>
      </c>
      <c r="AP51">
        <f>((AO51+0.00000010773*(AN51^4-AM51^4))-AL51*44100)/(L51*51.4+0.00000043092*AM51^3)</f>
        <v>-2.0300372107149562</v>
      </c>
      <c r="AQ51">
        <f>0.61365*EXP(17.502*J51/(240.97+J51))</f>
        <v>4.5814161762224002</v>
      </c>
      <c r="AR51">
        <f>AQ51*1000/AA51</f>
        <v>52.237362227775129</v>
      </c>
      <c r="AS51">
        <f>(AR51-U51)</f>
        <v>30.329969725944075</v>
      </c>
      <c r="AT51">
        <f>IF(D51,P51,(O51+P51)/2)</f>
        <v>31.475879669189453</v>
      </c>
      <c r="AU51">
        <f>0.61365*EXP(17.502*AT51/(240.97+AT51))</f>
        <v>4.635243923535306</v>
      </c>
      <c r="AV51">
        <f>IF(AS51&lt;&gt;0,(1000-(AR51+U51)/2)/AS51*AL51,0)</f>
        <v>0.41247523727377794</v>
      </c>
      <c r="AW51">
        <f>U51*AA51/1000</f>
        <v>1.9213619927649415</v>
      </c>
      <c r="AX51">
        <f>(AU51-AW51)</f>
        <v>2.7138819307703645</v>
      </c>
      <c r="AY51">
        <f>1/(1.6/F51+1.37/N51)</f>
        <v>0.26182696265239747</v>
      </c>
      <c r="AZ51">
        <f>G51*AA51*0.001</f>
        <v>33.462873901681746</v>
      </c>
      <c r="BA51">
        <f>G51/S51</f>
        <v>0.96262514276652322</v>
      </c>
      <c r="BB51">
        <f>(1-AL51*AA51/AQ51/F51)*100</f>
        <v>46.158953871578234</v>
      </c>
      <c r="BC51">
        <f>(S51-E51/(N51/1.35))</f>
        <v>396.76953421576314</v>
      </c>
      <c r="BD51">
        <f>E51*BB51/100/BC51</f>
        <v>-1.3664892332053509E-3</v>
      </c>
    </row>
    <row r="52" spans="1:56" x14ac:dyDescent="0.35">
      <c r="A52" s="1" t="s">
        <v>9</v>
      </c>
      <c r="B52" s="1" t="s">
        <v>3525</v>
      </c>
    </row>
    <row r="53" spans="1:56" x14ac:dyDescent="0.35">
      <c r="A53" s="1" t="s">
        <v>9</v>
      </c>
      <c r="B53" s="1" t="s">
        <v>3524</v>
      </c>
    </row>
    <row r="54" spans="1:56" x14ac:dyDescent="0.35">
      <c r="A54" s="1" t="s">
        <v>9</v>
      </c>
      <c r="B54" s="1" t="s">
        <v>3523</v>
      </c>
    </row>
    <row r="55" spans="1:56" x14ac:dyDescent="0.35">
      <c r="A55" s="1" t="s">
        <v>9</v>
      </c>
      <c r="B55" s="1" t="s">
        <v>3522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BD55"/>
  <sheetViews>
    <sheetView topLeftCell="A2" zoomScale="4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5217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5216</v>
      </c>
    </row>
    <row r="12" spans="1:56" x14ac:dyDescent="0.35">
      <c r="A12" s="1" t="s">
        <v>9</v>
      </c>
      <c r="B12" s="1" t="s">
        <v>5215</v>
      </c>
    </row>
    <row r="13" spans="1:56" x14ac:dyDescent="0.35">
      <c r="A13" s="1" t="s">
        <v>9</v>
      </c>
      <c r="B13" s="1" t="s">
        <v>5214</v>
      </c>
    </row>
    <row r="14" spans="1:56" x14ac:dyDescent="0.35">
      <c r="A14" s="1" t="s">
        <v>9</v>
      </c>
      <c r="B14" s="1" t="s">
        <v>5213</v>
      </c>
    </row>
    <row r="15" spans="1:56" x14ac:dyDescent="0.35">
      <c r="A15" s="1" t="s">
        <v>9</v>
      </c>
      <c r="B15" s="1" t="s">
        <v>5212</v>
      </c>
    </row>
    <row r="16" spans="1:56" x14ac:dyDescent="0.35">
      <c r="A16" s="1" t="s">
        <v>9</v>
      </c>
      <c r="B16" s="1" t="s">
        <v>5211</v>
      </c>
    </row>
    <row r="17" spans="1:56" x14ac:dyDescent="0.35">
      <c r="A17" s="1" t="s">
        <v>9</v>
      </c>
      <c r="B17" s="1" t="s">
        <v>5210</v>
      </c>
    </row>
    <row r="18" spans="1:56" x14ac:dyDescent="0.35">
      <c r="A18" s="1">
        <v>1</v>
      </c>
      <c r="B18" s="1" t="s">
        <v>5209</v>
      </c>
      <c r="C18" s="1">
        <v>489.50001570209861</v>
      </c>
      <c r="D18" s="1">
        <v>0</v>
      </c>
      <c r="E18">
        <f>(R18-S18*(1000-T18)/(1000-U18))*AK18</f>
        <v>-3.3967909881732981</v>
      </c>
      <c r="F18">
        <f>IF(AV18&lt;&gt;0,1/(1/AV18-1/N18),0)</f>
        <v>1.3768227281658487</v>
      </c>
      <c r="G18">
        <f>((AY18-AL18/2)*S18-E18)/(AY18+AL18/2)</f>
        <v>383.80791278068978</v>
      </c>
      <c r="H18">
        <f>AL18*1000</f>
        <v>25.701671321783767</v>
      </c>
      <c r="I18">
        <f>(AQ18-AW18)</f>
        <v>2.1727107007860837</v>
      </c>
      <c r="J18">
        <f>(P18+AP18*D18)</f>
        <v>28.957422256469727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28.936090469360352</v>
      </c>
      <c r="P18" s="1">
        <v>28.957422256469727</v>
      </c>
      <c r="Q18" s="1">
        <v>29.023513793945313</v>
      </c>
      <c r="R18" s="1">
        <v>399.92434692382813</v>
      </c>
      <c r="S18" s="1">
        <v>393.81939697265625</v>
      </c>
      <c r="T18" s="1">
        <v>-2.1064474582672119</v>
      </c>
      <c r="U18" s="1">
        <v>20.741483688354492</v>
      </c>
      <c r="V18" s="1">
        <v>-4.6614408493041992</v>
      </c>
      <c r="W18" s="1">
        <v>45.899650573730469</v>
      </c>
      <c r="X18" s="1">
        <v>299.62686157226563</v>
      </c>
      <c r="Y18" s="1">
        <v>0.2029256671667099</v>
      </c>
      <c r="Z18" s="1">
        <v>0.25408601760864258</v>
      </c>
      <c r="AA18" s="1">
        <v>88.670799255371094</v>
      </c>
      <c r="AB18" s="1">
        <v>-2.0262675285339355</v>
      </c>
      <c r="AC18" s="1">
        <v>-4.5231621712446213E-2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1.1015693440156822</v>
      </c>
      <c r="AL18">
        <f>(U18-T18)/(1000-U18)*AK18</f>
        <v>2.5701671321783769E-2</v>
      </c>
      <c r="AM18">
        <f>(P18+273.15)</f>
        <v>302.1074222564697</v>
      </c>
      <c r="AN18">
        <f>(O18+273.15)</f>
        <v>302.08609046936033</v>
      </c>
      <c r="AO18">
        <f>(Y18*AG18+Z18*AH18)*AI18</f>
        <v>3.2468106020954846E-2</v>
      </c>
      <c r="AP18">
        <f>((AO18+0.00000010773*(AN18^4-AM18^4))-AL18*44100)/(L18*51.4+0.00000043092*AM18^3)</f>
        <v>-9.3009706118564548</v>
      </c>
      <c r="AQ18">
        <f>0.61365*EXP(17.502*J18/(240.97+J18))</f>
        <v>4.0118746371747189</v>
      </c>
      <c r="AR18">
        <f>AQ18*1000/AA18</f>
        <v>45.244597667610464</v>
      </c>
      <c r="AS18">
        <f>(AR18-U18)</f>
        <v>24.503113979255971</v>
      </c>
      <c r="AT18">
        <f>IF(D18,P18,(O18+P18)/2)</f>
        <v>28.946756362915039</v>
      </c>
      <c r="AU18">
        <f>0.61365*EXP(17.502*AT18/(240.97+AT18))</f>
        <v>4.0093984450315281</v>
      </c>
      <c r="AV18">
        <f>IF(AS18&lt;&gt;0,(1000-(AR18+U18)/2)/AS18*AL18,0)</f>
        <v>1.0143076123064541</v>
      </c>
      <c r="AW18">
        <f>U18*AA18/1000</f>
        <v>1.8391639363886352</v>
      </c>
      <c r="AX18">
        <f>(AU18-AW18)</f>
        <v>2.1702345086428929</v>
      </c>
      <c r="AY18">
        <f>1/(1.6/F18+1.37/N18)</f>
        <v>0.65888030669633757</v>
      </c>
      <c r="AZ18">
        <f>G18*AA18*0.001</f>
        <v>34.032554386799525</v>
      </c>
      <c r="BA18">
        <f>G18/S18</f>
        <v>0.97457848884812148</v>
      </c>
      <c r="BB18">
        <f>(1-AL18*AA18/AQ18/F18)*100</f>
        <v>58.741198506928008</v>
      </c>
      <c r="BC18">
        <f>(S18-E18/(N18/1.35))</f>
        <v>395.009764310371</v>
      </c>
      <c r="BD18">
        <f>E18*BB18/100/BC18</f>
        <v>-5.0513073789754193E-3</v>
      </c>
    </row>
    <row r="19" spans="1:56" x14ac:dyDescent="0.35">
      <c r="A19" s="1" t="s">
        <v>9</v>
      </c>
      <c r="B19" s="1" t="s">
        <v>5208</v>
      </c>
      <c r="K19" s="1">
        <v>2.72</v>
      </c>
    </row>
    <row r="20" spans="1:56" x14ac:dyDescent="0.35">
      <c r="A20" s="1" t="s">
        <v>9</v>
      </c>
      <c r="B20" s="1" t="s">
        <v>5207</v>
      </c>
      <c r="K20" s="1">
        <v>2.72</v>
      </c>
    </row>
    <row r="21" spans="1:56" x14ac:dyDescent="0.35">
      <c r="A21" s="1">
        <v>2</v>
      </c>
      <c r="B21" s="1" t="s">
        <v>5206</v>
      </c>
      <c r="C21" s="1">
        <v>693.00001571327448</v>
      </c>
      <c r="D21" s="1">
        <v>0</v>
      </c>
      <c r="E21">
        <f>(R21-S21*(1000-T21)/(1000-U21))*AK21</f>
        <v>-3.3768981059597372</v>
      </c>
      <c r="F21">
        <f>IF(AV21&lt;&gt;0,1/(1/AV21-1/N21),0)</f>
        <v>1.2931433106783277</v>
      </c>
      <c r="G21">
        <f>((AY21-AL21/2)*S21-E21)/(AY21+AL21/2)</f>
        <v>383.79615134082587</v>
      </c>
      <c r="H21">
        <f>AL21*1000</f>
        <v>25.340708687344591</v>
      </c>
      <c r="I21">
        <f>(AQ21-AW21)</f>
        <v>2.2441115568685879</v>
      </c>
      <c r="J21">
        <f>(P21+AP21*D21)</f>
        <v>29.125368118286133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29.068426132202148</v>
      </c>
      <c r="P21" s="1">
        <v>29.125368118286133</v>
      </c>
      <c r="Q21" s="1">
        <v>29.170171737670898</v>
      </c>
      <c r="R21" s="1">
        <v>400.12002563476563</v>
      </c>
      <c r="S21" s="1">
        <v>394.11758422851563</v>
      </c>
      <c r="T21" s="1">
        <v>-2.1624879837036133</v>
      </c>
      <c r="U21" s="1">
        <v>20.378982543945313</v>
      </c>
      <c r="V21" s="1">
        <v>-4.748711109161377</v>
      </c>
      <c r="W21" s="1">
        <v>44.751186370849609</v>
      </c>
      <c r="X21" s="1">
        <v>299.54598999023438</v>
      </c>
      <c r="Y21" s="1">
        <v>26.011650085449219</v>
      </c>
      <c r="Z21" s="1">
        <v>0.29074928164482117</v>
      </c>
      <c r="AA21" s="1">
        <v>88.666328430175781</v>
      </c>
      <c r="AB21" s="1">
        <v>-2.1136164665222168</v>
      </c>
      <c r="AC21" s="1">
        <v>-2.2401612251996994E-2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1.1012720220229202</v>
      </c>
      <c r="AL21">
        <f>(U21-T21)/(1000-U21)*AK21</f>
        <v>2.5340708687344591E-2</v>
      </c>
      <c r="AM21">
        <f>(P21+273.15)</f>
        <v>302.27536811828611</v>
      </c>
      <c r="AN21">
        <f>(O21+273.15)</f>
        <v>302.21842613220213</v>
      </c>
      <c r="AO21">
        <f>(Y21*AG21+Z21*AH21)*AI21</f>
        <v>4.1618639206469652</v>
      </c>
      <c r="AP21">
        <f>((AO21+0.00000010773*(AN21^4-AM21^4))-AL21*44100)/(L21*51.4+0.00000043092*AM21^3)</f>
        <v>-9.138483997821325</v>
      </c>
      <c r="AQ21">
        <f>0.61365*EXP(17.502*J21/(240.97+J21))</f>
        <v>4.0510411161828621</v>
      </c>
      <c r="AR21">
        <f>AQ21*1000/AA21</f>
        <v>45.688607929367834</v>
      </c>
      <c r="AS21">
        <f>(AR21-U21)</f>
        <v>25.309625385422521</v>
      </c>
      <c r="AT21">
        <f>IF(D21,P21,(O21+P21)/2)</f>
        <v>29.096897125244141</v>
      </c>
      <c r="AU21">
        <f>0.61365*EXP(17.502*AT21/(240.97+AT21))</f>
        <v>4.044378051517616</v>
      </c>
      <c r="AV21">
        <f>IF(AS21&lt;&gt;0,(1000-(AR21+U21)/2)/AS21*AL21,0)</f>
        <v>0.96815375701010287</v>
      </c>
      <c r="AW21">
        <f>U21*AA21/1000</f>
        <v>1.8069295593142742</v>
      </c>
      <c r="AX21">
        <f>(AU21-AW21)</f>
        <v>2.2374484922033417</v>
      </c>
      <c r="AY21">
        <f>1/(1.6/F21+1.37/N21)</f>
        <v>0.6277756822157583</v>
      </c>
      <c r="AZ21">
        <f>G21*AA21*0.001</f>
        <v>34.029795605023118</v>
      </c>
      <c r="BA21">
        <f>G21/S21</f>
        <v>0.97381128551294172</v>
      </c>
      <c r="BB21">
        <f>(1-AL21*AA21/AQ21/F21)*100</f>
        <v>57.109197422690315</v>
      </c>
      <c r="BC21">
        <f>(S21-E21/(N21/1.35))</f>
        <v>395.30098032857626</v>
      </c>
      <c r="BD21">
        <f>E21*BB21/100/BC21</f>
        <v>-4.8786102288252376E-3</v>
      </c>
    </row>
    <row r="22" spans="1:56" x14ac:dyDescent="0.35">
      <c r="A22" s="1" t="s">
        <v>9</v>
      </c>
      <c r="B22" s="1" t="s">
        <v>5205</v>
      </c>
      <c r="K22" s="1">
        <v>2.72</v>
      </c>
    </row>
    <row r="23" spans="1:56" x14ac:dyDescent="0.35">
      <c r="A23" s="1" t="s">
        <v>9</v>
      </c>
      <c r="B23" s="1" t="s">
        <v>1453</v>
      </c>
      <c r="K23" s="1">
        <v>2.72</v>
      </c>
    </row>
    <row r="24" spans="1:56" x14ac:dyDescent="0.35">
      <c r="A24" s="1">
        <v>3</v>
      </c>
      <c r="B24" s="1" t="s">
        <v>5204</v>
      </c>
      <c r="C24" s="1">
        <v>896.00001571327448</v>
      </c>
      <c r="D24" s="1">
        <v>0</v>
      </c>
      <c r="E24">
        <f>(R24-S24*(1000-T24)/(1000-U24))*AK24</f>
        <v>-3.0215180501330559</v>
      </c>
      <c r="F24">
        <f>IF(AV24&lt;&gt;0,1/(1/AV24-1/N24),0)</f>
        <v>1.1394426883994879</v>
      </c>
      <c r="G24">
        <f>((AY24-AL24/2)*S24-E24)/(AY24+AL24/2)</f>
        <v>382.86207747907076</v>
      </c>
      <c r="H24">
        <f>AL24*1000</f>
        <v>24.223074749734621</v>
      </c>
      <c r="I24">
        <f>(AQ24-AW24)</f>
        <v>2.3625526377905652</v>
      </c>
      <c r="J24">
        <f>(P24+AP24*D24)</f>
        <v>29.245370864868164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29.183286666870117</v>
      </c>
      <c r="P24" s="1">
        <v>29.245370864868164</v>
      </c>
      <c r="Q24" s="1">
        <v>29.299139022827148</v>
      </c>
      <c r="R24" s="1">
        <v>400.02932739257813</v>
      </c>
      <c r="S24" s="1">
        <v>394.10516357421875</v>
      </c>
      <c r="T24" s="1">
        <v>-2.2052922248840332</v>
      </c>
      <c r="U24" s="1">
        <v>19.361717224121094</v>
      </c>
      <c r="V24" s="1">
        <v>-4.8105044364929199</v>
      </c>
      <c r="W24" s="1">
        <v>42.234596252441406</v>
      </c>
      <c r="X24" s="1">
        <v>299.58294677734375</v>
      </c>
      <c r="Y24" s="1">
        <v>50.228538513183594</v>
      </c>
      <c r="Z24" s="1">
        <v>0.11263279616832733</v>
      </c>
      <c r="AA24" s="1">
        <v>88.663520812988281</v>
      </c>
      <c r="AB24" s="1">
        <v>-2.2352685928344727</v>
      </c>
      <c r="AC24" s="1">
        <v>-5.8001803699880838E-4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1.1014078925637636</v>
      </c>
      <c r="AL24">
        <f>(U24-T24)/(1000-U24)*AK24</f>
        <v>2.4223074749734622E-2</v>
      </c>
      <c r="AM24">
        <f>(P24+273.15)</f>
        <v>302.39537086486814</v>
      </c>
      <c r="AN24">
        <f>(O24+273.15)</f>
        <v>302.33328666687009</v>
      </c>
      <c r="AO24">
        <f>(Y24*AG24+Z24*AH24)*AI24</f>
        <v>8.0365659824781233</v>
      </c>
      <c r="AP24">
        <f>((AO24+0.00000010773*(AN24^4-AM24^4))-AL24*44100)/(L24*51.4+0.00000043092*AM24^3)</f>
        <v>-8.7018895933232052</v>
      </c>
      <c r="AQ24">
        <f>0.61365*EXP(17.502*J24/(240.97+J24))</f>
        <v>4.0792306558666196</v>
      </c>
      <c r="AR24">
        <f>AQ24*1000/AA24</f>
        <v>46.007993123470172</v>
      </c>
      <c r="AS24">
        <f>(AR24-U24)</f>
        <v>26.646275899349078</v>
      </c>
      <c r="AT24">
        <f>IF(D24,P24,(O24+P24)/2)</f>
        <v>29.214328765869141</v>
      </c>
      <c r="AU24">
        <f>0.61365*EXP(17.502*AT24/(240.97+AT24))</f>
        <v>4.0719222869536171</v>
      </c>
      <c r="AV24">
        <f>IF(AS24&lt;&gt;0,(1000-(AR24+U24)/2)/AS24*AL24,0)</f>
        <v>0.87934791143733171</v>
      </c>
      <c r="AW24">
        <f>U24*AA24/1000</f>
        <v>1.7166780180760544</v>
      </c>
      <c r="AX24">
        <f>(AU24-AW24)</f>
        <v>2.3552442688775628</v>
      </c>
      <c r="AY24">
        <f>1/(1.6/F24+1.37/N24)</f>
        <v>0.56823808648841667</v>
      </c>
      <c r="AZ24">
        <f>G24*AA24*0.001</f>
        <v>33.94589977506952</v>
      </c>
      <c r="BA24">
        <f>G24/S24</f>
        <v>0.97147186300940036</v>
      </c>
      <c r="BB24">
        <f>(1-AL24*AA24/AQ24/F24)*100</f>
        <v>53.793455268102761</v>
      </c>
      <c r="BC24">
        <f>(S24-E24/(N24/1.35))</f>
        <v>395.16402071606728</v>
      </c>
      <c r="BD24">
        <f>E24*BB24/100/BC24</f>
        <v>-4.1131754803250204E-3</v>
      </c>
    </row>
    <row r="25" spans="1:56" x14ac:dyDescent="0.35">
      <c r="A25" s="1" t="s">
        <v>9</v>
      </c>
      <c r="B25" s="1" t="s">
        <v>5203</v>
      </c>
      <c r="K25" s="1">
        <v>2.72</v>
      </c>
    </row>
    <row r="26" spans="1:56" x14ac:dyDescent="0.35">
      <c r="A26" s="1" t="s">
        <v>9</v>
      </c>
      <c r="B26" s="1" t="s">
        <v>5202</v>
      </c>
      <c r="K26" s="1">
        <v>2.72</v>
      </c>
    </row>
    <row r="27" spans="1:56" x14ac:dyDescent="0.35">
      <c r="A27" s="1">
        <v>4</v>
      </c>
      <c r="B27" s="1" t="s">
        <v>1449</v>
      </c>
      <c r="C27" s="1">
        <v>1099.0000157132745</v>
      </c>
      <c r="D27" s="1">
        <v>0</v>
      </c>
      <c r="E27">
        <f>(R27-S27*(1000-T27)/(1000-U27))*AK27</f>
        <v>-2.5499059124935934</v>
      </c>
      <c r="F27">
        <f>IF(AV27&lt;&gt;0,1/(1/AV27-1/N27),0)</f>
        <v>0.95780214116486939</v>
      </c>
      <c r="G27">
        <f>((AY27-AL27/2)*S27-E27)/(AY27+AL27/2)</f>
        <v>381.72982205339076</v>
      </c>
      <c r="H27">
        <f>AL27*1000</f>
        <v>22.501403243604361</v>
      </c>
      <c r="I27">
        <f>(AQ27-AW27)</f>
        <v>2.5174366197211686</v>
      </c>
      <c r="J27">
        <f>(P27+AP27*D27)</f>
        <v>29.324102401733398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29.281837463378906</v>
      </c>
      <c r="P27" s="1">
        <v>29.324102401733398</v>
      </c>
      <c r="Q27" s="1">
        <v>29.410198211669922</v>
      </c>
      <c r="R27" s="1">
        <v>399.99151611328125</v>
      </c>
      <c r="S27" s="1">
        <v>394.25213623046875</v>
      </c>
      <c r="T27" s="1">
        <v>-2.2404766082763672</v>
      </c>
      <c r="U27" s="1">
        <v>17.825279235839844</v>
      </c>
      <c r="V27" s="1">
        <v>-4.8592934608459473</v>
      </c>
      <c r="W27" s="1">
        <v>38.660636901855469</v>
      </c>
      <c r="X27" s="1">
        <v>299.57925415039063</v>
      </c>
      <c r="Y27" s="1">
        <v>99.566940307617188</v>
      </c>
      <c r="Z27" s="1">
        <v>0.29860818386077881</v>
      </c>
      <c r="AA27" s="1">
        <v>88.659561157226563</v>
      </c>
      <c r="AB27" s="1">
        <v>-2.2095620632171631</v>
      </c>
      <c r="AC27" s="1">
        <v>1.9725902006030083E-2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1.1013943167293772</v>
      </c>
      <c r="AL27">
        <f>(U27-T27)/(1000-U27)*AK27</f>
        <v>2.2501403243604362E-2</v>
      </c>
      <c r="AM27">
        <f>(P27+273.15)</f>
        <v>302.47410240173338</v>
      </c>
      <c r="AN27">
        <f>(O27+273.15)</f>
        <v>302.43183746337888</v>
      </c>
      <c r="AO27">
        <f>(Y27*AG27+Z27*AH27)*AI27</f>
        <v>15.930710093139623</v>
      </c>
      <c r="AP27">
        <f>((AO27+0.00000010773*(AN27^4-AM27^4))-AL27*44100)/(L27*51.4+0.00000043092*AM27^3)</f>
        <v>-8.011850235056837</v>
      </c>
      <c r="AQ27">
        <f>0.61365*EXP(17.502*J27/(240.97+J27))</f>
        <v>4.0978180542757521</v>
      </c>
      <c r="AR27">
        <f>AQ27*1000/AA27</f>
        <v>46.219697016194203</v>
      </c>
      <c r="AS27">
        <f>(AR27-U27)</f>
        <v>28.39441778035436</v>
      </c>
      <c r="AT27">
        <f>IF(D27,P27,(O27+P27)/2)</f>
        <v>29.302969932556152</v>
      </c>
      <c r="AU27">
        <f>0.61365*EXP(17.502*AT27/(240.97+AT27))</f>
        <v>4.0928217429117915</v>
      </c>
      <c r="AV27">
        <f>IF(AS27&lt;&gt;0,(1000-(AR27+U27)/2)/AS27*AL27,0)</f>
        <v>0.76708219530696431</v>
      </c>
      <c r="AW27">
        <f>U27*AA27/1000</f>
        <v>1.5803814345545835</v>
      </c>
      <c r="AX27">
        <f>(AU27-AW27)</f>
        <v>2.512440308357208</v>
      </c>
      <c r="AY27">
        <f>1/(1.6/F27+1.37/N27)</f>
        <v>0.49355378539959605</v>
      </c>
      <c r="AZ27">
        <f>G27*AA27*0.001</f>
        <v>33.84399850387981</v>
      </c>
      <c r="BA27">
        <f>G27/S27</f>
        <v>0.96823780259808712</v>
      </c>
      <c r="BB27">
        <f>(1-AL27*AA27/AQ27/F27)*100</f>
        <v>49.171568885473462</v>
      </c>
      <c r="BC27">
        <f>(S27-E27/(N27/1.35))</f>
        <v>395.14572218351867</v>
      </c>
      <c r="BD27">
        <f>E27*BB27/100/BC27</f>
        <v>-3.1730793777750392E-3</v>
      </c>
    </row>
    <row r="28" spans="1:56" x14ac:dyDescent="0.35">
      <c r="A28" s="1" t="s">
        <v>9</v>
      </c>
      <c r="B28" s="1" t="s">
        <v>5201</v>
      </c>
      <c r="K28" s="1">
        <v>2.72</v>
      </c>
    </row>
    <row r="29" spans="1:56" x14ac:dyDescent="0.35">
      <c r="A29" s="1" t="s">
        <v>9</v>
      </c>
      <c r="B29" s="1" t="s">
        <v>5200</v>
      </c>
      <c r="K29" s="1">
        <v>2.72</v>
      </c>
    </row>
    <row r="30" spans="1:56" x14ac:dyDescent="0.35">
      <c r="A30" s="1">
        <v>5</v>
      </c>
      <c r="B30" s="1" t="s">
        <v>5199</v>
      </c>
      <c r="C30" s="1">
        <v>1302.0000157132745</v>
      </c>
      <c r="D30" s="1">
        <v>0</v>
      </c>
      <c r="E30">
        <f>(R30-S30*(1000-T30)/(1000-U30))*AK30</f>
        <v>-2.154434379165362</v>
      </c>
      <c r="F30">
        <f>IF(AV30&lt;&gt;0,1/(1/AV30-1/N30),0)</f>
        <v>0.82441584653298117</v>
      </c>
      <c r="G30">
        <f>((AY30-AL30/2)*S30-E30)/(AY30+AL30/2)</f>
        <v>380.75595010803249</v>
      </c>
      <c r="H30">
        <f>AL30*1000</f>
        <v>20.966723391227355</v>
      </c>
      <c r="I30">
        <f>(AQ30-AW30)</f>
        <v>2.6513997473028841</v>
      </c>
      <c r="J30">
        <f>(P30+AP30*D30)</f>
        <v>29.37684440612793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29.355688095092773</v>
      </c>
      <c r="P30" s="1">
        <v>29.37684440612793</v>
      </c>
      <c r="Q30" s="1">
        <v>29.499788284301758</v>
      </c>
      <c r="R30" s="1">
        <v>400.02447509765625</v>
      </c>
      <c r="S30" s="1">
        <v>394.4713134765625</v>
      </c>
      <c r="T30" s="1">
        <v>-2.2678627967834473</v>
      </c>
      <c r="U30" s="1">
        <v>16.455062866210938</v>
      </c>
      <c r="V30" s="1">
        <v>-4.8978066444396973</v>
      </c>
      <c r="W30" s="1">
        <v>35.537300109863281</v>
      </c>
      <c r="X30" s="1">
        <v>299.58493041992188</v>
      </c>
      <c r="Y30" s="1">
        <v>150.694580078125</v>
      </c>
      <c r="Z30" s="1">
        <v>0.34182551503181458</v>
      </c>
      <c r="AA30" s="1">
        <v>88.660324096679688</v>
      </c>
      <c r="AB30" s="1">
        <v>-2.1939187049865723</v>
      </c>
      <c r="AC30" s="1">
        <v>3.4826666116714478E-2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1.1014151853673595</v>
      </c>
      <c r="AL30">
        <f>(U30-T30)/(1000-U30)*AK30</f>
        <v>2.0966723391227356E-2</v>
      </c>
      <c r="AM30">
        <f>(P30+273.15)</f>
        <v>302.52684440612791</v>
      </c>
      <c r="AN30">
        <f>(O30+273.15)</f>
        <v>302.50568809509275</v>
      </c>
      <c r="AO30">
        <f>(Y30*AG30+Z30*AH30)*AI30</f>
        <v>24.111132273574185</v>
      </c>
      <c r="AP30">
        <f>((AO30+0.00000010773*(AN30^4-AM30^4))-AL30*44100)/(L30*51.4+0.00000043092*AM30^3)</f>
        <v>-7.3872509506112367</v>
      </c>
      <c r="AQ30">
        <f>0.61365*EXP(17.502*J30/(240.97+J30))</f>
        <v>4.1103109540523848</v>
      </c>
      <c r="AR30">
        <f>AQ30*1000/AA30</f>
        <v>46.360206732047295</v>
      </c>
      <c r="AS30">
        <f>(AR30-U30)</f>
        <v>29.905143865836358</v>
      </c>
      <c r="AT30">
        <f>IF(D30,P30,(O30+P30)/2)</f>
        <v>29.366266250610352</v>
      </c>
      <c r="AU30">
        <f>0.61365*EXP(17.502*AT30/(240.97+AT30))</f>
        <v>4.1078026676654948</v>
      </c>
      <c r="AV30">
        <f>IF(AS30&lt;&gt;0,(1000-(AR30+U30)/2)/AS30*AL30,0)</f>
        <v>0.67908746037571921</v>
      </c>
      <c r="AW30">
        <f>U30*AA30/1000</f>
        <v>1.4589112067495007</v>
      </c>
      <c r="AX30">
        <f>(AU30-AW30)</f>
        <v>2.6488914609159941</v>
      </c>
      <c r="AY30">
        <f>1/(1.6/F30+1.37/N30)</f>
        <v>0.43546446862624555</v>
      </c>
      <c r="AZ30">
        <f>G30*AA30*0.001</f>
        <v>33.757945938317363</v>
      </c>
      <c r="BA30">
        <f>G30/S30</f>
        <v>0.96523102466525768</v>
      </c>
      <c r="BB30">
        <f>(1-AL30*AA30/AQ30/F30)*100</f>
        <v>45.142138867875936</v>
      </c>
      <c r="BC30">
        <f>(S30-E30/(N30/1.35))</f>
        <v>395.22631086237084</v>
      </c>
      <c r="BD30">
        <f>E30*BB30/100/BC30</f>
        <v>-2.4607616763620806E-3</v>
      </c>
    </row>
    <row r="31" spans="1:56" x14ac:dyDescent="0.35">
      <c r="A31" s="1" t="s">
        <v>9</v>
      </c>
      <c r="B31" s="1" t="s">
        <v>5198</v>
      </c>
      <c r="K31" s="1">
        <v>2.72</v>
      </c>
    </row>
    <row r="32" spans="1:56" x14ac:dyDescent="0.35">
      <c r="A32" s="1" t="s">
        <v>9</v>
      </c>
      <c r="B32" s="1" t="s">
        <v>5197</v>
      </c>
      <c r="K32" s="1">
        <v>2.72</v>
      </c>
    </row>
    <row r="33" spans="1:56" x14ac:dyDescent="0.35">
      <c r="A33" s="1">
        <v>6</v>
      </c>
      <c r="B33" s="1" t="s">
        <v>5196</v>
      </c>
      <c r="C33" s="1">
        <v>1505.0000157132745</v>
      </c>
      <c r="D33" s="1">
        <v>0</v>
      </c>
      <c r="E33">
        <f>(R33-S33*(1000-T33)/(1000-U33))*AK33</f>
        <v>-1.8880334183835807</v>
      </c>
      <c r="F33">
        <f>IF(AV33&lt;&gt;0,1/(1/AV33-1/N33),0)</f>
        <v>0.75204370914427054</v>
      </c>
      <c r="G33">
        <f>((AY33-AL33/2)*S33-E33)/(AY33+AL33/2)</f>
        <v>379.6991017803827</v>
      </c>
      <c r="H33">
        <f>AL33*1000</f>
        <v>20.169077843028504</v>
      </c>
      <c r="I33">
        <f>(AQ33-AW33)</f>
        <v>2.7530080146110016</v>
      </c>
      <c r="J33">
        <f>(P33+AP33*D33)</f>
        <v>29.530195236206055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29.487604141235352</v>
      </c>
      <c r="P33" s="1">
        <v>29.530195236206055</v>
      </c>
      <c r="Q33" s="1">
        <v>29.608322143554688</v>
      </c>
      <c r="R33" s="1">
        <v>399.89956665039063</v>
      </c>
      <c r="S33" s="1">
        <v>394.39535522460938</v>
      </c>
      <c r="T33" s="1">
        <v>-2.2900400161743164</v>
      </c>
      <c r="U33" s="1">
        <v>15.721744537353516</v>
      </c>
      <c r="V33" s="1">
        <v>-4.907930850982666</v>
      </c>
      <c r="W33" s="1">
        <v>33.69427490234375</v>
      </c>
      <c r="X33" s="1">
        <v>299.78927612304688</v>
      </c>
      <c r="Y33" s="1">
        <v>301.07635498046875</v>
      </c>
      <c r="Z33" s="1">
        <v>0.31563413143157959</v>
      </c>
      <c r="AA33" s="1">
        <v>88.655281066894531</v>
      </c>
      <c r="AB33" s="1">
        <v>-2.2517952919006348</v>
      </c>
      <c r="AC33" s="1">
        <v>4.5205600559711456E-2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1.1021664563347309</v>
      </c>
      <c r="AL33">
        <f>(U33-T33)/(1000-U33)*AK33</f>
        <v>2.0169077843028505E-2</v>
      </c>
      <c r="AM33">
        <f>(P33+273.15)</f>
        <v>302.68019523620603</v>
      </c>
      <c r="AN33">
        <f>(O33+273.15)</f>
        <v>302.63760414123533</v>
      </c>
      <c r="AO33">
        <f>(Y33*AG33+Z33*AH33)*AI33</f>
        <v>48.172215720142049</v>
      </c>
      <c r="AP33">
        <f>((AO33+0.00000010773*(AN33^4-AM33^4))-AL33*44100)/(L33*51.4+0.00000043092*AM33^3)</f>
        <v>-6.9025213357924002</v>
      </c>
      <c r="AQ33">
        <f>0.61365*EXP(17.502*J33/(240.97+J33))</f>
        <v>4.1468236954319915</v>
      </c>
      <c r="AR33">
        <f>AQ33*1000/AA33</f>
        <v>46.774694587037864</v>
      </c>
      <c r="AS33">
        <f>(AR33-U33)</f>
        <v>31.052950049684348</v>
      </c>
      <c r="AT33">
        <f>IF(D33,P33,(O33+P33)/2)</f>
        <v>29.508899688720703</v>
      </c>
      <c r="AU33">
        <f>0.61365*EXP(17.502*AT33/(240.97+AT33))</f>
        <v>4.14173639327438</v>
      </c>
      <c r="AV33">
        <f>IF(AS33&lt;&gt;0,(1000-(AR33+U33)/2)/AS33*AL33,0)</f>
        <v>0.62921010850694192</v>
      </c>
      <c r="AW33">
        <f>U33*AA33/1000</f>
        <v>1.3938156808209896</v>
      </c>
      <c r="AX33">
        <f>(AU33-AW33)</f>
        <v>2.7479207124533902</v>
      </c>
      <c r="AY33">
        <f>1/(1.6/F33+1.37/N33)</f>
        <v>0.40271163563368439</v>
      </c>
      <c r="AZ33">
        <f>G33*AA33*0.001</f>
        <v>33.662330589187221</v>
      </c>
      <c r="BA33">
        <f>G33/S33</f>
        <v>0.96273725527052134</v>
      </c>
      <c r="BB33">
        <f>(1-AL33*AA33/AQ33/F33)*100</f>
        <v>42.663391712910538</v>
      </c>
      <c r="BC33">
        <f>(S33-E33/(N33/1.35))</f>
        <v>395.05699537897351</v>
      </c>
      <c r="BD33">
        <f>E33*BB33/100/BC33</f>
        <v>-2.0389440065045204E-3</v>
      </c>
    </row>
    <row r="34" spans="1:56" x14ac:dyDescent="0.35">
      <c r="A34" s="1" t="s">
        <v>9</v>
      </c>
      <c r="B34" s="1" t="s">
        <v>5195</v>
      </c>
      <c r="K34" s="1">
        <v>2.72</v>
      </c>
    </row>
    <row r="35" spans="1:56" x14ac:dyDescent="0.35">
      <c r="A35" s="1" t="s">
        <v>9</v>
      </c>
      <c r="B35" s="1" t="s">
        <v>5194</v>
      </c>
      <c r="K35" s="1">
        <v>2.72</v>
      </c>
    </row>
    <row r="36" spans="1:56" x14ac:dyDescent="0.35">
      <c r="A36" s="1">
        <v>7</v>
      </c>
      <c r="B36" s="1" t="s">
        <v>5193</v>
      </c>
      <c r="C36" s="1">
        <v>1708.0000157132745</v>
      </c>
      <c r="D36" s="1">
        <v>0</v>
      </c>
      <c r="E36">
        <f>(R36-S36*(1000-T36)/(1000-U36))*AK36</f>
        <v>-1.8464095978673385</v>
      </c>
      <c r="F36">
        <f>IF(AV36&lt;&gt;0,1/(1/AV36-1/N36),0)</f>
        <v>0.73175341963926033</v>
      </c>
      <c r="G36">
        <f>((AY36-AL36/2)*S36-E36)/(AY36+AL36/2)</f>
        <v>379.40719525915046</v>
      </c>
      <c r="H36">
        <f>AL36*1000</f>
        <v>19.986600290980476</v>
      </c>
      <c r="I36">
        <f>(AQ36-AW36)</f>
        <v>2.7912426440653624</v>
      </c>
      <c r="J36">
        <f>(P36+AP36*D36)</f>
        <v>29.627557754516602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29.595493316650391</v>
      </c>
      <c r="P36" s="1">
        <v>29.627557754516602</v>
      </c>
      <c r="Q36" s="1">
        <v>29.707799911499023</v>
      </c>
      <c r="R36" s="1">
        <v>399.85018920898438</v>
      </c>
      <c r="S36" s="1">
        <v>394.37081909179688</v>
      </c>
      <c r="T36" s="1">
        <v>-2.3084254264831543</v>
      </c>
      <c r="U36" s="1">
        <v>15.553668022155762</v>
      </c>
      <c r="V36" s="1">
        <v>-4.9166469573974609</v>
      </c>
      <c r="W36" s="1">
        <v>33.127296447753906</v>
      </c>
      <c r="X36" s="1">
        <v>299.61773681640625</v>
      </c>
      <c r="Y36" s="1">
        <v>499.9898681640625</v>
      </c>
      <c r="Z36" s="1">
        <v>0.27240607142448425</v>
      </c>
      <c r="AA36" s="1">
        <v>88.654937744140625</v>
      </c>
      <c r="AB36" s="1">
        <v>-2.2065210342407227</v>
      </c>
      <c r="AC36" s="1">
        <v>4.8101384192705154E-2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1.1015357971191404</v>
      </c>
      <c r="AL36">
        <f>(U36-T36)/(1000-U36)*AK36</f>
        <v>1.9986600290980476E-2</v>
      </c>
      <c r="AM36">
        <f>(P36+273.15)</f>
        <v>302.77755775451658</v>
      </c>
      <c r="AN36">
        <f>(O36+273.15)</f>
        <v>302.74549331665037</v>
      </c>
      <c r="AO36">
        <f>(Y36*AG36+Z36*AH36)*AI36</f>
        <v>79.998377118146891</v>
      </c>
      <c r="AP36">
        <f>((AO36+0.00000010773*(AN36^4-AM36^4))-AL36*44100)/(L36*51.4+0.00000043092*AM36^3)</f>
        <v>-6.5739180358314</v>
      </c>
      <c r="AQ36">
        <f>0.61365*EXP(17.502*J36/(240.97+J36))</f>
        <v>4.1701521142626126</v>
      </c>
      <c r="AR36">
        <f>AQ36*1000/AA36</f>
        <v>47.038013001573916</v>
      </c>
      <c r="AS36">
        <f>(AR36-U36)</f>
        <v>31.484344979418154</v>
      </c>
      <c r="AT36">
        <f>IF(D36,P36,(O36+P36)/2)</f>
        <v>29.611525535583496</v>
      </c>
      <c r="AU36">
        <f>0.61365*EXP(17.502*AT36/(240.97+AT36))</f>
        <v>4.166302886033515</v>
      </c>
      <c r="AV36">
        <f>IF(AS36&lt;&gt;0,(1000-(AR36+U36)/2)/AS36*AL36,0)</f>
        <v>0.61494380297751905</v>
      </c>
      <c r="AW36">
        <f>U36*AA36/1000</f>
        <v>1.37890947019725</v>
      </c>
      <c r="AX36">
        <f>(AU36-AW36)</f>
        <v>2.7873934158362648</v>
      </c>
      <c r="AY36">
        <f>1/(1.6/F36+1.37/N36)</f>
        <v>0.39336636708823941</v>
      </c>
      <c r="AZ36">
        <f>G36*AA36*0.001</f>
        <v>33.63632127537899</v>
      </c>
      <c r="BA36">
        <f>G36/S36</f>
        <v>0.96205696996774148</v>
      </c>
      <c r="BB36">
        <f>(1-AL36*AA36/AQ36/F36)*100</f>
        <v>41.933560263141153</v>
      </c>
      <c r="BC36">
        <f>(S36-E36/(N36/1.35))</f>
        <v>395.0178726446934</v>
      </c>
      <c r="BD36">
        <f>E36*BB36/100/BC36</f>
        <v>-1.9600765814526849E-3</v>
      </c>
    </row>
    <row r="37" spans="1:56" x14ac:dyDescent="0.35">
      <c r="A37" s="1" t="s">
        <v>9</v>
      </c>
      <c r="B37" s="1" t="s">
        <v>5192</v>
      </c>
      <c r="K37" s="1">
        <v>2.72</v>
      </c>
    </row>
    <row r="38" spans="1:56" x14ac:dyDescent="0.35">
      <c r="A38" s="1" t="s">
        <v>9</v>
      </c>
      <c r="B38" s="1" t="s">
        <v>5191</v>
      </c>
      <c r="K38" s="1">
        <v>2.72</v>
      </c>
    </row>
    <row r="39" spans="1:56" x14ac:dyDescent="0.35">
      <c r="A39" s="1">
        <v>8</v>
      </c>
      <c r="B39" s="1" t="s">
        <v>5190</v>
      </c>
      <c r="C39" s="1">
        <v>1911.5000157020986</v>
      </c>
      <c r="D39" s="1">
        <v>0</v>
      </c>
      <c r="E39">
        <f>(R39-S39*(1000-T39)/(1000-U39))*AK39</f>
        <v>-1.9578963705463075</v>
      </c>
      <c r="F39">
        <f>IF(AV39&lt;&gt;0,1/(1/AV39-1/N39),0)</f>
        <v>0.73729912069000214</v>
      </c>
      <c r="G39">
        <f>((AY39-AL39/2)*S39-E39)/(AY39+AL39/2)</f>
        <v>379.75765286360996</v>
      </c>
      <c r="H39">
        <f>AL39*1000</f>
        <v>20.195702731051266</v>
      </c>
      <c r="I39">
        <f>(AQ39-AW39)</f>
        <v>2.8019244747572758</v>
      </c>
      <c r="J39">
        <f>(P39+AP39*D39)</f>
        <v>29.733139038085938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29.715541839599609</v>
      </c>
      <c r="P39" s="1">
        <v>29.733139038085938</v>
      </c>
      <c r="Q39" s="1">
        <v>29.813068389892578</v>
      </c>
      <c r="R39" s="1">
        <v>400.01699829101563</v>
      </c>
      <c r="S39" s="1">
        <v>394.56100463867188</v>
      </c>
      <c r="T39" s="1">
        <v>-2.3240213394165039</v>
      </c>
      <c r="U39" s="1">
        <v>15.720189094543457</v>
      </c>
      <c r="V39" s="1">
        <v>-4.9157009124755859</v>
      </c>
      <c r="W39" s="1">
        <v>33.250877380371094</v>
      </c>
      <c r="X39" s="1">
        <v>299.64605712890625</v>
      </c>
      <c r="Y39" s="1">
        <v>749.6925048828125</v>
      </c>
      <c r="Z39" s="1">
        <v>0.30254018306732178</v>
      </c>
      <c r="AA39" s="1">
        <v>88.653800964355469</v>
      </c>
      <c r="AB39" s="1">
        <v>-2.1525964736938477</v>
      </c>
      <c r="AC39" s="1">
        <v>4.3197017163038254E-2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1.1016399159150962</v>
      </c>
      <c r="AL39">
        <f>(U39-T39)/(1000-U39)*AK39</f>
        <v>2.0195702731051268E-2</v>
      </c>
      <c r="AM39">
        <f>(P39+273.15)</f>
        <v>302.88313903808591</v>
      </c>
      <c r="AN39">
        <f>(O39+273.15)</f>
        <v>302.86554183959959</v>
      </c>
      <c r="AO39">
        <f>(Y39*AG39+Z39*AH39)*AI39</f>
        <v>119.95079810014067</v>
      </c>
      <c r="AP39">
        <f>((AO39+0.00000010773*(AN39^4-AM39^4))-AL39*44100)/(L39*51.4+0.00000043092*AM39^3)</f>
        <v>-6.3198890221556301</v>
      </c>
      <c r="AQ39">
        <f>0.61365*EXP(17.502*J39/(240.97+J39))</f>
        <v>4.1955789898669629</v>
      </c>
      <c r="AR39">
        <f>AQ39*1000/AA39</f>
        <v>47.325427045749066</v>
      </c>
      <c r="AS39">
        <f>(AR39-U39)</f>
        <v>31.605237951205609</v>
      </c>
      <c r="AT39">
        <f>IF(D39,P39,(O39+P39)/2)</f>
        <v>29.724340438842773</v>
      </c>
      <c r="AU39">
        <f>0.61365*EXP(17.502*AT39/(240.97+AT39))</f>
        <v>4.1934548961699605</v>
      </c>
      <c r="AV39">
        <f>IF(AS39&lt;&gt;0,(1000-(AR39+U39)/2)/AS39*AL39,0)</f>
        <v>0.61885556755545679</v>
      </c>
      <c r="AW39">
        <f>U39*AA39/1000</f>
        <v>1.3936545151096871</v>
      </c>
      <c r="AX39">
        <f>(AU39-AW39)</f>
        <v>2.7998003810602734</v>
      </c>
      <c r="AY39">
        <f>1/(1.6/F39+1.37/N39)</f>
        <v>0.39592778929558292</v>
      </c>
      <c r="AZ39">
        <f>G39*AA39*0.001</f>
        <v>33.666959371661271</v>
      </c>
      <c r="BA39">
        <f>G39/S39</f>
        <v>0.96248146268631285</v>
      </c>
      <c r="BB39">
        <f>(1-AL39*AA39/AQ39/F39)*100</f>
        <v>42.121040917720045</v>
      </c>
      <c r="BC39">
        <f>(S39-E39/(N39/1.35))</f>
        <v>395.24712748174443</v>
      </c>
      <c r="BD39">
        <f>E39*BB39/100/BC39</f>
        <v>-2.0865080958809906E-3</v>
      </c>
    </row>
    <row r="40" spans="1:56" x14ac:dyDescent="0.35">
      <c r="A40" s="1" t="s">
        <v>9</v>
      </c>
      <c r="B40" s="1" t="s">
        <v>5189</v>
      </c>
      <c r="K40" s="1">
        <v>2.72</v>
      </c>
    </row>
    <row r="41" spans="1:56" x14ac:dyDescent="0.35">
      <c r="A41" s="1" t="s">
        <v>9</v>
      </c>
      <c r="B41" s="1" t="s">
        <v>5188</v>
      </c>
      <c r="K41" s="1">
        <v>2.72</v>
      </c>
    </row>
    <row r="42" spans="1:56" x14ac:dyDescent="0.35">
      <c r="A42" s="1">
        <v>9</v>
      </c>
      <c r="B42" s="1" t="s">
        <v>5187</v>
      </c>
      <c r="C42" s="1">
        <v>2114.0000157132745</v>
      </c>
      <c r="D42" s="1">
        <v>0</v>
      </c>
      <c r="E42">
        <f>(R42-S42*(1000-T42)/(1000-U42))*AK42</f>
        <v>-2.0386691082186807</v>
      </c>
      <c r="F42">
        <f>IF(AV42&lt;&gt;0,1/(1/AV42-1/N42),0)</f>
        <v>0.75032763523135093</v>
      </c>
      <c r="G42">
        <f>((AY42-AL42/2)*S42-E42)/(AY42+AL42/2)</f>
        <v>379.81741913398201</v>
      </c>
      <c r="H42">
        <f>AL42*1000</f>
        <v>20.510945789515922</v>
      </c>
      <c r="I42">
        <f>(AQ42-AW42)</f>
        <v>2.8034402706751433</v>
      </c>
      <c r="J42">
        <f>(P42+AP42*D42)</f>
        <v>29.838260650634766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29.8402099609375</v>
      </c>
      <c r="P42" s="1">
        <v>29.838260650634766</v>
      </c>
      <c r="Q42" s="1">
        <v>29.924272537231445</v>
      </c>
      <c r="R42" s="1">
        <v>399.9981689453125</v>
      </c>
      <c r="S42" s="1">
        <v>394.50265502929688</v>
      </c>
      <c r="T42" s="1">
        <v>-2.334414005279541</v>
      </c>
      <c r="U42" s="1">
        <v>15.989837646484375</v>
      </c>
      <c r="V42" s="1">
        <v>-4.9024944305419922</v>
      </c>
      <c r="W42" s="1">
        <v>33.5802001953125</v>
      </c>
      <c r="X42" s="1">
        <v>299.59042358398438</v>
      </c>
      <c r="Y42" s="1">
        <v>999.9935302734375</v>
      </c>
      <c r="Z42" s="1">
        <v>0.3627801239490509</v>
      </c>
      <c r="AA42" s="1">
        <v>88.655624389648438</v>
      </c>
      <c r="AB42" s="1">
        <v>-2.1182138919830322</v>
      </c>
      <c r="AC42" s="1">
        <v>4.2986158281564713E-2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1.1014353808234718</v>
      </c>
      <c r="AL42">
        <f>(U42-T42)/(1000-U42)*AK42</f>
        <v>2.0510945789515924E-2</v>
      </c>
      <c r="AM42">
        <f>(P42+273.15)</f>
        <v>302.98826065063474</v>
      </c>
      <c r="AN42">
        <f>(O42+273.15)</f>
        <v>302.99020996093748</v>
      </c>
      <c r="AO42">
        <f>(Y42*AG42+Z42*AH42)*AI42</f>
        <v>159.99896126749445</v>
      </c>
      <c r="AP42">
        <f>((AO42+0.00000010773*(AN42^4-AM42^4))-AL42*44100)/(L42*51.4+0.00000043092*AM42^3)</f>
        <v>-6.1029974359488071</v>
      </c>
      <c r="AQ42">
        <f>0.61365*EXP(17.502*J42/(240.97+J42))</f>
        <v>4.2210293111133224</v>
      </c>
      <c r="AR42">
        <f>AQ42*1000/AA42</f>
        <v>47.611523128657545</v>
      </c>
      <c r="AS42">
        <f>(AR42-U42)</f>
        <v>31.62168548217317</v>
      </c>
      <c r="AT42">
        <f>IF(D42,P42,(O42+P42)/2)</f>
        <v>29.839235305786133</v>
      </c>
      <c r="AU42">
        <f>0.61365*EXP(17.502*AT42/(240.97+AT42))</f>
        <v>4.2212659067876377</v>
      </c>
      <c r="AV42">
        <f>IF(AS42&lt;&gt;0,(1000-(AR42+U42)/2)/AS42*AL42,0)</f>
        <v>0.62800838902822342</v>
      </c>
      <c r="AW42">
        <f>U42*AA42/1000</f>
        <v>1.417589040438179</v>
      </c>
      <c r="AX42">
        <f>(AU42-AW42)</f>
        <v>2.8036768663494587</v>
      </c>
      <c r="AY42">
        <f>1/(1.6/F42+1.37/N42)</f>
        <v>0.40192404577667651</v>
      </c>
      <c r="AZ42">
        <f>G42*AA42*0.001</f>
        <v>33.672950447387983</v>
      </c>
      <c r="BA42">
        <f>G42/S42</f>
        <v>0.96277531796528903</v>
      </c>
      <c r="BB42">
        <f>(1-AL42*AA42/AQ42/F42)*100</f>
        <v>42.585356904763486</v>
      </c>
      <c r="BC42">
        <f>(S42-E42/(N42/1.35))</f>
        <v>395.21708377315571</v>
      </c>
      <c r="BD42">
        <f>E42*BB42/100/BC42</f>
        <v>-2.1967029045242225E-3</v>
      </c>
    </row>
    <row r="43" spans="1:56" x14ac:dyDescent="0.35">
      <c r="A43" s="1" t="s">
        <v>9</v>
      </c>
      <c r="B43" s="1" t="s">
        <v>5186</v>
      </c>
      <c r="K43" s="1">
        <v>2.72</v>
      </c>
    </row>
    <row r="44" spans="1:56" x14ac:dyDescent="0.35">
      <c r="A44" s="1" t="s">
        <v>9</v>
      </c>
      <c r="B44" s="1" t="s">
        <v>5185</v>
      </c>
      <c r="K44" s="1">
        <v>2.72</v>
      </c>
    </row>
    <row r="45" spans="1:56" x14ac:dyDescent="0.35">
      <c r="A45" s="1">
        <v>10</v>
      </c>
      <c r="B45" s="1" t="s">
        <v>5184</v>
      </c>
      <c r="C45" s="1">
        <v>2317.0000157132745</v>
      </c>
      <c r="D45" s="1">
        <v>0</v>
      </c>
      <c r="E45">
        <f>(R45-S45*(1000-T45)/(1000-U45))*AK45</f>
        <v>-2.0851962005423146</v>
      </c>
      <c r="F45">
        <f>IF(AV45&lt;&gt;0,1/(1/AV45-1/N45),0)</f>
        <v>0.74878294017658886</v>
      </c>
      <c r="G45">
        <f>((AY45-AL45/2)*S45-E45)/(AY45+AL45/2)</f>
        <v>379.80177601387516</v>
      </c>
      <c r="H45">
        <f>AL45*1000</f>
        <v>20.595851199367814</v>
      </c>
      <c r="I45">
        <f>(AQ45-AW45)</f>
        <v>2.8195465925349952</v>
      </c>
      <c r="J45">
        <f>(P45+AP45*D45)</f>
        <v>29.928211212158203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29.970722198486328</v>
      </c>
      <c r="P45" s="1">
        <v>29.928211212158203</v>
      </c>
      <c r="Q45" s="1">
        <v>30.040922164916992</v>
      </c>
      <c r="R45" s="1">
        <v>399.9608154296875</v>
      </c>
      <c r="S45" s="1">
        <v>394.4779052734375</v>
      </c>
      <c r="T45" s="1">
        <v>-2.3433747291564941</v>
      </c>
      <c r="U45" s="1">
        <v>16.054483413696289</v>
      </c>
      <c r="V45" s="1">
        <v>-4.8846926689147949</v>
      </c>
      <c r="W45" s="1">
        <v>33.465076446533203</v>
      </c>
      <c r="X45" s="1">
        <v>299.60733032226563</v>
      </c>
      <c r="Y45" s="1">
        <v>1249.8480224609375</v>
      </c>
      <c r="Z45" s="1">
        <v>0.24621865153312683</v>
      </c>
      <c r="AA45" s="1">
        <v>88.658523559570313</v>
      </c>
      <c r="AB45" s="1">
        <v>-2.0454630851745605</v>
      </c>
      <c r="AC45" s="1">
        <v>4.3407779186964035E-2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1.1014975379495058</v>
      </c>
      <c r="AL45">
        <f>(U45-T45)/(1000-U45)*AK45</f>
        <v>2.0595851199367816E-2</v>
      </c>
      <c r="AM45">
        <f>(P45+273.15)</f>
        <v>303.07821121215818</v>
      </c>
      <c r="AN45">
        <f>(O45+273.15)</f>
        <v>303.12072219848631</v>
      </c>
      <c r="AO45">
        <f>(Y45*AG45+Z45*AH45)*AI45</f>
        <v>199.97567912394516</v>
      </c>
      <c r="AP45">
        <f>((AO45+0.00000010773*(AN45^4-AM45^4))-AL45*44100)/(L45*51.4+0.00000043092*AM45^3)</f>
        <v>-5.8014908410222894</v>
      </c>
      <c r="AQ45">
        <f>0.61365*EXP(17.502*J45/(240.97+J45))</f>
        <v>4.2429133885049186</v>
      </c>
      <c r="AR45">
        <f>AQ45*1000/AA45</f>
        <v>47.856801784591802</v>
      </c>
      <c r="AS45">
        <f>(AR45-U45)</f>
        <v>31.802318370895513</v>
      </c>
      <c r="AT45">
        <f>IF(D45,P45,(O45+P45)/2)</f>
        <v>29.949466705322266</v>
      </c>
      <c r="AU45">
        <f>0.61365*EXP(17.502*AT45/(240.97+AT45))</f>
        <v>4.2480990590461394</v>
      </c>
      <c r="AV45">
        <f>IF(AS45&lt;&gt;0,(1000-(AR45+U45)/2)/AS45*AL45,0)</f>
        <v>0.62692591486229576</v>
      </c>
      <c r="AW45">
        <f>U45*AA45/1000</f>
        <v>1.4233667959699232</v>
      </c>
      <c r="AX45">
        <f>(AU45-AW45)</f>
        <v>2.8247322630762159</v>
      </c>
      <c r="AY45">
        <f>1/(1.6/F45+1.37/N45)</f>
        <v>0.40121466951954105</v>
      </c>
      <c r="AZ45">
        <f>G45*AA45*0.001</f>
        <v>33.6726647066928</v>
      </c>
      <c r="BA45">
        <f>G45/S45</f>
        <v>0.96279606775596371</v>
      </c>
      <c r="BB45">
        <f>(1-AL45*AA45/AQ45/F45)*100</f>
        <v>42.524847468676278</v>
      </c>
      <c r="BC45">
        <f>(S45-E45/(N45/1.35))</f>
        <v>395.20863891542331</v>
      </c>
      <c r="BD45">
        <f>E45*BB45/100/BC45</f>
        <v>-2.2436921068747602E-3</v>
      </c>
    </row>
    <row r="46" spans="1:56" x14ac:dyDescent="0.35">
      <c r="A46" s="1" t="s">
        <v>9</v>
      </c>
      <c r="B46" s="1" t="s">
        <v>5183</v>
      </c>
      <c r="K46" s="1">
        <v>2.72</v>
      </c>
    </row>
    <row r="47" spans="1:56" x14ac:dyDescent="0.35">
      <c r="A47" s="1" t="s">
        <v>9</v>
      </c>
      <c r="B47" s="1" t="s">
        <v>5182</v>
      </c>
      <c r="K47" s="1">
        <v>2.72</v>
      </c>
    </row>
    <row r="48" spans="1:56" x14ac:dyDescent="0.35">
      <c r="A48" s="1">
        <v>11</v>
      </c>
      <c r="B48" s="1" t="s">
        <v>5181</v>
      </c>
      <c r="C48" s="1">
        <v>2520.0000157132745</v>
      </c>
      <c r="D48" s="1">
        <v>0</v>
      </c>
      <c r="E48">
        <f>(R48-S48*(1000-T48)/(1000-U48))*AK48</f>
        <v>-1.8676261709518747</v>
      </c>
      <c r="F48">
        <f>IF(AV48&lt;&gt;0,1/(1/AV48-1/N48),0)</f>
        <v>0.71601050947366862</v>
      </c>
      <c r="G48">
        <f>((AY48-AL48/2)*S48-E48)/(AY48+AL48/2)</f>
        <v>378.82472698053476</v>
      </c>
      <c r="H48">
        <f>AL48*1000</f>
        <v>20.308550457152887</v>
      </c>
      <c r="I48">
        <f>(AQ48-AW48)</f>
        <v>2.8866063372025081</v>
      </c>
      <c r="J48">
        <f>(P48+AP48*D48)</f>
        <v>30.110157012939453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30.154573440551758</v>
      </c>
      <c r="P48" s="1">
        <v>30.110157012939453</v>
      </c>
      <c r="Q48" s="1">
        <v>30.179679870605469</v>
      </c>
      <c r="R48" s="1">
        <v>399.89779663085938</v>
      </c>
      <c r="S48" s="1">
        <v>394.32241821289063</v>
      </c>
      <c r="T48" s="1">
        <v>-2.348569393157959</v>
      </c>
      <c r="U48" s="1">
        <v>15.799637794494629</v>
      </c>
      <c r="V48" s="1">
        <v>-4.8444728851318359</v>
      </c>
      <c r="W48" s="1">
        <v>32.590438842773438</v>
      </c>
      <c r="X48" s="1">
        <v>299.56951904296875</v>
      </c>
      <c r="Y48" s="1">
        <v>1600.9874267578125</v>
      </c>
      <c r="Z48" s="1">
        <v>0.12048894166946411</v>
      </c>
      <c r="AA48" s="1">
        <v>88.665016174316406</v>
      </c>
      <c r="AB48" s="1">
        <v>-2.0181574821472168</v>
      </c>
      <c r="AC48" s="1">
        <v>5.7512242347002029E-2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1.1013585258932672</v>
      </c>
      <c r="AL48">
        <f>(U48-T48)/(1000-U48)*AK48</f>
        <v>2.0308550457152887E-2</v>
      </c>
      <c r="AM48">
        <f>(P48+273.15)</f>
        <v>303.26015701293943</v>
      </c>
      <c r="AN48">
        <f>(O48+273.15)</f>
        <v>303.30457344055174</v>
      </c>
      <c r="AO48">
        <f>(Y48*AG48+Z48*AH48)*AI48</f>
        <v>256.15798255567279</v>
      </c>
      <c r="AP48">
        <f>((AO48+0.00000010773*(AN48^4-AM48^4))-AL48*44100)/(L48*51.4+0.00000043092*AM48^3)</f>
        <v>-5.2360123402269112</v>
      </c>
      <c r="AQ48">
        <f>0.61365*EXP(17.502*J48/(240.97+J48))</f>
        <v>4.287481477799715</v>
      </c>
      <c r="AR48">
        <f>AQ48*1000/AA48</f>
        <v>48.355954386456986</v>
      </c>
      <c r="AS48">
        <f>(AR48-U48)</f>
        <v>32.556316591962357</v>
      </c>
      <c r="AT48">
        <f>IF(D48,P48,(O48+P48)/2)</f>
        <v>30.132365226745605</v>
      </c>
      <c r="AU48">
        <f>0.61365*EXP(17.502*AT48/(240.97+AT48))</f>
        <v>4.2929492736138091</v>
      </c>
      <c r="AV48">
        <f>IF(AS48&lt;&gt;0,(1000-(AR48+U48)/2)/AS48*AL48,0)</f>
        <v>0.60378749731006809</v>
      </c>
      <c r="AW48">
        <f>U48*AA48/1000</f>
        <v>1.4008751405972071</v>
      </c>
      <c r="AX48">
        <f>(AU48-AW48)</f>
        <v>2.8920741330166022</v>
      </c>
      <c r="AY48">
        <f>1/(1.6/F48+1.37/N48)</f>
        <v>0.38606542379930892</v>
      </c>
      <c r="AZ48">
        <f>G48*AA48*0.001</f>
        <v>33.588500544960112</v>
      </c>
      <c r="BA48">
        <f>G48/S48</f>
        <v>0.96069791998488707</v>
      </c>
      <c r="BB48">
        <f>(1-AL48*AA48/AQ48/F48)*100</f>
        <v>41.344388036151223</v>
      </c>
      <c r="BC48">
        <f>(S48-E48/(N48/1.35))</f>
        <v>394.97690687607388</v>
      </c>
      <c r="BD48">
        <f>E48*BB48/100/BC48</f>
        <v>-1.9549462202490867E-3</v>
      </c>
    </row>
    <row r="49" spans="1:56" x14ac:dyDescent="0.35">
      <c r="A49" s="1" t="s">
        <v>9</v>
      </c>
      <c r="B49" s="1" t="s">
        <v>5180</v>
      </c>
      <c r="K49" s="1">
        <v>2.72</v>
      </c>
    </row>
    <row r="50" spans="1:56" x14ac:dyDescent="0.35">
      <c r="A50" s="1" t="s">
        <v>9</v>
      </c>
      <c r="B50" s="1" t="s">
        <v>5175</v>
      </c>
      <c r="K50" s="1">
        <v>2.72</v>
      </c>
    </row>
    <row r="51" spans="1:56" x14ac:dyDescent="0.35">
      <c r="A51" s="1">
        <v>12</v>
      </c>
      <c r="B51" s="1" t="s">
        <v>5179</v>
      </c>
      <c r="C51" s="1">
        <v>2723.0000157132745</v>
      </c>
      <c r="D51" s="1">
        <v>0</v>
      </c>
      <c r="E51">
        <f>(R51-S51*(1000-T51)/(1000-U51))*AK51</f>
        <v>-1.8514170167107324</v>
      </c>
      <c r="F51">
        <f>IF(AV51&lt;&gt;0,1/(1/AV51-1/N51),0)</f>
        <v>0.64305270162237571</v>
      </c>
      <c r="G51">
        <f>((AY51-AL51/2)*S51-E51)/(AY51+AL51/2)</f>
        <v>378.91464286162915</v>
      </c>
      <c r="H51">
        <f>AL51*1000</f>
        <v>19.179805713663285</v>
      </c>
      <c r="I51">
        <f>(AQ51-AW51)</f>
        <v>2.9883460092188905</v>
      </c>
      <c r="J51">
        <f>(P51+AP51*D51)</f>
        <v>30.164279937744141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30.295341491699219</v>
      </c>
      <c r="P51" s="1">
        <v>30.164279937744141</v>
      </c>
      <c r="Q51" s="1">
        <v>30.316904067993164</v>
      </c>
      <c r="R51" s="1">
        <v>399.94100952148438</v>
      </c>
      <c r="S51" s="1">
        <v>394.74853515625</v>
      </c>
      <c r="T51" s="1">
        <v>-2.3515298366546631</v>
      </c>
      <c r="U51" s="1">
        <v>14.802350044250488</v>
      </c>
      <c r="V51" s="1">
        <v>-4.8116583824157715</v>
      </c>
      <c r="W51" s="1">
        <v>30.288303375244141</v>
      </c>
      <c r="X51" s="1">
        <v>299.62228393554688</v>
      </c>
      <c r="Y51" s="1">
        <v>2001.531005859375</v>
      </c>
      <c r="Z51" s="1">
        <v>0.27634313702583313</v>
      </c>
      <c r="AA51" s="1">
        <v>88.666427612304688</v>
      </c>
      <c r="AB51" s="1">
        <v>-1.9419596195220947</v>
      </c>
      <c r="AC51" s="1">
        <v>7.2090104222297668E-2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1.1015525144689222</v>
      </c>
      <c r="AL51">
        <f>(U51-T51)/(1000-U51)*AK51</f>
        <v>1.9179805713663286E-2</v>
      </c>
      <c r="AM51">
        <f>(P51+273.15)</f>
        <v>303.31427993774412</v>
      </c>
      <c r="AN51">
        <f>(O51+273.15)</f>
        <v>303.4453414916992</v>
      </c>
      <c r="AO51">
        <f>(Y51*AG51+Z51*AH51)*AI51</f>
        <v>320.24495377946732</v>
      </c>
      <c r="AP51">
        <f>((AO51+0.00000010773*(AN51^4-AM51^4))-AL51*44100)/(L51*51.4+0.00000043092*AM51^3)</f>
        <v>-4.2940989027786003</v>
      </c>
      <c r="AQ51">
        <f>0.61365*EXP(17.502*J51/(240.97+J51))</f>
        <v>4.3008175079094215</v>
      </c>
      <c r="AR51">
        <f>AQ51*1000/AA51</f>
        <v>48.505591391533358</v>
      </c>
      <c r="AS51">
        <f>(AR51-U51)</f>
        <v>33.703241347282869</v>
      </c>
      <c r="AT51">
        <f>IF(D51,P51,(O51+P51)/2)</f>
        <v>30.22981071472168</v>
      </c>
      <c r="AU51">
        <f>0.61365*EXP(17.502*AT51/(240.97+AT51))</f>
        <v>4.3170128302222315</v>
      </c>
      <c r="AV51">
        <f>IF(AS51&lt;&gt;0,(1000-(AR51+U51)/2)/AS51*AL51,0)</f>
        <v>0.5510653564104584</v>
      </c>
      <c r="AW51">
        <f>U51*AA51/1000</f>
        <v>1.312471498690531</v>
      </c>
      <c r="AX51">
        <f>(AU51-AW51)</f>
        <v>3.0045413315317004</v>
      </c>
      <c r="AY51">
        <f>1/(1.6/F51+1.37/N51)</f>
        <v>0.35164680931168901</v>
      </c>
      <c r="AZ51">
        <f>G51*AA51*0.001</f>
        <v>33.597007752532924</v>
      </c>
      <c r="BA51">
        <f>G51/S51</f>
        <v>0.95988866104758708</v>
      </c>
      <c r="BB51">
        <f>(1-AL51*AA51/AQ51/F51)*100</f>
        <v>38.509810359094857</v>
      </c>
      <c r="BC51">
        <f>(S51-E51/(N51/1.35))</f>
        <v>395.39734350296754</v>
      </c>
      <c r="BD51">
        <f>E51*BB51/100/BC51</f>
        <v>-1.8031916344576136E-3</v>
      </c>
    </row>
    <row r="52" spans="1:56" x14ac:dyDescent="0.35">
      <c r="A52" s="1" t="s">
        <v>9</v>
      </c>
      <c r="B52" s="1" t="s">
        <v>5178</v>
      </c>
      <c r="K52" s="1">
        <v>1.7163200000000001</v>
      </c>
    </row>
    <row r="53" spans="1:56" x14ac:dyDescent="0.35">
      <c r="A53" s="1" t="s">
        <v>9</v>
      </c>
      <c r="B53" s="1" t="s">
        <v>5177</v>
      </c>
      <c r="K53" s="1">
        <v>1.7163200000000001</v>
      </c>
    </row>
    <row r="54" spans="1:56" x14ac:dyDescent="0.35">
      <c r="A54" s="1" t="s">
        <v>9</v>
      </c>
      <c r="B54" s="1" t="s">
        <v>5176</v>
      </c>
      <c r="K54" s="1">
        <v>1.7163200000000001</v>
      </c>
    </row>
    <row r="55" spans="1:56" x14ac:dyDescent="0.35">
      <c r="A55" s="1" t="s">
        <v>9</v>
      </c>
      <c r="B55" s="1" t="s">
        <v>5175</v>
      </c>
      <c r="K55" s="1">
        <v>1.7163200000000001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BD55"/>
  <sheetViews>
    <sheetView zoomScale="5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3610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3609</v>
      </c>
    </row>
    <row r="12" spans="1:56" x14ac:dyDescent="0.35">
      <c r="A12" s="1" t="s">
        <v>9</v>
      </c>
      <c r="B12" s="1" t="s">
        <v>3608</v>
      </c>
    </row>
    <row r="13" spans="1:56" x14ac:dyDescent="0.35">
      <c r="A13" s="1" t="s">
        <v>9</v>
      </c>
      <c r="B13" s="1" t="s">
        <v>3607</v>
      </c>
    </row>
    <row r="14" spans="1:56" x14ac:dyDescent="0.35">
      <c r="A14" s="1" t="s">
        <v>9</v>
      </c>
      <c r="B14" s="1" t="s">
        <v>3606</v>
      </c>
    </row>
    <row r="15" spans="1:56" x14ac:dyDescent="0.35">
      <c r="A15" s="1" t="s">
        <v>9</v>
      </c>
      <c r="B15" s="1" t="s">
        <v>3605</v>
      </c>
    </row>
    <row r="16" spans="1:56" x14ac:dyDescent="0.35">
      <c r="A16" s="1" t="s">
        <v>9</v>
      </c>
      <c r="B16" s="1" t="s">
        <v>3604</v>
      </c>
    </row>
    <row r="17" spans="1:56" x14ac:dyDescent="0.35">
      <c r="A17" s="1" t="s">
        <v>9</v>
      </c>
      <c r="B17" s="1" t="s">
        <v>3603</v>
      </c>
    </row>
    <row r="18" spans="1:56" x14ac:dyDescent="0.35">
      <c r="A18" s="1">
        <v>1</v>
      </c>
      <c r="B18" s="1" t="s">
        <v>3602</v>
      </c>
      <c r="C18" s="1">
        <v>442.00000210106373</v>
      </c>
      <c r="D18" s="1">
        <v>0</v>
      </c>
      <c r="E18">
        <f>(R18-S18*(1000-T18)/(1000-U18))*AK18</f>
        <v>-5.4147347117600555</v>
      </c>
      <c r="F18">
        <f>IF(AV18&lt;&gt;0,1/(1/AV18-1/N18),0)</f>
        <v>2.1761170924242323</v>
      </c>
      <c r="G18">
        <f>((AY18-AL18/2)*S18-E18)/(AY18+AL18/2)</f>
        <v>391.40641274144741</v>
      </c>
      <c r="H18">
        <f>AL18*1000</f>
        <v>24.610009499760245</v>
      </c>
      <c r="I18">
        <f>(AQ18-AW18)</f>
        <v>1.4858596765901972</v>
      </c>
      <c r="J18">
        <f>(P18+AP18*D18)</f>
        <v>31.436008453369141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31.482744216918945</v>
      </c>
      <c r="P18" s="1">
        <v>31.436008453369141</v>
      </c>
      <c r="Q18" s="1">
        <v>31.603864669799805</v>
      </c>
      <c r="R18" s="1">
        <v>400.0029296875</v>
      </c>
      <c r="S18" s="1">
        <v>396.07012939453125</v>
      </c>
      <c r="T18" s="1">
        <v>14.192983627319336</v>
      </c>
      <c r="U18" s="1">
        <v>35.734012603759766</v>
      </c>
      <c r="V18" s="1">
        <v>26.886022567749023</v>
      </c>
      <c r="W18" s="1">
        <v>67.691574096679688</v>
      </c>
      <c r="X18" s="1">
        <v>299.64779663085938</v>
      </c>
      <c r="Y18" s="1">
        <v>0.27295863628387451</v>
      </c>
      <c r="Z18" s="1">
        <v>0.38373562693595886</v>
      </c>
      <c r="AA18" s="1">
        <v>87.840507507324219</v>
      </c>
      <c r="AB18" s="1">
        <v>-4.9664216041564941</v>
      </c>
      <c r="AC18" s="1">
        <v>8.1619739532470703E-2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1.1016463111428652</v>
      </c>
      <c r="AL18">
        <f>(U18-T18)/(1000-U18)*AK18</f>
        <v>2.4610009499760246E-2</v>
      </c>
      <c r="AM18">
        <f>(P18+273.15)</f>
        <v>304.58600845336912</v>
      </c>
      <c r="AN18">
        <f>(O18+273.15)</f>
        <v>304.63274421691892</v>
      </c>
      <c r="AO18">
        <f>(Y18*AG18+Z18*AH18)*AI18</f>
        <v>4.3673380829243769E-2</v>
      </c>
      <c r="AP18">
        <f>((AO18+0.00000010773*(AN18^4-AM18^4))-AL18*44100)/(L18*51.4+0.00000043092*AM18^3)</f>
        <v>-8.8776780780284845</v>
      </c>
      <c r="AQ18">
        <f>0.61365*EXP(17.502*J18/(240.97+J18))</f>
        <v>4.624753478977575</v>
      </c>
      <c r="AR18">
        <f>AQ18*1000/AA18</f>
        <v>52.64943942396917</v>
      </c>
      <c r="AS18">
        <f>(AR18-U18)</f>
        <v>16.915426820209404</v>
      </c>
      <c r="AT18">
        <f>IF(D18,P18,(O18+P18)/2)</f>
        <v>31.459376335144043</v>
      </c>
      <c r="AU18">
        <f>0.61365*EXP(17.502*AT18/(240.97+AT18))</f>
        <v>4.6308992500261859</v>
      </c>
      <c r="AV18">
        <f>IF(AS18&lt;&gt;0,(1000-(AR18+U18)/2)/AS18*AL18,0)</f>
        <v>1.3905916151430013</v>
      </c>
      <c r="AW18">
        <f>U18*AA18/1000</f>
        <v>3.1388938023873778</v>
      </c>
      <c r="AX18">
        <f>(AU18-AW18)</f>
        <v>1.492005447638808</v>
      </c>
      <c r="AY18">
        <f>1/(1.6/F18+1.37/N18)</f>
        <v>0.91668688251363772</v>
      </c>
      <c r="AZ18">
        <f>G18*AA18*0.001</f>
        <v>34.381337936829951</v>
      </c>
      <c r="BA18">
        <f>G18/S18</f>
        <v>0.98822502302758042</v>
      </c>
      <c r="BB18">
        <f>(1-AL18*AA18/AQ18/F18)*100</f>
        <v>78.519926171940185</v>
      </c>
      <c r="BC18">
        <f>(S18-E18/(N18/1.35))</f>
        <v>397.96766249730712</v>
      </c>
      <c r="BD18">
        <f>E18*BB18/100/BC18</f>
        <v>-1.0683394905507387E-2</v>
      </c>
    </row>
    <row r="19" spans="1:56" x14ac:dyDescent="0.35">
      <c r="A19" s="1" t="s">
        <v>9</v>
      </c>
      <c r="B19" s="1" t="s">
        <v>3601</v>
      </c>
      <c r="K19" s="1">
        <v>2.72</v>
      </c>
    </row>
    <row r="20" spans="1:56" x14ac:dyDescent="0.35">
      <c r="A20" s="1" t="s">
        <v>9</v>
      </c>
      <c r="B20" s="1" t="s">
        <v>3600</v>
      </c>
      <c r="K20" s="1">
        <v>2.72</v>
      </c>
    </row>
    <row r="21" spans="1:56" x14ac:dyDescent="0.35">
      <c r="A21" s="1">
        <v>2</v>
      </c>
      <c r="B21" s="1" t="s">
        <v>3599</v>
      </c>
      <c r="C21" s="1">
        <v>645.5000021122396</v>
      </c>
      <c r="D21" s="1">
        <v>0</v>
      </c>
      <c r="E21">
        <f>(R21-S21*(1000-T21)/(1000-U21))*AK21</f>
        <v>-4.4919406166707576</v>
      </c>
      <c r="F21">
        <f>IF(AV21&lt;&gt;0,1/(1/AV21-1/N21),0)</f>
        <v>1.8930645079372093</v>
      </c>
      <c r="G21">
        <f>((AY21-AL21/2)*S21-E21)/(AY21+AL21/2)</f>
        <v>390.17692063753753</v>
      </c>
      <c r="H21">
        <f>AL21*1000</f>
        <v>23.370849615978059</v>
      </c>
      <c r="I21">
        <f>(AQ21-AW21)</f>
        <v>1.5467235040099698</v>
      </c>
      <c r="J21">
        <f>(P21+AP21*D21)</f>
        <v>31.407684326171875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31.389348983764648</v>
      </c>
      <c r="P21" s="1">
        <v>31.407684326171875</v>
      </c>
      <c r="Q21" s="1">
        <v>31.566257476806641</v>
      </c>
      <c r="R21" s="1">
        <v>400.13055419921875</v>
      </c>
      <c r="S21" s="1">
        <v>395.81198120117188</v>
      </c>
      <c r="T21" s="1">
        <v>14.484209060668945</v>
      </c>
      <c r="U21" s="1">
        <v>34.952953338623047</v>
      </c>
      <c r="V21" s="1">
        <v>27.586469650268555</v>
      </c>
      <c r="W21" s="1">
        <v>66.571022033691406</v>
      </c>
      <c r="X21" s="1">
        <v>299.70962524414063</v>
      </c>
      <c r="Y21" s="1">
        <v>25.986831665039063</v>
      </c>
      <c r="Z21" s="1">
        <v>0.31302237510681152</v>
      </c>
      <c r="AA21" s="1">
        <v>87.849235534667969</v>
      </c>
      <c r="AB21" s="1">
        <v>-5.2077713012695313</v>
      </c>
      <c r="AC21" s="1">
        <v>9.3057729303836823E-2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1.101873622221105</v>
      </c>
      <c r="AL21">
        <f>(U21-T21)/(1000-U21)*AK21</f>
        <v>2.3370849615978059E-2</v>
      </c>
      <c r="AM21">
        <f>(P21+273.15)</f>
        <v>304.55768432617185</v>
      </c>
      <c r="AN21">
        <f>(O21+273.15)</f>
        <v>304.53934898376463</v>
      </c>
      <c r="AO21">
        <f>(Y21*AG21+Z21*AH21)*AI21</f>
        <v>4.1578929734700978</v>
      </c>
      <c r="AP21">
        <f>((AO21+0.00000010773*(AN21^4-AM21^4))-AL21*44100)/(L21*51.4+0.00000043092*AM21^3)</f>
        <v>-8.4034638531638102</v>
      </c>
      <c r="AQ21">
        <f>0.61365*EXP(17.502*J21/(240.97+J21))</f>
        <v>4.6173137344869248</v>
      </c>
      <c r="AR21">
        <f>AQ21*1000/AA21</f>
        <v>52.559520938173591</v>
      </c>
      <c r="AS21">
        <f>(AR21-U21)</f>
        <v>17.606567599550544</v>
      </c>
      <c r="AT21">
        <f>IF(D21,P21,(O21+P21)/2)</f>
        <v>31.398516654968262</v>
      </c>
      <c r="AU21">
        <f>0.61365*EXP(17.502*AT21/(240.97+AT21))</f>
        <v>4.6149079458138873</v>
      </c>
      <c r="AV21">
        <f>IF(AS21&lt;&gt;0,(1000-(AR21+U21)/2)/AS21*AL21,0)</f>
        <v>1.2693120934386994</v>
      </c>
      <c r="AW21">
        <f>U21*AA21/1000</f>
        <v>3.070590230476955</v>
      </c>
      <c r="AX21">
        <f>(AU21-AW21)</f>
        <v>1.5443177153369323</v>
      </c>
      <c r="AY21">
        <f>1/(1.6/F21+1.37/N21)</f>
        <v>0.83276364871095254</v>
      </c>
      <c r="AZ21">
        <f>G21*AA21*0.001</f>
        <v>34.27674420127849</v>
      </c>
      <c r="BA21">
        <f>G21/S21</f>
        <v>0.98576328956356096</v>
      </c>
      <c r="BB21">
        <f>(1-AL21*AA21/AQ21/F21)*100</f>
        <v>76.511369852522492</v>
      </c>
      <c r="BC21">
        <f>(S21-E21/(N21/1.35))</f>
        <v>397.38613145405947</v>
      </c>
      <c r="BD21">
        <f>E21*BB21/100/BC21</f>
        <v>-8.6486291964971759E-3</v>
      </c>
    </row>
    <row r="22" spans="1:56" x14ac:dyDescent="0.35">
      <c r="A22" s="1" t="s">
        <v>9</v>
      </c>
      <c r="B22" s="1" t="s">
        <v>3598</v>
      </c>
      <c r="K22" s="1">
        <v>2.72</v>
      </c>
    </row>
    <row r="23" spans="1:56" x14ac:dyDescent="0.35">
      <c r="A23" s="1" t="s">
        <v>9</v>
      </c>
      <c r="B23" s="1" t="s">
        <v>3597</v>
      </c>
      <c r="K23" s="1">
        <v>2.72</v>
      </c>
    </row>
    <row r="24" spans="1:56" x14ac:dyDescent="0.35">
      <c r="A24" s="1">
        <v>3</v>
      </c>
      <c r="B24" s="1" t="s">
        <v>3596</v>
      </c>
      <c r="C24" s="1">
        <v>848.5000021122396</v>
      </c>
      <c r="D24" s="1">
        <v>0</v>
      </c>
      <c r="E24">
        <f>(R24-S24*(1000-T24)/(1000-U24))*AK24</f>
        <v>-3.5793760411828464</v>
      </c>
      <c r="F24">
        <f>IF(AV24&lt;&gt;0,1/(1/AV24-1/N24),0)</f>
        <v>1.6950844836288903</v>
      </c>
      <c r="G24">
        <f>((AY24-AL24/2)*S24-E24)/(AY24+AL24/2)</f>
        <v>389.09617602238336</v>
      </c>
      <c r="H24">
        <f>AL24*1000</f>
        <v>22.136898574598781</v>
      </c>
      <c r="I24">
        <f>(AQ24-AW24)</f>
        <v>1.5806960060329054</v>
      </c>
      <c r="J24">
        <f>(P24+AP24*D24)</f>
        <v>31.289281845092773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31.274408340454102</v>
      </c>
      <c r="P24" s="1">
        <v>31.289281845092773</v>
      </c>
      <c r="Q24" s="1">
        <v>31.466445922851563</v>
      </c>
      <c r="R24" s="1">
        <v>400.43594360351563</v>
      </c>
      <c r="S24" s="1">
        <v>395.7335205078125</v>
      </c>
      <c r="T24" s="1">
        <v>14.808558464050293</v>
      </c>
      <c r="U24" s="1">
        <v>34.213455200195313</v>
      </c>
      <c r="V24" s="1">
        <v>28.389253616333008</v>
      </c>
      <c r="W24" s="1">
        <v>65.590080261230469</v>
      </c>
      <c r="X24" s="1">
        <v>299.67843627929688</v>
      </c>
      <c r="Y24" s="1">
        <v>50.182044982910156</v>
      </c>
      <c r="Z24" s="1">
        <v>0.44137477874755859</v>
      </c>
      <c r="AA24" s="1">
        <v>87.849365234375</v>
      </c>
      <c r="AB24" s="1">
        <v>-5.2819457054138184</v>
      </c>
      <c r="AC24" s="1">
        <v>0.10215330123901367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1.1017589569091795</v>
      </c>
      <c r="AL24">
        <f>(U24-T24)/(1000-U24)*AK24</f>
        <v>2.213689857459878E-2</v>
      </c>
      <c r="AM24">
        <f>(P24+273.15)</f>
        <v>304.43928184509275</v>
      </c>
      <c r="AN24">
        <f>(O24+273.15)</f>
        <v>304.42440834045408</v>
      </c>
      <c r="AO24">
        <f>(Y24*AG24+Z24*AH24)*AI24</f>
        <v>8.0291270178006471</v>
      </c>
      <c r="AP24">
        <f>((AO24+0.00000010773*(AN24^4-AM24^4))-AL24*44100)/(L24*51.4+0.00000043092*AM24^3)</f>
        <v>-7.9269603616854152</v>
      </c>
      <c r="AQ24">
        <f>0.61365*EXP(17.502*J24/(240.97+J24))</f>
        <v>4.5863263278447901</v>
      </c>
      <c r="AR24">
        <f>AQ24*1000/AA24</f>
        <v>52.206709924526407</v>
      </c>
      <c r="AS24">
        <f>(AR24-U24)</f>
        <v>17.993254724331095</v>
      </c>
      <c r="AT24">
        <f>IF(D24,P24,(O24+P24)/2)</f>
        <v>31.281845092773438</v>
      </c>
      <c r="AU24">
        <f>0.61365*EXP(17.502*AT24/(240.97+AT24))</f>
        <v>4.5843860964782381</v>
      </c>
      <c r="AV24">
        <f>IF(AS24&lt;&gt;0,(1000-(AR24+U24)/2)/AS24*AL24,0)</f>
        <v>1.1771278561890723</v>
      </c>
      <c r="AW24">
        <f>U24*AA24/1000</f>
        <v>3.0056303218118847</v>
      </c>
      <c r="AX24">
        <f>(AU24-AW24)</f>
        <v>1.5787557746663534</v>
      </c>
      <c r="AY24">
        <f>1/(1.6/F24+1.37/N24)</f>
        <v>0.7695052841148371</v>
      </c>
      <c r="AZ24">
        <f>G24*AA24*0.001</f>
        <v>34.181852078689026</v>
      </c>
      <c r="BA24">
        <f>G24/S24</f>
        <v>0.98322774255536405</v>
      </c>
      <c r="BB24">
        <f>(1-AL24*AA24/AQ24/F24)*100</f>
        <v>74.985080938766075</v>
      </c>
      <c r="BC24">
        <f>(S24-E24/(N24/1.35))</f>
        <v>396.98787273132513</v>
      </c>
      <c r="BD24">
        <f>E24*BB24/100/BC24</f>
        <v>-6.7609068335451258E-3</v>
      </c>
    </row>
    <row r="25" spans="1:56" x14ac:dyDescent="0.35">
      <c r="A25" s="1" t="s">
        <v>9</v>
      </c>
      <c r="B25" s="1" t="s">
        <v>3595</v>
      </c>
      <c r="K25" s="1">
        <v>2.72</v>
      </c>
    </row>
    <row r="26" spans="1:56" x14ac:dyDescent="0.35">
      <c r="A26" s="1" t="s">
        <v>9</v>
      </c>
      <c r="B26" s="1" t="s">
        <v>3594</v>
      </c>
      <c r="K26" s="1">
        <v>2.72</v>
      </c>
    </row>
    <row r="27" spans="1:56" x14ac:dyDescent="0.35">
      <c r="A27" s="1">
        <v>4</v>
      </c>
      <c r="B27" s="1" t="s">
        <v>3593</v>
      </c>
      <c r="C27" s="1">
        <v>1052.5000021122396</v>
      </c>
      <c r="D27" s="1">
        <v>0</v>
      </c>
      <c r="E27">
        <f>(R27-S27*(1000-T27)/(1000-U27))*AK27</f>
        <v>-2.8571678762436727</v>
      </c>
      <c r="F27">
        <f>IF(AV27&lt;&gt;0,1/(1/AV27-1/N27),0)</f>
        <v>1.6104738930701166</v>
      </c>
      <c r="G27">
        <f>((AY27-AL27/2)*S27-E27)/(AY27+AL27/2)</f>
        <v>387.44176234562235</v>
      </c>
      <c r="H27">
        <f>AL27*1000</f>
        <v>21.378601282168496</v>
      </c>
      <c r="I27">
        <f>(AQ27-AW27)</f>
        <v>1.5830007690517047</v>
      </c>
      <c r="J27">
        <f>(P27+AP27*D27)</f>
        <v>31.17851448059082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31.133110046386719</v>
      </c>
      <c r="P27" s="1">
        <v>31.17851448059082</v>
      </c>
      <c r="Q27" s="1">
        <v>31.350893020629883</v>
      </c>
      <c r="R27" s="1">
        <v>399.93658447265625</v>
      </c>
      <c r="S27" s="1">
        <v>394.86895751953125</v>
      </c>
      <c r="T27" s="1">
        <v>15.112306594848633</v>
      </c>
      <c r="U27" s="1">
        <v>33.85516357421875</v>
      </c>
      <c r="V27" s="1">
        <v>29.208963394165039</v>
      </c>
      <c r="W27" s="1">
        <v>65.435028076171875</v>
      </c>
      <c r="X27" s="1">
        <v>299.74685668945313</v>
      </c>
      <c r="Y27" s="1">
        <v>101.25856781005859</v>
      </c>
      <c r="Z27" s="1">
        <v>0.36147373914718628</v>
      </c>
      <c r="AA27" s="1">
        <v>87.859580993652344</v>
      </c>
      <c r="AB27" s="1">
        <v>-5.4111676216125488</v>
      </c>
      <c r="AC27" s="1">
        <v>9.7380541265010834E-2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1.1020105025347537</v>
      </c>
      <c r="AL27">
        <f>(U27-T27)/(1000-U27)*AK27</f>
        <v>2.1378601282168497E-2</v>
      </c>
      <c r="AM27">
        <f>(P27+273.15)</f>
        <v>304.3285144805908</v>
      </c>
      <c r="AN27">
        <f>(O27+273.15)</f>
        <v>304.2831100463867</v>
      </c>
      <c r="AO27">
        <f>(Y27*AG27+Z27*AH27)*AI27</f>
        <v>16.201370487480517</v>
      </c>
      <c r="AP27">
        <f>((AO27+0.00000010773*(AN27^4-AM27^4))-AL27*44100)/(L27*51.4+0.00000043092*AM27^3)</f>
        <v>-7.5901839633919952</v>
      </c>
      <c r="AQ27">
        <f>0.61365*EXP(17.502*J27/(240.97+J27))</f>
        <v>4.5575012551541256</v>
      </c>
      <c r="AR27">
        <f>AQ27*1000/AA27</f>
        <v>51.87255850313462</v>
      </c>
      <c r="AS27">
        <f>(AR27-U27)</f>
        <v>18.01739492891587</v>
      </c>
      <c r="AT27">
        <f>IF(D27,P27,(O27+P27)/2)</f>
        <v>31.15581226348877</v>
      </c>
      <c r="AU27">
        <f>0.61365*EXP(17.502*AT27/(240.97+AT27))</f>
        <v>4.5516129634753977</v>
      </c>
      <c r="AV27">
        <f>IF(AS27&lt;&gt;0,(1000-(AR27+U27)/2)/AS27*AL27,0)</f>
        <v>1.1356931436724405</v>
      </c>
      <c r="AW27">
        <f>U27*AA27/1000</f>
        <v>2.9745004861024209</v>
      </c>
      <c r="AX27">
        <f>(AU27-AW27)</f>
        <v>1.5771124773729768</v>
      </c>
      <c r="AY27">
        <f>1/(1.6/F27+1.37/N27)</f>
        <v>0.74122013414662613</v>
      </c>
      <c r="AZ27">
        <f>G27*AA27*0.001</f>
        <v>34.040470899128607</v>
      </c>
      <c r="BA27">
        <f>G27/S27</f>
        <v>0.98119073421075009</v>
      </c>
      <c r="BB27">
        <f>(1-AL27*AA27/AQ27/F27)*100</f>
        <v>74.408960363792048</v>
      </c>
      <c r="BC27">
        <f>(S27-E27/(N27/1.35))</f>
        <v>395.87021998463138</v>
      </c>
      <c r="BD27">
        <f>E27*BB27/100/BC27</f>
        <v>-5.370418903052847E-3</v>
      </c>
    </row>
    <row r="28" spans="1:56" x14ac:dyDescent="0.35">
      <c r="A28" s="1" t="s">
        <v>9</v>
      </c>
      <c r="B28" s="1" t="s">
        <v>3592</v>
      </c>
      <c r="K28" s="1">
        <v>2.72</v>
      </c>
    </row>
    <row r="29" spans="1:56" x14ac:dyDescent="0.35">
      <c r="A29" s="1" t="s">
        <v>9</v>
      </c>
      <c r="B29" s="1" t="s">
        <v>3591</v>
      </c>
      <c r="K29" s="1">
        <v>2.72</v>
      </c>
    </row>
    <row r="30" spans="1:56" x14ac:dyDescent="0.35">
      <c r="A30" s="1">
        <v>5</v>
      </c>
      <c r="B30" s="1" t="s">
        <v>3590</v>
      </c>
      <c r="C30" s="1">
        <v>1256.5000021122396</v>
      </c>
      <c r="D30" s="1">
        <v>0</v>
      </c>
      <c r="E30">
        <f>(R30-S30*(1000-T30)/(1000-U30))*AK30</f>
        <v>-2.3380783117015294</v>
      </c>
      <c r="F30">
        <f>IF(AV30&lt;&gt;0,1/(1/AV30-1/N30),0)</f>
        <v>1.5655402036800352</v>
      </c>
      <c r="G30">
        <f>((AY30-AL30/2)*S30-E30)/(AY30+AL30/2)</f>
        <v>386.5371833451872</v>
      </c>
      <c r="H30">
        <f>AL30*1000</f>
        <v>20.777741418282435</v>
      </c>
      <c r="I30">
        <f>(AQ30-AW30)</f>
        <v>1.5704805384669474</v>
      </c>
      <c r="J30">
        <f>(P30+AP30*D30)</f>
        <v>31.045932769775391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31.021804809570313</v>
      </c>
      <c r="P30" s="1">
        <v>31.045932769775391</v>
      </c>
      <c r="Q30" s="1">
        <v>31.256841659545898</v>
      </c>
      <c r="R30" s="1">
        <v>399.8131103515625</v>
      </c>
      <c r="S30" s="1">
        <v>394.494384765625</v>
      </c>
      <c r="T30" s="1">
        <v>15.371860504150391</v>
      </c>
      <c r="U30" s="1">
        <v>33.601024627685547</v>
      </c>
      <c r="V30" s="1">
        <v>29.90528678894043</v>
      </c>
      <c r="W30" s="1">
        <v>65.369331359863281</v>
      </c>
      <c r="X30" s="1">
        <v>299.61044311523438</v>
      </c>
      <c r="Y30" s="1">
        <v>150.37666320800781</v>
      </c>
      <c r="Z30" s="1">
        <v>0.46494385600090027</v>
      </c>
      <c r="AA30" s="1">
        <v>87.876083374023438</v>
      </c>
      <c r="AB30" s="1">
        <v>-5.464942455291748</v>
      </c>
      <c r="AC30" s="1">
        <v>0.10731496661901474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1.1015089820413027</v>
      </c>
      <c r="AL30">
        <f>(U30-T30)/(1000-U30)*AK30</f>
        <v>2.0777741418282435E-2</v>
      </c>
      <c r="AM30">
        <f>(P30+273.15)</f>
        <v>304.19593276977537</v>
      </c>
      <c r="AN30">
        <f>(O30+273.15)</f>
        <v>304.17180480957029</v>
      </c>
      <c r="AO30">
        <f>(Y30*AG30+Z30*AH30)*AI30</f>
        <v>24.060265575492394</v>
      </c>
      <c r="AP30">
        <f>((AO30+0.00000010773*(AN30^4-AM30^4))-AL30*44100)/(L30*51.4+0.00000043092*AM30^3)</f>
        <v>-7.3077494373100125</v>
      </c>
      <c r="AQ30">
        <f>0.61365*EXP(17.502*J30/(240.97+J30))</f>
        <v>4.5232069801020574</v>
      </c>
      <c r="AR30">
        <f>AQ30*1000/AA30</f>
        <v>51.47256006904761</v>
      </c>
      <c r="AS30">
        <f>(AR30-U30)</f>
        <v>17.871535441362063</v>
      </c>
      <c r="AT30">
        <f>IF(D30,P30,(O30+P30)/2)</f>
        <v>31.033868789672852</v>
      </c>
      <c r="AU30">
        <f>0.61365*EXP(17.502*AT30/(240.97+AT30))</f>
        <v>4.5200976345264605</v>
      </c>
      <c r="AV30">
        <f>IF(AS30&lt;&gt;0,(1000-(AR30+U30)/2)/AS30*AL30,0)</f>
        <v>1.1131624930257644</v>
      </c>
      <c r="AW30">
        <f>U30*AA30/1000</f>
        <v>2.95272644163511</v>
      </c>
      <c r="AX30">
        <f>(AU30-AW30)</f>
        <v>1.5673711928913505</v>
      </c>
      <c r="AY30">
        <f>1/(1.6/F30+1.37/N30)</f>
        <v>0.72587802720742023</v>
      </c>
      <c r="AZ30">
        <f>G30*AA30*0.001</f>
        <v>33.967373750801855</v>
      </c>
      <c r="BA30">
        <f>G30/S30</f>
        <v>0.97982936708930524</v>
      </c>
      <c r="BB30">
        <f>(1-AL30*AA30/AQ30/F30)*100</f>
        <v>74.215522035322493</v>
      </c>
      <c r="BC30">
        <f>(S30-E30/(N30/1.35))</f>
        <v>395.31373810969563</v>
      </c>
      <c r="BD30">
        <f>E30*BB30/100/BC30</f>
        <v>-4.3894680537068485E-3</v>
      </c>
    </row>
    <row r="31" spans="1:56" x14ac:dyDescent="0.35">
      <c r="A31" s="1" t="s">
        <v>9</v>
      </c>
      <c r="B31" s="1" t="s">
        <v>3589</v>
      </c>
      <c r="K31" s="1">
        <v>2.72</v>
      </c>
    </row>
    <row r="32" spans="1:56" x14ac:dyDescent="0.35">
      <c r="A32" s="1" t="s">
        <v>9</v>
      </c>
      <c r="B32" s="1" t="s">
        <v>3588</v>
      </c>
      <c r="K32" s="1">
        <v>2.72</v>
      </c>
    </row>
    <row r="33" spans="1:56" x14ac:dyDescent="0.35">
      <c r="A33" s="1">
        <v>6</v>
      </c>
      <c r="B33" s="1" t="s">
        <v>3587</v>
      </c>
      <c r="C33" s="1">
        <v>1459.5000021122396</v>
      </c>
      <c r="D33" s="1">
        <v>0</v>
      </c>
      <c r="E33">
        <f>(R33-S33*(1000-T33)/(1000-U33))*AK33</f>
        <v>-1.6335140378387305</v>
      </c>
      <c r="F33">
        <f>IF(AV33&lt;&gt;0,1/(1/AV33-1/N33),0)</f>
        <v>1.5398249486889259</v>
      </c>
      <c r="G33">
        <f>((AY33-AL33/2)*S33-E33)/(AY33+AL33/2)</f>
        <v>385.23895723766827</v>
      </c>
      <c r="H33">
        <f>AL33*1000</f>
        <v>20.568239893586227</v>
      </c>
      <c r="I33">
        <f>(AQ33-AW33)</f>
        <v>1.5737624855314798</v>
      </c>
      <c r="J33">
        <f>(P33+AP33*D33)</f>
        <v>31.07868766784668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31.037469863891602</v>
      </c>
      <c r="P33" s="1">
        <v>31.07868766784668</v>
      </c>
      <c r="Q33" s="1">
        <v>31.219890594482422</v>
      </c>
      <c r="R33" s="1">
        <v>400.01678466796875</v>
      </c>
      <c r="S33" s="1">
        <v>394.13958740234375</v>
      </c>
      <c r="T33" s="1">
        <v>15.59773063659668</v>
      </c>
      <c r="U33" s="1">
        <v>33.643802642822266</v>
      </c>
      <c r="V33" s="1">
        <v>30.332084655761719</v>
      </c>
      <c r="W33" s="1">
        <v>65.425331115722656</v>
      </c>
      <c r="X33" s="1">
        <v>299.58535766601563</v>
      </c>
      <c r="Y33" s="1">
        <v>300.17984008789063</v>
      </c>
      <c r="Z33" s="1">
        <v>0.26193442940711975</v>
      </c>
      <c r="AA33" s="1">
        <v>87.918006896972656</v>
      </c>
      <c r="AB33" s="1">
        <v>-5.5872735977172852</v>
      </c>
      <c r="AC33" s="1">
        <v>0.10469617694616318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1.1014167561250572</v>
      </c>
      <c r="AL33">
        <f>(U33-T33)/(1000-U33)*AK33</f>
        <v>2.0568239893586228E-2</v>
      </c>
      <c r="AM33">
        <f>(P33+273.15)</f>
        <v>304.22868766784666</v>
      </c>
      <c r="AN33">
        <f>(O33+273.15)</f>
        <v>304.18746986389158</v>
      </c>
      <c r="AO33">
        <f>(Y33*AG33+Z33*AH33)*AI33</f>
        <v>48.028773340535736</v>
      </c>
      <c r="AP33">
        <f>((AO33+0.00000010773*(AN33^4-AM33^4))-AL33*44100)/(L33*51.4+0.00000043092*AM33^3)</f>
        <v>-7.0373293713294309</v>
      </c>
      <c r="AQ33">
        <f>0.61365*EXP(17.502*J33/(240.97+J33))</f>
        <v>4.5316585583235147</v>
      </c>
      <c r="AR33">
        <f>AQ33*1000/AA33</f>
        <v>51.544145713334593</v>
      </c>
      <c r="AS33">
        <f>(AR33-U33)</f>
        <v>17.900343070512328</v>
      </c>
      <c r="AT33">
        <f>IF(D33,P33,(O33+P33)/2)</f>
        <v>31.058078765869141</v>
      </c>
      <c r="AU33">
        <f>0.61365*EXP(17.502*AT33/(240.97+AT33))</f>
        <v>4.5263393461786681</v>
      </c>
      <c r="AV33">
        <f>IF(AS33&lt;&gt;0,(1000-(AR33+U33)/2)/AS33*AL33,0)</f>
        <v>1.1000994079889823</v>
      </c>
      <c r="AW33">
        <f>U33*AA33/1000</f>
        <v>2.9578960727920349</v>
      </c>
      <c r="AX33">
        <f>(AU33-AW33)</f>
        <v>1.5684432733866331</v>
      </c>
      <c r="AY33">
        <f>1/(1.6/F33+1.37/N33)</f>
        <v>0.71699512069648208</v>
      </c>
      <c r="AZ33">
        <f>G33*AA33*0.001</f>
        <v>33.869441299403874</v>
      </c>
      <c r="BA33">
        <f>G33/S33</f>
        <v>0.97741756867576568</v>
      </c>
      <c r="BB33">
        <f>(1-AL33*AA33/AQ33/F33)*100</f>
        <v>74.085285358980883</v>
      </c>
      <c r="BC33">
        <f>(S33-E33/(N33/1.35))</f>
        <v>394.71203409191401</v>
      </c>
      <c r="BD33">
        <f>E33*BB33/100/BC33</f>
        <v>-3.0660163151499573E-3</v>
      </c>
    </row>
    <row r="34" spans="1:56" x14ac:dyDescent="0.35">
      <c r="A34" s="1" t="s">
        <v>9</v>
      </c>
      <c r="B34" s="1" t="s">
        <v>3586</v>
      </c>
      <c r="K34" s="1">
        <v>2.72</v>
      </c>
    </row>
    <row r="35" spans="1:56" x14ac:dyDescent="0.35">
      <c r="A35" s="1" t="s">
        <v>9</v>
      </c>
      <c r="B35" s="1" t="s">
        <v>3585</v>
      </c>
      <c r="K35" s="1">
        <v>2.72</v>
      </c>
    </row>
    <row r="36" spans="1:56" x14ac:dyDescent="0.35">
      <c r="A36" s="1">
        <v>7</v>
      </c>
      <c r="B36" s="1" t="s">
        <v>3584</v>
      </c>
      <c r="C36" s="1">
        <v>1663.5000021122396</v>
      </c>
      <c r="D36" s="1">
        <v>0</v>
      </c>
      <c r="E36">
        <f>(R36-S36*(1000-T36)/(1000-U36))*AK36</f>
        <v>-0.8586560396395988</v>
      </c>
      <c r="F36">
        <f>IF(AV36&lt;&gt;0,1/(1/AV36-1/N36),0)</f>
        <v>1.6072505062690146</v>
      </c>
      <c r="G36">
        <f>((AY36-AL36/2)*S36-E36)/(AY36+AL36/2)</f>
        <v>383.95068725015443</v>
      </c>
      <c r="H36">
        <f>AL36*1000</f>
        <v>20.587517938942092</v>
      </c>
      <c r="I36">
        <f>(AQ36-AW36)</f>
        <v>1.528995507839932</v>
      </c>
      <c r="J36">
        <f>(P36+AP36*D36)</f>
        <v>30.97802734375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30.974931716918945</v>
      </c>
      <c r="P36" s="1">
        <v>30.97802734375</v>
      </c>
      <c r="Q36" s="1">
        <v>31.167577743530273</v>
      </c>
      <c r="R36" s="1">
        <v>400.18014526367188</v>
      </c>
      <c r="S36" s="1">
        <v>393.6048583984375</v>
      </c>
      <c r="T36" s="1">
        <v>15.785920143127441</v>
      </c>
      <c r="U36" s="1">
        <v>33.838878631591797</v>
      </c>
      <c r="V36" s="1">
        <v>30.825172424316406</v>
      </c>
      <c r="W36" s="1">
        <v>66.077194213867188</v>
      </c>
      <c r="X36" s="1">
        <v>299.69125366210938</v>
      </c>
      <c r="Y36" s="1">
        <v>500.29742431640625</v>
      </c>
      <c r="Z36" s="1">
        <v>0.13358792662620544</v>
      </c>
      <c r="AA36" s="1">
        <v>87.967864990234375</v>
      </c>
      <c r="AB36" s="1">
        <v>-5.4452967643737793</v>
      </c>
      <c r="AC36" s="1">
        <v>0.11376409232616425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1.1018060796401077</v>
      </c>
      <c r="AL36">
        <f>(U36-T36)/(1000-U36)*AK36</f>
        <v>2.0587517938942094E-2</v>
      </c>
      <c r="AM36">
        <f>(P36+273.15)</f>
        <v>304.12802734374998</v>
      </c>
      <c r="AN36">
        <f>(O36+273.15)</f>
        <v>304.12493171691892</v>
      </c>
      <c r="AO36">
        <f>(Y36*AG36+Z36*AH36)*AI36</f>
        <v>80.047586101421984</v>
      </c>
      <c r="AP36">
        <f>((AO36+0.00000010773*(AN36^4-AM36^4))-AL36*44100)/(L36*51.4+0.00000043092*AM36^3)</f>
        <v>-6.7790204151292883</v>
      </c>
      <c r="AQ36">
        <f>0.61365*EXP(17.502*J36/(240.97+J36))</f>
        <v>4.5057294147247262</v>
      </c>
      <c r="AR36">
        <f>AQ36*1000/AA36</f>
        <v>51.220174722041094</v>
      </c>
      <c r="AS36">
        <f>(AR36-U36)</f>
        <v>17.381296090449297</v>
      </c>
      <c r="AT36">
        <f>IF(D36,P36,(O36+P36)/2)</f>
        <v>30.976479530334473</v>
      </c>
      <c r="AU36">
        <f>0.61365*EXP(17.502*AT36/(240.97+AT36))</f>
        <v>4.5053317236446881</v>
      </c>
      <c r="AV36">
        <f>IF(AS36&lt;&gt;0,(1000-(AR36+U36)/2)/AS36*AL36,0)</f>
        <v>1.1340892211358029</v>
      </c>
      <c r="AW36">
        <f>U36*AA36/1000</f>
        <v>2.9767339068847942</v>
      </c>
      <c r="AX36">
        <f>(AU36-AW36)</f>
        <v>1.5285978167598939</v>
      </c>
      <c r="AY36">
        <f>1/(1.6/F36+1.37/N36)</f>
        <v>0.74012706247840587</v>
      </c>
      <c r="AZ36">
        <f>G36*AA36*0.001</f>
        <v>33.77532221892929</v>
      </c>
      <c r="BA36">
        <f>G36/S36</f>
        <v>0.97547242890353159</v>
      </c>
      <c r="BB36">
        <f>(1-AL36*AA36/AQ36/F36)*100</f>
        <v>74.991976788560208</v>
      </c>
      <c r="BC36">
        <f>(S36-E36/(N36/1.35))</f>
        <v>393.90576478551787</v>
      </c>
      <c r="BD36">
        <f>E36*BB36/100/BC36</f>
        <v>-1.6347136688662455E-3</v>
      </c>
    </row>
    <row r="37" spans="1:56" x14ac:dyDescent="0.35">
      <c r="A37" s="1" t="s">
        <v>9</v>
      </c>
      <c r="B37" s="1" t="s">
        <v>3583</v>
      </c>
      <c r="K37" s="1">
        <v>2.72</v>
      </c>
    </row>
    <row r="38" spans="1:56" x14ac:dyDescent="0.35">
      <c r="A38" s="1" t="s">
        <v>9</v>
      </c>
      <c r="B38" s="1" t="s">
        <v>3582</v>
      </c>
      <c r="K38" s="1">
        <v>2.72</v>
      </c>
    </row>
    <row r="39" spans="1:56" x14ac:dyDescent="0.35">
      <c r="A39" s="1">
        <v>8</v>
      </c>
      <c r="B39" s="1" t="s">
        <v>3581</v>
      </c>
      <c r="C39" s="1">
        <v>1867.5000021122396</v>
      </c>
      <c r="D39" s="1">
        <v>0</v>
      </c>
      <c r="E39">
        <f>(R39-S39*(1000-T39)/(1000-U39))*AK39</f>
        <v>-0.33221984667751353</v>
      </c>
      <c r="F39">
        <f>IF(AV39&lt;&gt;0,1/(1/AV39-1/N39),0)</f>
        <v>1.705547828042224</v>
      </c>
      <c r="G39">
        <f>((AY39-AL39/2)*S39-E39)/(AY39+AL39/2)</f>
        <v>382.7962693536694</v>
      </c>
      <c r="H39">
        <f>AL39*1000</f>
        <v>20.986048193483253</v>
      </c>
      <c r="I39">
        <f>(AQ39-AW39)</f>
        <v>1.4947589063785305</v>
      </c>
      <c r="J39">
        <f>(P39+AP39*D39)</f>
        <v>31.025762557983398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31.017490386962891</v>
      </c>
      <c r="P39" s="1">
        <v>31.025762557983398</v>
      </c>
      <c r="Q39" s="1">
        <v>31.169878005981445</v>
      </c>
      <c r="R39" s="1">
        <v>400.08023071289063</v>
      </c>
      <c r="S39" s="1">
        <v>392.896728515625</v>
      </c>
      <c r="T39" s="1">
        <v>15.969793319702148</v>
      </c>
      <c r="U39" s="1">
        <v>34.366119384765625</v>
      </c>
      <c r="V39" s="1">
        <v>31.110042572021484</v>
      </c>
      <c r="W39" s="1">
        <v>66.947105407714844</v>
      </c>
      <c r="X39" s="1">
        <v>299.62701416015625</v>
      </c>
      <c r="Y39" s="1">
        <v>748.85107421875</v>
      </c>
      <c r="Z39" s="1">
        <v>0.37457209825515747</v>
      </c>
      <c r="AA39" s="1">
        <v>87.971832275390625</v>
      </c>
      <c r="AB39" s="1">
        <v>-5.4070353507995605</v>
      </c>
      <c r="AC39" s="1">
        <v>0.10064725577831268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1.1015699050005743</v>
      </c>
      <c r="AL39">
        <f>(U39-T39)/(1000-U39)*AK39</f>
        <v>2.0986048193483254E-2</v>
      </c>
      <c r="AM39">
        <f>(P39+273.15)</f>
        <v>304.17576255798338</v>
      </c>
      <c r="AN39">
        <f>(O39+273.15)</f>
        <v>304.16749038696287</v>
      </c>
      <c r="AO39">
        <f>(Y39*AG39+Z39*AH39)*AI39</f>
        <v>119.81616919689986</v>
      </c>
      <c r="AP39">
        <f>((AO39+0.00000010773*(AN39^4-AM39^4))-AL39*44100)/(L39*51.4+0.00000043092*AM39^3)</f>
        <v>-6.597501818499409</v>
      </c>
      <c r="AQ39">
        <f>0.61365*EXP(17.502*J39/(240.97+J39))</f>
        <v>4.5180093968511823</v>
      </c>
      <c r="AR39">
        <f>AQ39*1000/AA39</f>
        <v>51.357454766973824</v>
      </c>
      <c r="AS39">
        <f>(AR39-U39)</f>
        <v>16.991335382208199</v>
      </c>
      <c r="AT39">
        <f>IF(D39,P39,(O39+P39)/2)</f>
        <v>31.021626472473145</v>
      </c>
      <c r="AU39">
        <f>0.61365*EXP(17.502*AT39/(240.97+AT39))</f>
        <v>4.5169442280833847</v>
      </c>
      <c r="AV39">
        <f>IF(AS39&lt;&gt;0,(1000-(AR39+U39)/2)/AS39*AL39,0)</f>
        <v>1.1821642156085663</v>
      </c>
      <c r="AW39">
        <f>U39*AA39/1000</f>
        <v>3.0232504904726518</v>
      </c>
      <c r="AX39">
        <f>(AU39-AW39)</f>
        <v>1.4936937376107329</v>
      </c>
      <c r="AY39">
        <f>1/(1.6/F39+1.37/N39)</f>
        <v>0.77294956065414522</v>
      </c>
      <c r="AZ39">
        <f>G39*AA39*0.001</f>
        <v>33.675289203226257</v>
      </c>
      <c r="BA39">
        <f>G39/S39</f>
        <v>0.97429233070961063</v>
      </c>
      <c r="BB39">
        <f>(1-AL39*AA39/AQ39/F39)*100</f>
        <v>76.041298822029262</v>
      </c>
      <c r="BC39">
        <f>(S39-E39/(N39/1.35))</f>
        <v>393.01315123807171</v>
      </c>
      <c r="BD39">
        <f>E39*BB39/100/BC39</f>
        <v>-6.4278837886802879E-4</v>
      </c>
    </row>
    <row r="40" spans="1:56" x14ac:dyDescent="0.35">
      <c r="A40" s="1" t="s">
        <v>9</v>
      </c>
      <c r="B40" s="1" t="s">
        <v>3580</v>
      </c>
      <c r="K40" s="1">
        <v>2.72</v>
      </c>
    </row>
    <row r="41" spans="1:56" x14ac:dyDescent="0.35">
      <c r="A41" s="1" t="s">
        <v>9</v>
      </c>
      <c r="B41" s="1" t="s">
        <v>3579</v>
      </c>
      <c r="K41" s="1">
        <v>2.72</v>
      </c>
    </row>
    <row r="42" spans="1:56" x14ac:dyDescent="0.35">
      <c r="A42" s="1">
        <v>9</v>
      </c>
      <c r="B42" s="1" t="s">
        <v>3578</v>
      </c>
      <c r="C42" s="1">
        <v>2070.5000021122396</v>
      </c>
      <c r="D42" s="1">
        <v>0</v>
      </c>
      <c r="E42">
        <f>(R42-S42*(1000-T42)/(1000-U42))*AK42</f>
        <v>-0.3321967420807409</v>
      </c>
      <c r="F42">
        <f>IF(AV42&lt;&gt;0,1/(1/AV42-1/N42),0)</f>
        <v>1.942312365985144</v>
      </c>
      <c r="G42">
        <f>((AY42-AL42/2)*S42-E42)/(AY42+AL42/2)</f>
        <v>383.05807917515494</v>
      </c>
      <c r="H42">
        <f>AL42*1000</f>
        <v>21.566584797607206</v>
      </c>
      <c r="I42">
        <f>(AQ42-AW42)</f>
        <v>1.4066874377484448</v>
      </c>
      <c r="J42">
        <f>(P42+AP42*D42)</f>
        <v>30.916351318359375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31.005064010620117</v>
      </c>
      <c r="P42" s="1">
        <v>30.916351318359375</v>
      </c>
      <c r="Q42" s="1">
        <v>31.169893264770508</v>
      </c>
      <c r="R42" s="1">
        <v>399.91232299804688</v>
      </c>
      <c r="S42" s="1">
        <v>392.52999877929688</v>
      </c>
      <c r="T42" s="1">
        <v>16.143295288085938</v>
      </c>
      <c r="U42" s="1">
        <v>35.032707214355469</v>
      </c>
      <c r="V42" s="1">
        <v>31.483877182006836</v>
      </c>
      <c r="W42" s="1">
        <v>68.323440551757813</v>
      </c>
      <c r="X42" s="1">
        <v>299.67080688476563</v>
      </c>
      <c r="Y42" s="1">
        <v>999.2750244140625</v>
      </c>
      <c r="Z42" s="1">
        <v>0.31432032585144043</v>
      </c>
      <c r="AA42" s="1">
        <v>88.009719848632813</v>
      </c>
      <c r="AB42" s="1">
        <v>-5.1733074188232422</v>
      </c>
      <c r="AC42" s="1">
        <v>9.5227330923080444E-2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1.1017309076645794</v>
      </c>
      <c r="AL42">
        <f>(U42-T42)/(1000-U42)*AK42</f>
        <v>2.1566584797607206E-2</v>
      </c>
      <c r="AM42">
        <f>(P42+273.15)</f>
        <v>304.06635131835935</v>
      </c>
      <c r="AN42">
        <f>(O42+273.15)</f>
        <v>304.15506401062009</v>
      </c>
      <c r="AO42">
        <f>(Y42*AG42+Z42*AH42)*AI42</f>
        <v>159.88400033256403</v>
      </c>
      <c r="AP42">
        <f>((AO42+0.00000010773*(AN42^4-AM42^4))-AL42*44100)/(L42*51.4+0.00000043092*AM42^3)</f>
        <v>-6.4701235817048364</v>
      </c>
      <c r="AQ42">
        <f>0.61365*EXP(17.502*J42/(240.97+J42))</f>
        <v>4.4899061852230471</v>
      </c>
      <c r="AR42">
        <f>AQ42*1000/AA42</f>
        <v>51.016026331468836</v>
      </c>
      <c r="AS42">
        <f>(AR42-U42)</f>
        <v>15.983319117113368</v>
      </c>
      <c r="AT42">
        <f>IF(D42,P42,(O42+P42)/2)</f>
        <v>30.960707664489746</v>
      </c>
      <c r="AU42">
        <f>0.61365*EXP(17.502*AT42/(240.97+AT42))</f>
        <v>4.5012810849642948</v>
      </c>
      <c r="AV42">
        <f>IF(AS42&lt;&gt;0,(1000-(AR42+U42)/2)/AS42*AL42,0)</f>
        <v>1.2912647236791983</v>
      </c>
      <c r="AW42">
        <f>U42*AA42/1000</f>
        <v>3.0832187474746022</v>
      </c>
      <c r="AX42">
        <f>(AU42-AW42)</f>
        <v>1.4180623374896926</v>
      </c>
      <c r="AY42">
        <f>1/(1.6/F42+1.37/N42)</f>
        <v>0.84789531786315619</v>
      </c>
      <c r="AZ42">
        <f>G42*AA42*0.001</f>
        <v>33.712834233960791</v>
      </c>
      <c r="BA42">
        <f>G42/S42</f>
        <v>0.97586956504318645</v>
      </c>
      <c r="BB42">
        <f>(1-AL42*AA42/AQ42/F42)*100</f>
        <v>78.23515022016143</v>
      </c>
      <c r="BC42">
        <f>(S42-E42/(N42/1.35))</f>
        <v>392.64641340499651</v>
      </c>
      <c r="BD42">
        <f>E42*BB42/100/BC42</f>
        <v>-6.6190498963065948E-4</v>
      </c>
    </row>
    <row r="43" spans="1:56" x14ac:dyDescent="0.35">
      <c r="A43" s="1" t="s">
        <v>9</v>
      </c>
      <c r="B43" s="1" t="s">
        <v>3577</v>
      </c>
      <c r="K43" s="1">
        <v>2.72</v>
      </c>
    </row>
    <row r="44" spans="1:56" x14ac:dyDescent="0.35">
      <c r="A44" s="1" t="s">
        <v>9</v>
      </c>
      <c r="B44" s="1" t="s">
        <v>3576</v>
      </c>
      <c r="K44" s="1">
        <v>2.72</v>
      </c>
    </row>
    <row r="45" spans="1:56" x14ac:dyDescent="0.35">
      <c r="A45" s="1">
        <v>10</v>
      </c>
      <c r="B45" s="1" t="s">
        <v>3575</v>
      </c>
      <c r="C45" s="1">
        <v>2274.0000021010637</v>
      </c>
      <c r="D45" s="1">
        <v>0</v>
      </c>
      <c r="E45">
        <f>(R45-S45*(1000-T45)/(1000-U45))*AK45</f>
        <v>-0.43262069379726198</v>
      </c>
      <c r="F45">
        <f>IF(AV45&lt;&gt;0,1/(1/AV45-1/N45),0)</f>
        <v>2.1834914959691578</v>
      </c>
      <c r="G45">
        <f>((AY45-AL45/2)*S45-E45)/(AY45+AL45/2)</f>
        <v>383.57649040222856</v>
      </c>
      <c r="H45">
        <f>AL45*1000</f>
        <v>22.198291144143319</v>
      </c>
      <c r="I45">
        <f>(AQ45-AW45)</f>
        <v>1.3413806583321617</v>
      </c>
      <c r="J45">
        <f>(P45+AP45*D45)</f>
        <v>30.910667419433594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31.056301116943359</v>
      </c>
      <c r="P45" s="1">
        <v>30.910667419433594</v>
      </c>
      <c r="Q45" s="1">
        <v>31.218887329101563</v>
      </c>
      <c r="R45" s="1">
        <v>399.99758911132813</v>
      </c>
      <c r="S45" s="1">
        <v>392.48065185546875</v>
      </c>
      <c r="T45" s="1">
        <v>16.317733764648438</v>
      </c>
      <c r="U45" s="1">
        <v>35.750347137451172</v>
      </c>
      <c r="V45" s="1">
        <v>31.738241195678711</v>
      </c>
      <c r="W45" s="1">
        <v>69.53497314453125</v>
      </c>
      <c r="X45" s="1">
        <v>299.6033935546875</v>
      </c>
      <c r="Y45" s="1">
        <v>1251.1778564453125</v>
      </c>
      <c r="Z45" s="1">
        <v>0.47542467713356018</v>
      </c>
      <c r="AA45" s="1">
        <v>88.029067993164063</v>
      </c>
      <c r="AB45" s="1">
        <v>-4.9108457565307617</v>
      </c>
      <c r="AC45" s="1">
        <v>9.81135293841362E-2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1.1014830645392921</v>
      </c>
      <c r="AL45">
        <f>(U45-T45)/(1000-U45)*AK45</f>
        <v>2.2198291144143317E-2</v>
      </c>
      <c r="AM45">
        <f>(P45+273.15)</f>
        <v>304.06066741943357</v>
      </c>
      <c r="AN45">
        <f>(O45+273.15)</f>
        <v>304.20630111694334</v>
      </c>
      <c r="AO45">
        <f>(Y45*AG45+Z45*AH45)*AI45</f>
        <v>200.1884525566893</v>
      </c>
      <c r="AP45">
        <f>((AO45+0.00000010773*(AN45^4-AM45^4))-AL45*44100)/(L45*51.4+0.00000043092*AM45^3)</f>
        <v>-6.3625882638419773</v>
      </c>
      <c r="AQ45">
        <f>0.61365*EXP(17.502*J45/(240.97+J45))</f>
        <v>4.488450397274069</v>
      </c>
      <c r="AR45">
        <f>AQ45*1000/AA45</f>
        <v>50.988275800246143</v>
      </c>
      <c r="AS45">
        <f>(AR45-U45)</f>
        <v>15.237928662794971</v>
      </c>
      <c r="AT45">
        <f>IF(D45,P45,(O45+P45)/2)</f>
        <v>30.983484268188477</v>
      </c>
      <c r="AU45">
        <f>0.61365*EXP(17.502*AT45/(240.97+AT45))</f>
        <v>4.5071317463843279</v>
      </c>
      <c r="AV45">
        <f>IF(AS45&lt;&gt;0,(1000-(AR45+U45)/2)/AS45*AL45,0)</f>
        <v>1.3935992884180961</v>
      </c>
      <c r="AW45">
        <f>U45*AA45/1000</f>
        <v>3.1470697389419073</v>
      </c>
      <c r="AX45">
        <f>(AU45-AW45)</f>
        <v>1.3600620074424206</v>
      </c>
      <c r="AY45">
        <f>1/(1.6/F45+1.37/N45)</f>
        <v>0.91877831992701253</v>
      </c>
      <c r="AZ45">
        <f>G45*AA45*0.001</f>
        <v>33.765880954197016</v>
      </c>
      <c r="BA45">
        <f>G45/S45</f>
        <v>0.97731311999420767</v>
      </c>
      <c r="BB45">
        <f>(1-AL45*AA45/AQ45/F45)*100</f>
        <v>80.061259917013047</v>
      </c>
      <c r="BC45">
        <f>(S45-E45/(N45/1.35))</f>
        <v>392.63225892970701</v>
      </c>
      <c r="BD45">
        <f>E45*BB45/100/BC45</f>
        <v>-8.8215262561454539E-4</v>
      </c>
    </row>
    <row r="46" spans="1:56" x14ac:dyDescent="0.35">
      <c r="A46" s="1" t="s">
        <v>9</v>
      </c>
      <c r="B46" s="1" t="s">
        <v>3574</v>
      </c>
      <c r="K46" s="1">
        <v>2.72</v>
      </c>
    </row>
    <row r="47" spans="1:56" x14ac:dyDescent="0.35">
      <c r="A47" s="1" t="s">
        <v>9</v>
      </c>
      <c r="B47" s="1" t="s">
        <v>3573</v>
      </c>
      <c r="K47" s="1">
        <v>2.72</v>
      </c>
    </row>
    <row r="48" spans="1:56" x14ac:dyDescent="0.35">
      <c r="A48" s="1">
        <v>11</v>
      </c>
      <c r="B48" s="1" t="s">
        <v>3572</v>
      </c>
      <c r="C48" s="1">
        <v>2478.0000021010637</v>
      </c>
      <c r="D48" s="1">
        <v>0</v>
      </c>
      <c r="E48">
        <f>(R48-S48*(1000-T48)/(1000-U48))*AK48</f>
        <v>-0.52001647195405565</v>
      </c>
      <c r="F48">
        <f>IF(AV48&lt;&gt;0,1/(1/AV48-1/N48),0)</f>
        <v>2.4075374746763827</v>
      </c>
      <c r="G48">
        <f>((AY48-AL48/2)*S48-E48)/(AY48+AL48/2)</f>
        <v>383.74328608870343</v>
      </c>
      <c r="H48">
        <f>AL48*1000</f>
        <v>22.967873764043269</v>
      </c>
      <c r="I48">
        <f>(AQ48-AW48)</f>
        <v>1.3055090769143729</v>
      </c>
      <c r="J48">
        <f>(P48+AP48*D48)</f>
        <v>31.059995651245117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31.19598388671875</v>
      </c>
      <c r="P48" s="1">
        <v>31.059995651245117</v>
      </c>
      <c r="Q48" s="1">
        <v>31.308847427368164</v>
      </c>
      <c r="R48" s="1">
        <v>400.01162719726563</v>
      </c>
      <c r="S48" s="1">
        <v>392.30496215820313</v>
      </c>
      <c r="T48" s="1">
        <v>16.483539581298828</v>
      </c>
      <c r="U48" s="1">
        <v>36.568920135498047</v>
      </c>
      <c r="V48" s="1">
        <v>31.828342437744141</v>
      </c>
      <c r="W48" s="1">
        <v>70.611541748046875</v>
      </c>
      <c r="X48" s="1">
        <v>299.66104125976563</v>
      </c>
      <c r="Y48" s="1">
        <v>1599.979736328125</v>
      </c>
      <c r="Z48" s="1">
        <v>0.44791820645332336</v>
      </c>
      <c r="AA48" s="1">
        <v>88.089141845703125</v>
      </c>
      <c r="AB48" s="1">
        <v>-4.8154067993164063</v>
      </c>
      <c r="AC48" s="1">
        <v>9.6653260290622711E-2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1.1016950046314911</v>
      </c>
      <c r="AL48">
        <f>(U48-T48)/(1000-U48)*AK48</f>
        <v>2.2967873764043269E-2</v>
      </c>
      <c r="AM48">
        <f>(P48+273.15)</f>
        <v>304.20999565124509</v>
      </c>
      <c r="AN48">
        <f>(O48+273.15)</f>
        <v>304.34598388671873</v>
      </c>
      <c r="AO48">
        <f>(Y48*AG48+Z48*AH48)*AI48</f>
        <v>255.99675209052657</v>
      </c>
      <c r="AP48">
        <f>((AO48+0.00000010773*(AN48^4-AM48^4))-AL48*44100)/(L48*51.4+0.00000043092*AM48^3)</f>
        <v>-6.1835366254902757</v>
      </c>
      <c r="AQ48">
        <f>0.61365*EXP(17.502*J48/(240.97+J48))</f>
        <v>4.5268338698744497</v>
      </c>
      <c r="AR48">
        <f>AQ48*1000/AA48</f>
        <v>51.389237935858759</v>
      </c>
      <c r="AS48">
        <f>(AR48-U48)</f>
        <v>14.820317800360712</v>
      </c>
      <c r="AT48">
        <f>IF(D48,P48,(O48+P48)/2)</f>
        <v>31.127989768981934</v>
      </c>
      <c r="AU48">
        <f>0.61365*EXP(17.502*AT48/(240.97+AT48))</f>
        <v>4.5444056584072934</v>
      </c>
      <c r="AV48">
        <f>IF(AS48&lt;&gt;0,(1000-(AR48+U48)/2)/AS48*AL48,0)</f>
        <v>1.4815989862213681</v>
      </c>
      <c r="AW48">
        <f>U48*AA48/1000</f>
        <v>3.2213247929600768</v>
      </c>
      <c r="AX48">
        <f>(AU48-AW48)</f>
        <v>1.3230808654472166</v>
      </c>
      <c r="AY48">
        <f>1/(1.6/F48+1.37/N48)</f>
        <v>0.98019039265137842</v>
      </c>
      <c r="AZ48">
        <f>G48*AA48*0.001</f>
        <v>33.803616760604037</v>
      </c>
      <c r="BA48">
        <f>G48/S48</f>
        <v>0.97817596794494011</v>
      </c>
      <c r="BB48">
        <f>(1-AL48*AA48/AQ48/F48)*100</f>
        <v>81.435829043091388</v>
      </c>
      <c r="BC48">
        <f>(S48-E48/(N48/1.35))</f>
        <v>392.48719610354829</v>
      </c>
      <c r="BD48">
        <f>E48*BB48/100/BC48</f>
        <v>-1.0789644332364289E-3</v>
      </c>
    </row>
    <row r="49" spans="1:56" x14ac:dyDescent="0.35">
      <c r="A49" s="1" t="s">
        <v>9</v>
      </c>
      <c r="B49" s="1" t="s">
        <v>3571</v>
      </c>
      <c r="K49" s="1">
        <v>2.72</v>
      </c>
    </row>
    <row r="50" spans="1:56" x14ac:dyDescent="0.35">
      <c r="A50" s="1" t="s">
        <v>9</v>
      </c>
      <c r="B50" s="1" t="s">
        <v>3566</v>
      </c>
      <c r="K50" s="1">
        <v>2.72</v>
      </c>
    </row>
    <row r="51" spans="1:56" x14ac:dyDescent="0.35">
      <c r="A51" s="1">
        <v>12</v>
      </c>
      <c r="B51" s="1" t="s">
        <v>3570</v>
      </c>
      <c r="C51" s="1">
        <v>2682.0000021010637</v>
      </c>
      <c r="D51" s="1">
        <v>0</v>
      </c>
      <c r="E51">
        <f>(R51-S51*(1000-T51)/(1000-U51))*AK51</f>
        <v>-0.83186447087739723</v>
      </c>
      <c r="F51">
        <f>IF(AV51&lt;&gt;0,1/(1/AV51-1/N51),0)</f>
        <v>2.6600204463133608</v>
      </c>
      <c r="G51">
        <f>((AY51-AL51/2)*S51-E51)/(AY51+AL51/2)</f>
        <v>384.4540539779876</v>
      </c>
      <c r="H51">
        <f>AL51*1000</f>
        <v>23.565166795616708</v>
      </c>
      <c r="I51">
        <f>(AQ51-AW51)</f>
        <v>1.2614856417184304</v>
      </c>
      <c r="J51">
        <f>(P51+AP51*D51)</f>
        <v>31.125356674194336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31.326698303222656</v>
      </c>
      <c r="P51" s="1">
        <v>31.125356674194336</v>
      </c>
      <c r="Q51" s="1">
        <v>31.405834197998047</v>
      </c>
      <c r="R51" s="1">
        <v>400.05789184570313</v>
      </c>
      <c r="S51" s="1">
        <v>392.41900634765625</v>
      </c>
      <c r="T51" s="1">
        <v>16.642595291137695</v>
      </c>
      <c r="U51" s="1">
        <v>37.236438751220703</v>
      </c>
      <c r="V51" s="1">
        <v>31.917854309082031</v>
      </c>
      <c r="W51" s="1">
        <v>71.41357421875</v>
      </c>
      <c r="X51" s="1">
        <v>299.65509033203125</v>
      </c>
      <c r="Y51" s="1">
        <v>2000.2125244140625</v>
      </c>
      <c r="Z51" s="1">
        <v>0.26848748326301575</v>
      </c>
      <c r="AA51" s="1">
        <v>88.1458740234375</v>
      </c>
      <c r="AB51" s="1">
        <v>-4.794346809387207</v>
      </c>
      <c r="AC51" s="1">
        <v>0.10010117292404175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1.1016731262207029</v>
      </c>
      <c r="AL51">
        <f>(U51-T51)/(1000-U51)*AK51</f>
        <v>2.3565166795616706E-2</v>
      </c>
      <c r="AM51">
        <f>(P51+273.15)</f>
        <v>304.27535667419431</v>
      </c>
      <c r="AN51">
        <f>(O51+273.15)</f>
        <v>304.47669830322263</v>
      </c>
      <c r="AO51">
        <f>(Y51*AG51+Z51*AH51)*AI51</f>
        <v>320.03399675293258</v>
      </c>
      <c r="AP51">
        <f>((AO51+0.00000010773*(AN51^4-AM51^4))-AL51*44100)/(L51*51.4+0.00000043092*AM51^3)</f>
        <v>-5.8680023941818664</v>
      </c>
      <c r="AQ51">
        <f>0.61365*EXP(17.502*J51/(240.97+J51))</f>
        <v>4.543724080964977</v>
      </c>
      <c r="AR51">
        <f>AQ51*1000/AA51</f>
        <v>51.547779533694637</v>
      </c>
      <c r="AS51">
        <f>(AR51-U51)</f>
        <v>14.311340782473934</v>
      </c>
      <c r="AT51">
        <f>IF(D51,P51,(O51+P51)/2)</f>
        <v>31.226027488708496</v>
      </c>
      <c r="AU51">
        <f>0.61365*EXP(17.502*AT51/(240.97+AT51))</f>
        <v>4.5698462171469947</v>
      </c>
      <c r="AV51">
        <f>IF(AS51&lt;&gt;0,(1000-(AR51+U51)/2)/AS51*AL51,0)</f>
        <v>1.5735115026289455</v>
      </c>
      <c r="AW51">
        <f>U51*AA51/1000</f>
        <v>3.2822384392465467</v>
      </c>
      <c r="AX51">
        <f>(AU51-AW51)</f>
        <v>1.287607777900448</v>
      </c>
      <c r="AY51">
        <f>1/(1.6/F51+1.37/N51)</f>
        <v>1.0447905732129519</v>
      </c>
      <c r="AZ51">
        <f>G51*AA51*0.001</f>
        <v>33.888038609743532</v>
      </c>
      <c r="BA51">
        <f>G51/S51</f>
        <v>0.97970293935607122</v>
      </c>
      <c r="BB51">
        <f>(1-AL51*AA51/AQ51/F51)*100</f>
        <v>82.813969396800246</v>
      </c>
      <c r="BC51">
        <f>(S51-E51/(N51/1.35))</f>
        <v>392.7105239296875</v>
      </c>
      <c r="BD51">
        <f>E51*BB51/100/BC51</f>
        <v>-1.7542183016684462E-3</v>
      </c>
    </row>
    <row r="52" spans="1:56" x14ac:dyDescent="0.35">
      <c r="A52" s="1" t="s">
        <v>9</v>
      </c>
      <c r="B52" s="1" t="s">
        <v>3569</v>
      </c>
      <c r="K52" s="1">
        <v>1.5177600000000002</v>
      </c>
    </row>
    <row r="53" spans="1:56" x14ac:dyDescent="0.35">
      <c r="A53" s="1" t="s">
        <v>9</v>
      </c>
      <c r="B53" s="1" t="s">
        <v>3568</v>
      </c>
      <c r="K53" s="1">
        <v>1.5177600000000002</v>
      </c>
    </row>
    <row r="54" spans="1:56" x14ac:dyDescent="0.35">
      <c r="A54" s="1" t="s">
        <v>9</v>
      </c>
      <c r="B54" s="1" t="s">
        <v>3567</v>
      </c>
    </row>
    <row r="55" spans="1:56" x14ac:dyDescent="0.35">
      <c r="A55" s="1" t="s">
        <v>9</v>
      </c>
      <c r="B55" s="1" t="s">
        <v>3566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BH55"/>
  <sheetViews>
    <sheetView topLeftCell="A8" zoomScale="48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5174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5173</v>
      </c>
    </row>
    <row r="12" spans="1:60" x14ac:dyDescent="0.35">
      <c r="A12" s="1" t="s">
        <v>9</v>
      </c>
      <c r="B12" s="1" t="s">
        <v>5172</v>
      </c>
    </row>
    <row r="13" spans="1:60" x14ac:dyDescent="0.35">
      <c r="A13" s="1" t="s">
        <v>9</v>
      </c>
      <c r="B13" s="1" t="s">
        <v>5171</v>
      </c>
    </row>
    <row r="14" spans="1:60" x14ac:dyDescent="0.35">
      <c r="A14" s="1" t="s">
        <v>9</v>
      </c>
      <c r="B14" s="1" t="s">
        <v>5170</v>
      </c>
    </row>
    <row r="15" spans="1:60" x14ac:dyDescent="0.35">
      <c r="A15" s="1" t="s">
        <v>9</v>
      </c>
      <c r="B15" s="1" t="s">
        <v>5169</v>
      </c>
    </row>
    <row r="16" spans="1:60" x14ac:dyDescent="0.35">
      <c r="A16" s="1" t="s">
        <v>9</v>
      </c>
      <c r="B16" s="1" t="s">
        <v>5168</v>
      </c>
    </row>
    <row r="17" spans="1:60" x14ac:dyDescent="0.35">
      <c r="A17" s="1" t="s">
        <v>9</v>
      </c>
      <c r="B17" s="1" t="s">
        <v>5167</v>
      </c>
    </row>
    <row r="18" spans="1:60" x14ac:dyDescent="0.35">
      <c r="A18" s="1">
        <v>1</v>
      </c>
      <c r="B18" s="1" t="s">
        <v>5166</v>
      </c>
      <c r="C18" s="1">
        <v>494.50001563504338</v>
      </c>
      <c r="D18" s="1">
        <v>0</v>
      </c>
      <c r="E18">
        <f>(R18-S18*(1000-T18)/(1000-U18))*AO18</f>
        <v>-2.4876453826531093</v>
      </c>
      <c r="F18">
        <f>IF(AZ18&lt;&gt;0,1/(1/AZ18-1/N18),0)</f>
        <v>2.8900314219425702</v>
      </c>
      <c r="G18">
        <f>((BC18-AP18/2)*S18-E18)/(BC18+AP18/2)</f>
        <v>384.58438271035027</v>
      </c>
      <c r="H18">
        <f>AP18*1000</f>
        <v>28.433294830112779</v>
      </c>
      <c r="I18">
        <f>(AU18-BA18)</f>
        <v>1.413945892840387</v>
      </c>
      <c r="J18">
        <f>(P18+AT18*D18)</f>
        <v>27.2779541015625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29.225099563598633</v>
      </c>
      <c r="P18" s="1">
        <v>27.2779541015625</v>
      </c>
      <c r="Q18" s="1">
        <v>29.308412551879883</v>
      </c>
      <c r="R18" s="1">
        <v>399.90142822265625</v>
      </c>
      <c r="S18" s="1">
        <v>392.0576171875</v>
      </c>
      <c r="T18" s="1">
        <v>-4.0826540440320969E-2</v>
      </c>
      <c r="U18" s="1">
        <v>25.067556381225586</v>
      </c>
      <c r="V18" s="1">
        <v>-8.8901199400424957E-2</v>
      </c>
      <c r="W18" s="1">
        <v>54.585468292236328</v>
      </c>
      <c r="X18" s="1">
        <v>300.297607421875</v>
      </c>
      <c r="Y18" s="1">
        <v>0.15719738602638245</v>
      </c>
      <c r="Z18" s="1">
        <v>4.9161341041326523E-2</v>
      </c>
      <c r="AA18" s="1">
        <v>88.722702026367188</v>
      </c>
      <c r="AB18" s="1">
        <v>2.5816864967346191</v>
      </c>
      <c r="AC18" s="1">
        <v>-2.3551909253001213E-2</v>
      </c>
      <c r="AD18" s="1">
        <v>2.9378211125731468E-2</v>
      </c>
      <c r="AE18" s="1">
        <v>2.666395390406251E-3</v>
      </c>
      <c r="AF18" s="1">
        <v>2.2272618487477303E-2</v>
      </c>
      <c r="AG18" s="1">
        <v>2.4275112897157669E-2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1.104035321403952</v>
      </c>
      <c r="AP18">
        <f>(U18-T18)/(1000-U18)*AO18</f>
        <v>2.8433294830112778E-2</v>
      </c>
      <c r="AQ18">
        <f>(P18+273.15)</f>
        <v>300.42795410156248</v>
      </c>
      <c r="AR18">
        <f>(O18+273.15)</f>
        <v>302.37509956359861</v>
      </c>
      <c r="AS18">
        <f>(Y18*AK18+Z18*AL18)*AM18</f>
        <v>2.515158120203953E-2</v>
      </c>
      <c r="AT18">
        <f>((AS18+0.00000010773*(AR18^4-AQ18^4))-AP18*44100)/(L18*0.92*2*29.3+0.00000043092*AQ18^3)</f>
        <v>-9.6871820275446687</v>
      </c>
      <c r="AU18">
        <f>0.61365*EXP(17.502*J18/(240.97+J18))</f>
        <v>3.6380072281810238</v>
      </c>
      <c r="AV18">
        <f>AU18*1000/AA18</f>
        <v>41.0042429399846</v>
      </c>
      <c r="AW18">
        <f>(AV18-U18)</f>
        <v>15.936686558759014</v>
      </c>
      <c r="AX18">
        <f>IF(D18,P18,(O18+P18)/2)</f>
        <v>28.251526832580566</v>
      </c>
      <c r="AY18">
        <f>0.61365*EXP(17.502*AX18/(240.97+AX18))</f>
        <v>3.8508411921312478</v>
      </c>
      <c r="AZ18">
        <f>IF(AW18&lt;&gt;0,(1000-(AV18+U18)/2)/AW18*AP18,0)</f>
        <v>1.7252002324142919</v>
      </c>
      <c r="BA18">
        <f>U18*AA18/1000</f>
        <v>2.2240613353406369</v>
      </c>
      <c r="BB18">
        <f>(AY18-BA18)</f>
        <v>1.6267798567906109</v>
      </c>
      <c r="BC18">
        <f>1/(1.6/F18+1.37/N18)</f>
        <v>1.1445646625664621</v>
      </c>
      <c r="BD18">
        <f>G18*AA18*0.001</f>
        <v>34.121365591204771</v>
      </c>
      <c r="BE18">
        <f>G18/S18</f>
        <v>0.98093842805361009</v>
      </c>
      <c r="BF18">
        <f>(1-AP18*AA18/AU18/F18)*100</f>
        <v>76.006377274721984</v>
      </c>
      <c r="BG18">
        <f>(S18-E18/(N18/1.35))</f>
        <v>392.84220789074715</v>
      </c>
      <c r="BH18">
        <f>E18*BF18/100/BG18</f>
        <v>-4.8130498628150553E-3</v>
      </c>
    </row>
    <row r="19" spans="1:60" x14ac:dyDescent="0.35">
      <c r="A19" s="1" t="s">
        <v>9</v>
      </c>
      <c r="B19" s="1" t="s">
        <v>5165</v>
      </c>
      <c r="K19" s="1">
        <v>2.72</v>
      </c>
    </row>
    <row r="20" spans="1:60" x14ac:dyDescent="0.35">
      <c r="A20" s="1" t="s">
        <v>9</v>
      </c>
      <c r="B20" s="1" t="s">
        <v>5164</v>
      </c>
      <c r="K20" s="1">
        <v>2.72</v>
      </c>
    </row>
    <row r="21" spans="1:60" x14ac:dyDescent="0.35">
      <c r="A21" s="1">
        <v>2</v>
      </c>
      <c r="B21" s="1" t="s">
        <v>5163</v>
      </c>
      <c r="C21" s="1">
        <v>700.50001565739512</v>
      </c>
      <c r="D21" s="1">
        <v>0</v>
      </c>
      <c r="E21">
        <f>(R21-S21*(1000-T21)/(1000-U21))*AO21</f>
        <v>-2.5742569030346329</v>
      </c>
      <c r="F21">
        <f>IF(AZ21&lt;&gt;0,1/(1/AZ21-1/N21),0)</f>
        <v>2.8238823517971228</v>
      </c>
      <c r="G21">
        <f>((BC21-AP21/2)*S21-E21)/(BC21+AP21/2)</f>
        <v>384.59195664019381</v>
      </c>
      <c r="H21">
        <f>AP21*1000</f>
        <v>28.410779790727251</v>
      </c>
      <c r="I21">
        <f>(AU21-BA21)</f>
        <v>1.4323482628140281</v>
      </c>
      <c r="J21">
        <f>(P21+AT21*D21)</f>
        <v>27.35954475402832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29.358976364135742</v>
      </c>
      <c r="P21" s="1">
        <v>27.35954475402832</v>
      </c>
      <c r="Q21" s="1">
        <v>29.466550827026367</v>
      </c>
      <c r="R21" s="1">
        <v>399.85147094726563</v>
      </c>
      <c r="S21" s="1">
        <v>392.09210205078125</v>
      </c>
      <c r="T21" s="1">
        <v>-3.4074544906616211E-2</v>
      </c>
      <c r="U21" s="1">
        <v>25.058273315429688</v>
      </c>
      <c r="V21" s="1">
        <v>-7.3622338473796844E-2</v>
      </c>
      <c r="W21" s="1">
        <v>54.141551971435547</v>
      </c>
      <c r="X21" s="1">
        <v>300.25442504882813</v>
      </c>
      <c r="Y21" s="1">
        <v>25.629510879516602</v>
      </c>
      <c r="Z21" s="1">
        <v>7.2027571499347687E-2</v>
      </c>
      <c r="AA21" s="1">
        <v>88.716911315917969</v>
      </c>
      <c r="AB21" s="1">
        <v>2.7211761474609375</v>
      </c>
      <c r="AC21" s="1">
        <v>4.9126939848065376E-3</v>
      </c>
      <c r="AD21" s="1">
        <v>2.2924734279513359E-2</v>
      </c>
      <c r="AE21" s="1">
        <v>5.3065055981278419E-3</v>
      </c>
      <c r="AF21" s="1">
        <v>2.9602326452732086E-2</v>
      </c>
      <c r="AG21" s="1">
        <v>1.6091475263237953E-2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1.1038765626795151</v>
      </c>
      <c r="AP21">
        <f>(U21-T21)/(1000-U21)*AO21</f>
        <v>2.8410779790727252E-2</v>
      </c>
      <c r="AQ21">
        <f>(P21+273.15)</f>
        <v>300.5095447540283</v>
      </c>
      <c r="AR21">
        <f>(O21+273.15)</f>
        <v>302.50897636413572</v>
      </c>
      <c r="AS21">
        <f>(Y21*AK21+Z21*AL21)*AM21</f>
        <v>4.1007216490643827</v>
      </c>
      <c r="AT21">
        <f>((AS21+0.00000010773*(AR21^4-AQ21^4))-AP21*44100)/(L21*0.92*2*29.3+0.00000043092*AQ21^3)</f>
        <v>-9.6415164722507143</v>
      </c>
      <c r="AU21">
        <f>0.61365*EXP(17.502*J21/(240.97+J21))</f>
        <v>3.6554408742690372</v>
      </c>
      <c r="AV21">
        <f>AU21*1000/AA21</f>
        <v>41.203428073055136</v>
      </c>
      <c r="AW21">
        <f>(AV21-U21)</f>
        <v>16.145154757625448</v>
      </c>
      <c r="AX21">
        <f>IF(D21,P21,(O21+P21)/2)</f>
        <v>28.359260559082031</v>
      </c>
      <c r="AY21">
        <f>0.61365*EXP(17.502*AX21/(240.97+AX21))</f>
        <v>3.8750473599625259</v>
      </c>
      <c r="AZ21">
        <f>IF(AW21&lt;&gt;0,(1000-(AV21+U21)/2)/AW21*AP21,0)</f>
        <v>1.7014086826513486</v>
      </c>
      <c r="BA21">
        <f>U21*AA21/1000</f>
        <v>2.2230926114550091</v>
      </c>
      <c r="BB21">
        <f>(AY21-BA21)</f>
        <v>1.6519547485075168</v>
      </c>
      <c r="BC21">
        <f>1/(1.6/F21+1.37/N21)</f>
        <v>1.1278238638204783</v>
      </c>
      <c r="BD21">
        <f>G21*AA21*0.001</f>
        <v>34.119810510063445</v>
      </c>
      <c r="BE21">
        <f>G21/S21</f>
        <v>0.98087147032200084</v>
      </c>
      <c r="BF21">
        <f>(1-AP21*AA21/AU21/F21)*100</f>
        <v>75.582387100353046</v>
      </c>
      <c r="BG21">
        <f>(S21-E21/(N21/1.35))</f>
        <v>392.90400958711052</v>
      </c>
      <c r="BH21">
        <f>E21*BF21/100/BG21</f>
        <v>-4.9520614957680132E-3</v>
      </c>
    </row>
    <row r="22" spans="1:60" x14ac:dyDescent="0.35">
      <c r="A22" s="1" t="s">
        <v>9</v>
      </c>
      <c r="B22" s="1" t="s">
        <v>5162</v>
      </c>
      <c r="K22" s="1">
        <v>2.72</v>
      </c>
    </row>
    <row r="23" spans="1:60" x14ac:dyDescent="0.35">
      <c r="A23" s="1" t="s">
        <v>9</v>
      </c>
      <c r="B23" s="1" t="s">
        <v>5161</v>
      </c>
      <c r="K23" s="1">
        <v>2.72</v>
      </c>
    </row>
    <row r="24" spans="1:60" x14ac:dyDescent="0.35">
      <c r="A24" s="1">
        <v>3</v>
      </c>
      <c r="B24" s="1" t="s">
        <v>5160</v>
      </c>
      <c r="C24" s="1">
        <v>906.50001565739512</v>
      </c>
      <c r="D24" s="1">
        <v>0</v>
      </c>
      <c r="E24">
        <f>(R24-S24*(1000-T24)/(1000-U24))*AO24</f>
        <v>-2.5947962951778605</v>
      </c>
      <c r="F24">
        <f>IF(AZ24&lt;&gt;0,1/(1/AZ24-1/N24),0)</f>
        <v>2.7843935732909704</v>
      </c>
      <c r="G24">
        <f>((BC24-AP24/2)*S24-E24)/(BC24+AP24/2)</f>
        <v>384.78026181474314</v>
      </c>
      <c r="H24">
        <f>AP24*1000</f>
        <v>28.357798035771211</v>
      </c>
      <c r="I24">
        <f>(AU24-BA24)</f>
        <v>1.4417982302592787</v>
      </c>
      <c r="J24">
        <f>(P24+AT24*D24)</f>
        <v>27.383743286132813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29.466873168945313</v>
      </c>
      <c r="P24" s="1">
        <v>27.383743286132813</v>
      </c>
      <c r="Q24" s="1">
        <v>29.589981079101563</v>
      </c>
      <c r="R24" s="1">
        <v>400.04302978515625</v>
      </c>
      <c r="S24" s="1">
        <v>392.31683349609375</v>
      </c>
      <c r="T24" s="1">
        <v>-3.0160849913954735E-2</v>
      </c>
      <c r="U24" s="1">
        <v>25.011663436889648</v>
      </c>
      <c r="V24" s="1">
        <v>-6.4758144319057465E-2</v>
      </c>
      <c r="W24" s="1">
        <v>53.702362060546875</v>
      </c>
      <c r="X24" s="1">
        <v>300.31350708007813</v>
      </c>
      <c r="Y24" s="1">
        <v>51.009250640869141</v>
      </c>
      <c r="Z24" s="1">
        <v>1.486279908567667E-2</v>
      </c>
      <c r="AA24" s="1">
        <v>88.711700439453125</v>
      </c>
      <c r="AB24" s="1">
        <v>2.8773117065429688</v>
      </c>
      <c r="AC24" s="1">
        <v>1.1909611523151398E-2</v>
      </c>
      <c r="AD24" s="1">
        <v>3.2099548727273941E-2</v>
      </c>
      <c r="AE24" s="1">
        <v>1.6142077511176467E-3</v>
      </c>
      <c r="AF24" s="1">
        <v>5.6895673274993896E-2</v>
      </c>
      <c r="AG24" s="1">
        <v>2.1769644692540169E-2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1.1040937760296987</v>
      </c>
      <c r="AP24">
        <f>(U24-T24)/(1000-U24)*AO24</f>
        <v>2.8357798035771209E-2</v>
      </c>
      <c r="AQ24">
        <f>(P24+273.15)</f>
        <v>300.53374328613279</v>
      </c>
      <c r="AR24">
        <f>(O24+273.15)</f>
        <v>302.61687316894529</v>
      </c>
      <c r="AS24">
        <f>(Y24*AK24+Z24*AL24)*AM24</f>
        <v>8.1614799201157666</v>
      </c>
      <c r="AT24">
        <f>((AS24+0.00000010773*(AR24^4-AQ24^4))-AP24*44100)/(L24*0.92*2*29.3+0.00000043092*AQ24^3)</f>
        <v>-9.5830540998034248</v>
      </c>
      <c r="AU24">
        <f>0.61365*EXP(17.502*J24/(240.97+J24))</f>
        <v>3.6606254245650556</v>
      </c>
      <c r="AV24">
        <f>AU24*1000/AA24</f>
        <v>41.264291028481409</v>
      </c>
      <c r="AW24">
        <f>(AV24-U24)</f>
        <v>16.252627591591761</v>
      </c>
      <c r="AX24">
        <f>IF(D24,P24,(O24+P24)/2)</f>
        <v>28.425308227539063</v>
      </c>
      <c r="AY24">
        <f>0.61365*EXP(17.502*AX24/(240.97+AX24))</f>
        <v>3.8899528247585597</v>
      </c>
      <c r="AZ24">
        <f>IF(AW24&lt;&gt;0,(1000-(AV24+U24)/2)/AW24*AP24,0)</f>
        <v>1.6869935532318092</v>
      </c>
      <c r="BA24">
        <f>U24*AA24/1000</f>
        <v>2.2188271943057769</v>
      </c>
      <c r="BB24">
        <f>(AY24-BA24)</f>
        <v>1.6711256304527828</v>
      </c>
      <c r="BC24">
        <f>1/(1.6/F24+1.37/N24)</f>
        <v>1.1176945304150872</v>
      </c>
      <c r="BD24">
        <f>G24*AA24*0.001</f>
        <v>34.134511321123838</v>
      </c>
      <c r="BE24">
        <f>G24/S24</f>
        <v>0.98078957863166571</v>
      </c>
      <c r="BF24">
        <f>(1-AP24*AA24/AU24/F24)*100</f>
        <v>75.318730474088525</v>
      </c>
      <c r="BG24">
        <f>(S24-E24/(N24/1.35))</f>
        <v>393.13521905225588</v>
      </c>
      <c r="BH24">
        <f>E24*BF24/100/BG24</f>
        <v>-4.9712351710134396E-3</v>
      </c>
    </row>
    <row r="25" spans="1:60" x14ac:dyDescent="0.35">
      <c r="A25" s="1" t="s">
        <v>9</v>
      </c>
      <c r="B25" s="1" t="s">
        <v>5159</v>
      </c>
      <c r="K25" s="1">
        <v>2.72</v>
      </c>
    </row>
    <row r="26" spans="1:60" x14ac:dyDescent="0.35">
      <c r="A26" s="1" t="s">
        <v>9</v>
      </c>
      <c r="B26" s="1" t="s">
        <v>5158</v>
      </c>
      <c r="K26" s="1">
        <v>2.72</v>
      </c>
    </row>
    <row r="27" spans="1:60" x14ac:dyDescent="0.35">
      <c r="A27" s="1">
        <v>4</v>
      </c>
      <c r="B27" s="1" t="s">
        <v>5157</v>
      </c>
      <c r="C27" s="1">
        <v>1112.5000156573951</v>
      </c>
      <c r="D27" s="1">
        <v>0</v>
      </c>
      <c r="E27">
        <f>(R27-S27*(1000-T27)/(1000-U27))*AO27</f>
        <v>-2.120790633485349</v>
      </c>
      <c r="F27">
        <f>IF(AZ27&lt;&gt;0,1/(1/AZ27-1/N27),0)</f>
        <v>2.7129369139139761</v>
      </c>
      <c r="G27">
        <f>((BC27-AP27/2)*S27-E27)/(BC27+AP27/2)</f>
        <v>383.76119916195</v>
      </c>
      <c r="H27">
        <f>AP27*1000</f>
        <v>28.327208305789039</v>
      </c>
      <c r="I27">
        <f>(AU27-BA27)</f>
        <v>1.4630435355656144</v>
      </c>
      <c r="J27">
        <f>(P27+AT27*D27)</f>
        <v>27.475944519042969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29.562431335449219</v>
      </c>
      <c r="P27" s="1">
        <v>27.475944519042969</v>
      </c>
      <c r="Q27" s="1">
        <v>29.693061828613281</v>
      </c>
      <c r="R27" s="1">
        <v>399.9605712890625</v>
      </c>
      <c r="S27" s="1">
        <v>391.82626342773438</v>
      </c>
      <c r="T27" s="1">
        <v>-2.6183884590864182E-2</v>
      </c>
      <c r="U27" s="1">
        <v>24.995954513549805</v>
      </c>
      <c r="V27" s="1">
        <v>-5.5909425020217896E-2</v>
      </c>
      <c r="W27" s="1">
        <v>53.372879028320313</v>
      </c>
      <c r="X27" s="1">
        <v>300.23040771484375</v>
      </c>
      <c r="Y27" s="1">
        <v>101.28993988037109</v>
      </c>
      <c r="Z27" s="1">
        <v>9.4893932342529297E-2</v>
      </c>
      <c r="AA27" s="1">
        <v>88.710151672363281</v>
      </c>
      <c r="AB27" s="1">
        <v>2.9483001232147217</v>
      </c>
      <c r="AC27" s="1">
        <v>1.3687451370060444E-2</v>
      </c>
      <c r="AD27" s="1">
        <v>4.899250715970993E-2</v>
      </c>
      <c r="AE27" s="1">
        <v>7.0907976478338242E-3</v>
      </c>
      <c r="AF27" s="1">
        <v>3.0631247907876968E-2</v>
      </c>
      <c r="AG27" s="1">
        <v>1.5790058299899101E-2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1.1037882636575136</v>
      </c>
      <c r="AP27">
        <f>(U27-T27)/(1000-U27)*AO27</f>
        <v>2.8327208305789039E-2</v>
      </c>
      <c r="AQ27">
        <f>(P27+273.15)</f>
        <v>300.62594451904295</v>
      </c>
      <c r="AR27">
        <f>(O27+273.15)</f>
        <v>302.7124313354492</v>
      </c>
      <c r="AS27">
        <f>(Y27*AK27+Z27*AL27)*AM27</f>
        <v>16.206390018618322</v>
      </c>
      <c r="AT27">
        <f>((AS27+0.00000010773*(AR27^4-AQ27^4))-AP27*44100)/(L27*0.92*2*29.3+0.00000043092*AQ27^3)</f>
        <v>-9.507832479244783</v>
      </c>
      <c r="AU27">
        <f>0.61365*EXP(17.502*J27/(240.97+J27))</f>
        <v>3.680438451658111</v>
      </c>
      <c r="AV27">
        <f>AU27*1000/AA27</f>
        <v>41.488357107664747</v>
      </c>
      <c r="AW27">
        <f>(AV27-U27)</f>
        <v>16.492402594114942</v>
      </c>
      <c r="AX27">
        <f>IF(D27,P27,(O27+P27)/2)</f>
        <v>28.519187927246094</v>
      </c>
      <c r="AY27">
        <f>0.61365*EXP(17.502*AX27/(240.97+AX27))</f>
        <v>3.9112254017053849</v>
      </c>
      <c r="AZ27">
        <f>IF(AW27&lt;&gt;0,(1000-(AV27+U27)/2)/AW27*AP27,0)</f>
        <v>1.660494926517291</v>
      </c>
      <c r="BA27">
        <f>U27*AA27/1000</f>
        <v>2.2173949160924966</v>
      </c>
      <c r="BB27">
        <f>(AY27-BA27)</f>
        <v>1.6938304856128883</v>
      </c>
      <c r="BC27">
        <f>1/(1.6/F27+1.37/N27)</f>
        <v>1.0991013686263233</v>
      </c>
      <c r="BD27">
        <f>G27*AA27*0.001</f>
        <v>34.043514183624595</v>
      </c>
      <c r="BE27">
        <f>G27/S27</f>
        <v>0.97941673384721484</v>
      </c>
      <c r="BF27">
        <f>(1-AP27*AA27/AU27/F27)*100</f>
        <v>74.832629436755283</v>
      </c>
      <c r="BG27">
        <f>(S27-E27/(N27/1.35))</f>
        <v>392.49515000866319</v>
      </c>
      <c r="BH27">
        <f>E27*BF27/100/BG27</f>
        <v>-4.0434726285164969E-3</v>
      </c>
    </row>
    <row r="28" spans="1:60" x14ac:dyDescent="0.35">
      <c r="A28" s="1" t="s">
        <v>9</v>
      </c>
      <c r="B28" s="1" t="s">
        <v>5156</v>
      </c>
      <c r="K28" s="1">
        <v>2.72</v>
      </c>
    </row>
    <row r="29" spans="1:60" x14ac:dyDescent="0.35">
      <c r="A29" s="1" t="s">
        <v>9</v>
      </c>
      <c r="B29" s="1" t="s">
        <v>5155</v>
      </c>
      <c r="K29" s="1">
        <v>2.72</v>
      </c>
    </row>
    <row r="30" spans="1:60" x14ac:dyDescent="0.35">
      <c r="A30" s="1">
        <v>5</v>
      </c>
      <c r="B30" s="1" t="s">
        <v>5154</v>
      </c>
      <c r="C30" s="1">
        <v>1318.5000156573951</v>
      </c>
      <c r="D30" s="1">
        <v>0</v>
      </c>
      <c r="E30">
        <f>(R30-S30*(1000-T30)/(1000-U30))*AO30</f>
        <v>-2.0571119608070316</v>
      </c>
      <c r="F30">
        <f>IF(AZ30&lt;&gt;0,1/(1/AZ30-1/N30),0)</f>
        <v>2.5888634815662912</v>
      </c>
      <c r="G30">
        <f>((BC30-AP30/2)*S30-E30)/(BC30+AP30/2)</f>
        <v>383.61421094075331</v>
      </c>
      <c r="H30">
        <f>AP30*1000</f>
        <v>28.105672061982705</v>
      </c>
      <c r="I30">
        <f>(AU30-BA30)</f>
        <v>1.4942044883806442</v>
      </c>
      <c r="J30">
        <f>(P30+AT30*D30)</f>
        <v>27.54161262512207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29.638328552246094</v>
      </c>
      <c r="P30" s="1">
        <v>27.54161262512207</v>
      </c>
      <c r="Q30" s="1">
        <v>29.768989562988281</v>
      </c>
      <c r="R30" s="1">
        <v>400.0220947265625</v>
      </c>
      <c r="S30" s="1">
        <v>391.90811157226563</v>
      </c>
      <c r="T30" s="1">
        <v>-2.2419266402721405E-2</v>
      </c>
      <c r="U30" s="1">
        <v>24.804445266723633</v>
      </c>
      <c r="V30" s="1">
        <v>-4.7662045806646347E-2</v>
      </c>
      <c r="W30" s="1">
        <v>52.732795715332031</v>
      </c>
      <c r="X30" s="1">
        <v>300.28436279296875</v>
      </c>
      <c r="Y30" s="1">
        <v>149.75123596191406</v>
      </c>
      <c r="Z30" s="1">
        <v>0.11204356700181961</v>
      </c>
      <c r="AA30" s="1">
        <v>88.709999084472656</v>
      </c>
      <c r="AB30" s="1">
        <v>3.0262451171875</v>
      </c>
      <c r="AC30" s="1">
        <v>2.0853836089372635E-2</v>
      </c>
      <c r="AD30" s="1">
        <v>1.8369337543845177E-2</v>
      </c>
      <c r="AE30" s="1">
        <v>5.8216191828250885E-3</v>
      </c>
      <c r="AF30" s="1">
        <v>2.2088678553700447E-2</v>
      </c>
      <c r="AG30" s="1">
        <v>1.0837485082447529E-2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1.1039866279153261</v>
      </c>
      <c r="AP30">
        <f>(U30-T30)/(1000-U30)*AO30</f>
        <v>2.8105672061982705E-2</v>
      </c>
      <c r="AQ30">
        <f>(P30+273.15)</f>
        <v>300.69161262512205</v>
      </c>
      <c r="AR30">
        <f>(O30+273.15)</f>
        <v>302.78832855224607</v>
      </c>
      <c r="AS30">
        <f>(Y30*AK30+Z30*AL30)*AM30</f>
        <v>23.960197218354097</v>
      </c>
      <c r="AT30">
        <f>((AS30+0.00000010773*(AR30^4-AQ30^4))-AP30*44100)/(L30*0.92*2*29.3+0.00000043092*AQ30^3)</f>
        <v>-9.3682929086777218</v>
      </c>
      <c r="AU30">
        <f>0.61365*EXP(17.502*J30/(240.97+J30))</f>
        <v>3.6946068052825498</v>
      </c>
      <c r="AV30">
        <f>AU30*1000/AA30</f>
        <v>41.648143877945714</v>
      </c>
      <c r="AW30">
        <f>(AV30-U30)</f>
        <v>16.843698611222081</v>
      </c>
      <c r="AX30">
        <f>IF(D30,P30,(O30+P30)/2)</f>
        <v>28.589970588684082</v>
      </c>
      <c r="AY30">
        <f>0.61365*EXP(17.502*AX30/(240.97+AX30))</f>
        <v>3.9273313499600153</v>
      </c>
      <c r="AZ30">
        <f>IF(AW30&lt;&gt;0,(1000-(AV30+U30)/2)/AW30*AP30,0)</f>
        <v>1.6131744784838797</v>
      </c>
      <c r="BA30">
        <f>U30*AA30/1000</f>
        <v>2.2004023169019056</v>
      </c>
      <c r="BB30">
        <f>(AY30-BA30)</f>
        <v>1.7269290330581097</v>
      </c>
      <c r="BC30">
        <f>1/(1.6/F30+1.37/N30)</f>
        <v>1.0659852907147529</v>
      </c>
      <c r="BD30">
        <f>G30*AA30*0.001</f>
        <v>34.030416301344928</v>
      </c>
      <c r="BE30">
        <f>G30/S30</f>
        <v>0.97883712945302748</v>
      </c>
      <c r="BF30">
        <f>(1-AP30*AA30/AU30/F30)*100</f>
        <v>73.933112710647237</v>
      </c>
      <c r="BG30">
        <f>(S30-E30/(N30/1.35))</f>
        <v>392.55691422365737</v>
      </c>
      <c r="BH30">
        <f>E30*BF30/100/BG30</f>
        <v>-3.8743093025770787E-3</v>
      </c>
    </row>
    <row r="31" spans="1:60" x14ac:dyDescent="0.35">
      <c r="A31" s="1" t="s">
        <v>9</v>
      </c>
      <c r="B31" s="1" t="s">
        <v>5153</v>
      </c>
      <c r="K31" s="1">
        <v>2.72</v>
      </c>
    </row>
    <row r="32" spans="1:60" x14ac:dyDescent="0.35">
      <c r="A32" s="1" t="s">
        <v>9</v>
      </c>
      <c r="B32" s="1" t="s">
        <v>5152</v>
      </c>
      <c r="K32" s="1">
        <v>2.72</v>
      </c>
    </row>
    <row r="33" spans="1:60" x14ac:dyDescent="0.35">
      <c r="A33" s="1">
        <v>6</v>
      </c>
      <c r="B33" s="1" t="s">
        <v>5151</v>
      </c>
      <c r="C33" s="1">
        <v>1524.5000156573951</v>
      </c>
      <c r="D33" s="1">
        <v>0</v>
      </c>
      <c r="E33">
        <f>(R33-S33*(1000-T33)/(1000-U33))*AO33</f>
        <v>-1.5853426423533337</v>
      </c>
      <c r="F33">
        <f>IF(AZ33&lt;&gt;0,1/(1/AZ33-1/N33),0)</f>
        <v>2.4438765884902294</v>
      </c>
      <c r="G33">
        <f>((BC33-AP33/2)*S33-E33)/(BC33+AP33/2)</f>
        <v>382.52182443627805</v>
      </c>
      <c r="H33">
        <f>AP33*1000</f>
        <v>27.857177768366078</v>
      </c>
      <c r="I33">
        <f>(AU33-BA33)</f>
        <v>1.5356275488543516</v>
      </c>
      <c r="J33">
        <f>(P33+AT33*D33)</f>
        <v>27.647039413452148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29.699617385864258</v>
      </c>
      <c r="P33" s="1">
        <v>27.647039413452148</v>
      </c>
      <c r="Q33" s="1">
        <v>29.83184814453125</v>
      </c>
      <c r="R33" s="1">
        <v>399.92684936523438</v>
      </c>
      <c r="S33" s="1">
        <v>391.48526000976563</v>
      </c>
      <c r="T33" s="1">
        <v>-1.3937682844698429E-2</v>
      </c>
      <c r="U33" s="1">
        <v>24.596220016479492</v>
      </c>
      <c r="V33" s="1">
        <v>-2.9524886980652809E-2</v>
      </c>
      <c r="W33" s="1">
        <v>52.103401184082031</v>
      </c>
      <c r="X33" s="1">
        <v>300.3143310546875</v>
      </c>
      <c r="Y33" s="1">
        <v>300.46002197265625</v>
      </c>
      <c r="Z33" s="1">
        <v>5.3734984248876572E-2</v>
      </c>
      <c r="AA33" s="1">
        <v>88.705718994140625</v>
      </c>
      <c r="AB33" s="1">
        <v>3.1299285888671875</v>
      </c>
      <c r="AC33" s="1">
        <v>3.3384542912244797E-2</v>
      </c>
      <c r="AD33" s="1">
        <v>3.3972755074501038E-2</v>
      </c>
      <c r="AE33" s="1">
        <v>1.0765562765300274E-2</v>
      </c>
      <c r="AF33" s="1">
        <v>3.6650218069553375E-2</v>
      </c>
      <c r="AG33" s="1">
        <v>8.9285913854837418E-3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1.1040968053481155</v>
      </c>
      <c r="AP33">
        <f>(U33-T33)/(1000-U33)*AO33</f>
        <v>2.7857177768366079E-2</v>
      </c>
      <c r="AQ33">
        <f>(P33+273.15)</f>
        <v>300.79703941345213</v>
      </c>
      <c r="AR33">
        <f>(O33+273.15)</f>
        <v>302.84961738586424</v>
      </c>
      <c r="AS33">
        <f>(Y33*AK33+Z33*AL33)*AM33</f>
        <v>48.073602441096227</v>
      </c>
      <c r="AT33">
        <f>((AS33+0.00000010773*(AR33^4-AQ33^4))-AP33*44100)/(L33*0.92*2*29.3+0.00000043092*AQ33^3)</f>
        <v>-9.0954159234969438</v>
      </c>
      <c r="AU33">
        <f>0.61365*EXP(17.502*J33/(240.97+J33))</f>
        <v>3.7174529299542383</v>
      </c>
      <c r="AV33">
        <f>AU33*1000/AA33</f>
        <v>41.907703044487931</v>
      </c>
      <c r="AW33">
        <f>(AV33-U33)</f>
        <v>17.311483028008439</v>
      </c>
      <c r="AX33">
        <f>IF(D33,P33,(O33+P33)/2)</f>
        <v>28.673328399658203</v>
      </c>
      <c r="AY33">
        <f>0.61365*EXP(17.502*AX33/(240.97+AX33))</f>
        <v>3.9463728048910793</v>
      </c>
      <c r="AZ33">
        <f>IF(AW33&lt;&gt;0,(1000-(AV33+U33)/2)/AW33*AP33,0)</f>
        <v>1.555665214891917</v>
      </c>
      <c r="BA33">
        <f>U33*AA33/1000</f>
        <v>2.1818253810998867</v>
      </c>
      <c r="BB33">
        <f>(AY33-BA33)</f>
        <v>1.7645474237911927</v>
      </c>
      <c r="BC33">
        <f>1/(1.6/F33+1.37/N33)</f>
        <v>1.0258883164776202</v>
      </c>
      <c r="BD33">
        <f>G33*AA33*0.001</f>
        <v>33.931873467570476</v>
      </c>
      <c r="BE33">
        <f>G33/S33</f>
        <v>0.97710402794408158</v>
      </c>
      <c r="BF33">
        <f>(1-AP33*AA33/AU33/F33)*100</f>
        <v>72.800307969828197</v>
      </c>
      <c r="BG33">
        <f>(S33-E33/(N33/1.35))</f>
        <v>391.98526901720908</v>
      </c>
      <c r="BH33">
        <f>E33*BF33/100/BG33</f>
        <v>-2.9443308645345279E-3</v>
      </c>
    </row>
    <row r="34" spans="1:60" x14ac:dyDescent="0.35">
      <c r="A34" s="1" t="s">
        <v>9</v>
      </c>
      <c r="B34" s="1" t="s">
        <v>5150</v>
      </c>
      <c r="K34" s="1">
        <v>2.72</v>
      </c>
    </row>
    <row r="35" spans="1:60" x14ac:dyDescent="0.35">
      <c r="A35" s="1" t="s">
        <v>9</v>
      </c>
      <c r="B35" s="1" t="s">
        <v>5149</v>
      </c>
      <c r="K35" s="1">
        <v>2.72</v>
      </c>
    </row>
    <row r="36" spans="1:60" x14ac:dyDescent="0.35">
      <c r="A36" s="1">
        <v>7</v>
      </c>
      <c r="B36" s="1" t="s">
        <v>5148</v>
      </c>
      <c r="C36" s="1">
        <v>1730.5000156573951</v>
      </c>
      <c r="D36" s="1">
        <v>0</v>
      </c>
      <c r="E36">
        <f>(R36-S36*(1000-T36)/(1000-U36))*AO36</f>
        <v>-1.5313604540440833</v>
      </c>
      <c r="F36">
        <f>IF(AZ36&lt;&gt;0,1/(1/AZ36-1/N36),0)</f>
        <v>2.2364857115180397</v>
      </c>
      <c r="G36">
        <f>((BC36-AP36/2)*S36-E36)/(BC36+AP36/2)</f>
        <v>382.38780218625914</v>
      </c>
      <c r="H36">
        <f>AP36*1000</f>
        <v>27.409406138196946</v>
      </c>
      <c r="I36">
        <f>(AU36-BA36)</f>
        <v>1.6001329300809748</v>
      </c>
      <c r="J36">
        <f>(P36+AT36*D36)</f>
        <v>27.790586471557617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29.774316787719727</v>
      </c>
      <c r="P36" s="1">
        <v>27.790586471557617</v>
      </c>
      <c r="Q36" s="1">
        <v>29.895635604858398</v>
      </c>
      <c r="R36" s="1">
        <v>400.12835693359375</v>
      </c>
      <c r="S36" s="1">
        <v>391.78836059570313</v>
      </c>
      <c r="T36" s="1">
        <v>-3.86812724173069E-3</v>
      </c>
      <c r="U36" s="1">
        <v>24.222198486328125</v>
      </c>
      <c r="V36" s="1">
        <v>-8.1588113680481911E-3</v>
      </c>
      <c r="W36" s="1">
        <v>51.090442657470703</v>
      </c>
      <c r="X36" s="1">
        <v>300.28701782226563</v>
      </c>
      <c r="Y36" s="1">
        <v>501.36627197265625</v>
      </c>
      <c r="Z36" s="1">
        <v>0.18635566532611847</v>
      </c>
      <c r="AA36" s="1">
        <v>88.704788208007813</v>
      </c>
      <c r="AB36" s="1">
        <v>3.2563385963439941</v>
      </c>
      <c r="AC36" s="1">
        <v>4.2045526206493378E-2</v>
      </c>
      <c r="AD36" s="1">
        <v>7.8831538558006287E-2</v>
      </c>
      <c r="AE36" s="1">
        <v>1.0978131555020809E-2</v>
      </c>
      <c r="AF36" s="1">
        <v>4.3548408895730972E-2</v>
      </c>
      <c r="AG36" s="1">
        <v>7.9432642087340355E-3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1.1039963890524469</v>
      </c>
      <c r="AP36">
        <f>(U36-T36)/(1000-U36)*AO36</f>
        <v>2.7409406138196948E-2</v>
      </c>
      <c r="AQ36">
        <f>(P36+273.15)</f>
        <v>300.94058647155759</v>
      </c>
      <c r="AR36">
        <f>(O36+273.15)</f>
        <v>302.9243167877197</v>
      </c>
      <c r="AS36">
        <f>(Y36*AK36+Z36*AL36)*AM36</f>
        <v>80.218601722599487</v>
      </c>
      <c r="AT36">
        <f>((AS36+0.00000010773*(AR36^4-AQ36^4))-AP36*44100)/(L36*0.92*2*29.3+0.00000043092*AQ36^3)</f>
        <v>-8.6922380199051013</v>
      </c>
      <c r="AU36">
        <f>0.61365*EXP(17.502*J36/(240.97+J36))</f>
        <v>3.7487579167430387</v>
      </c>
      <c r="AV36">
        <f>AU36*1000/AA36</f>
        <v>42.261054814227265</v>
      </c>
      <c r="AW36">
        <f>(AV36-U36)</f>
        <v>18.03885632789914</v>
      </c>
      <c r="AX36">
        <f>IF(D36,P36,(O36+P36)/2)</f>
        <v>28.782451629638672</v>
      </c>
      <c r="AY36">
        <f>0.61365*EXP(17.502*AX36/(240.97+AX36))</f>
        <v>3.9714215262545891</v>
      </c>
      <c r="AZ36">
        <f>IF(AW36&lt;&gt;0,(1000-(AV36+U36)/2)/AW36*AP36,0)</f>
        <v>1.4689552602989906</v>
      </c>
      <c r="BA36">
        <f>U36*AA36/1000</f>
        <v>2.1486249866620639</v>
      </c>
      <c r="BB36">
        <f>(AY36-BA36)</f>
        <v>1.8227965395925252</v>
      </c>
      <c r="BC36">
        <f>1/(1.6/F36+1.37/N36)</f>
        <v>0.96573986189333982</v>
      </c>
      <c r="BD36">
        <f>G36*AA36*0.001</f>
        <v>33.919629006257701</v>
      </c>
      <c r="BE36">
        <f>G36/S36</f>
        <v>0.97600602939007508</v>
      </c>
      <c r="BF36">
        <f>(1-AP36*AA36/AU36/F36)*100</f>
        <v>71.000322677921929</v>
      </c>
      <c r="BG36">
        <f>(S36-E36/(N36/1.35))</f>
        <v>392.2713438954699</v>
      </c>
      <c r="BH36">
        <f>E36*BF36/100/BG36</f>
        <v>-2.7717315594256581E-3</v>
      </c>
    </row>
    <row r="37" spans="1:60" x14ac:dyDescent="0.35">
      <c r="A37" s="1" t="s">
        <v>9</v>
      </c>
      <c r="B37" s="1" t="s">
        <v>5147</v>
      </c>
      <c r="K37" s="1">
        <v>2.72</v>
      </c>
    </row>
    <row r="38" spans="1:60" x14ac:dyDescent="0.35">
      <c r="A38" s="1" t="s">
        <v>9</v>
      </c>
      <c r="B38" s="1" t="s">
        <v>5146</v>
      </c>
      <c r="K38" s="1">
        <v>2.72</v>
      </c>
    </row>
    <row r="39" spans="1:60" x14ac:dyDescent="0.35">
      <c r="A39" s="1">
        <v>8</v>
      </c>
      <c r="B39" s="1" t="s">
        <v>5145</v>
      </c>
      <c r="C39" s="1">
        <v>1936.5000156573951</v>
      </c>
      <c r="D39" s="1">
        <v>0</v>
      </c>
      <c r="E39">
        <f>(R39-S39*(1000-T39)/(1000-U39))*AO39</f>
        <v>-1.5141247711923278</v>
      </c>
      <c r="F39">
        <f>IF(AZ39&lt;&gt;0,1/(1/AZ39-1/N39),0)</f>
        <v>1.9899021742412788</v>
      </c>
      <c r="G39">
        <f>((BC39-AP39/2)*S39-E39)/(BC39+AP39/2)</f>
        <v>381.95379367443877</v>
      </c>
      <c r="H39">
        <f>AP39*1000</f>
        <v>26.740939764908717</v>
      </c>
      <c r="I39">
        <f>(AU39-BA39)</f>
        <v>1.6882937613834184</v>
      </c>
      <c r="J39">
        <f>(P39+AT39*D39)</f>
        <v>27.961997985839844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29.856399536132813</v>
      </c>
      <c r="P39" s="1">
        <v>27.961997985839844</v>
      </c>
      <c r="Q39" s="1">
        <v>29.961660385131836</v>
      </c>
      <c r="R39" s="1">
        <v>400.002197265625</v>
      </c>
      <c r="S39" s="1">
        <v>391.882568359375</v>
      </c>
      <c r="T39" s="1">
        <v>7.1424455381929874E-3</v>
      </c>
      <c r="U39" s="1">
        <v>23.653148651123047</v>
      </c>
      <c r="V39" s="1">
        <v>1.4994174242019653E-2</v>
      </c>
      <c r="W39" s="1">
        <v>49.655178070068359</v>
      </c>
      <c r="X39" s="1">
        <v>300.32528686523438</v>
      </c>
      <c r="Y39" s="1">
        <v>750.5853271484375</v>
      </c>
      <c r="Z39" s="1">
        <v>6.1737637966871262E-2</v>
      </c>
      <c r="AA39" s="1">
        <v>88.704765319824219</v>
      </c>
      <c r="AB39" s="1">
        <v>3.4016220569610596</v>
      </c>
      <c r="AC39" s="1">
        <v>5.4304435849189758E-2</v>
      </c>
      <c r="AD39" s="1">
        <v>3.9290513843297958E-2</v>
      </c>
      <c r="AE39" s="1">
        <v>1.5791071578860283E-2</v>
      </c>
      <c r="AF39" s="1">
        <v>4.5988511294126511E-2</v>
      </c>
      <c r="AG39" s="1">
        <v>2.1871882490813732E-3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1.1041370840633613</v>
      </c>
      <c r="AP39">
        <f>(U39-T39)/(1000-U39)*AO39</f>
        <v>2.6740939764908718E-2</v>
      </c>
      <c r="AQ39">
        <f>(P39+273.15)</f>
        <v>301.11199798583982</v>
      </c>
      <c r="AR39">
        <f>(O39+273.15)</f>
        <v>303.00639953613279</v>
      </c>
      <c r="AS39">
        <f>(Y39*AK39+Z39*AL39)*AM39</f>
        <v>120.09364965944769</v>
      </c>
      <c r="AT39">
        <f>((AS39+0.00000010773*(AR39^4-AQ39^4))-AP39*44100)/(L39*0.92*2*29.3+0.00000043092*AQ39^3)</f>
        <v>-8.1535044227874955</v>
      </c>
      <c r="AU39">
        <f>0.61365*EXP(17.502*J39/(240.97+J39))</f>
        <v>3.786440761556205</v>
      </c>
      <c r="AV39">
        <f>AU39*1000/AA39</f>
        <v>42.685877674150056</v>
      </c>
      <c r="AW39">
        <f>(AV39-U39)</f>
        <v>19.032729023027009</v>
      </c>
      <c r="AX39">
        <f>IF(D39,P39,(O39+P39)/2)</f>
        <v>28.909198760986328</v>
      </c>
      <c r="AY39">
        <f>0.61365*EXP(17.502*AX39/(240.97+AX39))</f>
        <v>4.0006896838557955</v>
      </c>
      <c r="AZ39">
        <f>IF(AW39&lt;&gt;0,(1000-(AV39+U39)/2)/AW39*AP39,0)</f>
        <v>1.358394572849513</v>
      </c>
      <c r="BA39">
        <f>U39*AA39/1000</f>
        <v>2.0981470001727867</v>
      </c>
      <c r="BB39">
        <f>(AY39-BA39)</f>
        <v>1.9025426836830088</v>
      </c>
      <c r="BC39">
        <f>1/(1.6/F39+1.37/N39)</f>
        <v>0.88957915569675106</v>
      </c>
      <c r="BD39">
        <f>G39*AA39*0.001</f>
        <v>33.88112163090765</v>
      </c>
      <c r="BE39">
        <f>G39/S39</f>
        <v>0.97466390320318852</v>
      </c>
      <c r="BF39">
        <f>(1-AP39*AA39/AU39/F39)*100</f>
        <v>68.518115321840881</v>
      </c>
      <c r="BG39">
        <f>(S39-E39/(N39/1.35))</f>
        <v>392.36011561241907</v>
      </c>
      <c r="BH39">
        <f>E39*BF39/100/BG39</f>
        <v>-2.6441264429306359E-3</v>
      </c>
    </row>
    <row r="40" spans="1:60" x14ac:dyDescent="0.35">
      <c r="A40" s="1" t="s">
        <v>9</v>
      </c>
      <c r="B40" s="1" t="s">
        <v>5144</v>
      </c>
      <c r="K40" s="1">
        <v>2.72</v>
      </c>
    </row>
    <row r="41" spans="1:60" x14ac:dyDescent="0.35">
      <c r="A41" s="1" t="s">
        <v>9</v>
      </c>
      <c r="B41" s="1" t="s">
        <v>5143</v>
      </c>
      <c r="K41" s="1">
        <v>2.72</v>
      </c>
    </row>
    <row r="42" spans="1:60" x14ac:dyDescent="0.35">
      <c r="A42" s="1">
        <v>9</v>
      </c>
      <c r="B42" s="1" t="s">
        <v>5142</v>
      </c>
      <c r="C42" s="1">
        <v>2142.000015668571</v>
      </c>
      <c r="D42" s="1">
        <v>0</v>
      </c>
      <c r="E42">
        <f>(R42-S42*(1000-T42)/(1000-U42))*AO42</f>
        <v>-1.5014182166033536</v>
      </c>
      <c r="F42">
        <f>IF(AZ42&lt;&gt;0,1/(1/AZ42-1/N42),0)</f>
        <v>1.6999713883466989</v>
      </c>
      <c r="G42">
        <f>((BC42-AP42/2)*S42-E42)/(BC42+AP42/2)</f>
        <v>381.44878290997514</v>
      </c>
      <c r="H42">
        <f>AP42*1000</f>
        <v>25.70212356458504</v>
      </c>
      <c r="I42">
        <f>(AU42-BA42)</f>
        <v>1.8119941452321906</v>
      </c>
      <c r="J42">
        <f>(P42+AT42*D42)</f>
        <v>28.167198181152344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29.944021224975586</v>
      </c>
      <c r="P42" s="1">
        <v>28.167198181152344</v>
      </c>
      <c r="Q42" s="1">
        <v>30.033256530761719</v>
      </c>
      <c r="R42" s="1">
        <v>399.86141967773438</v>
      </c>
      <c r="S42" s="1">
        <v>392.09307861328125</v>
      </c>
      <c r="T42" s="1">
        <v>2.0991245284676552E-2</v>
      </c>
      <c r="U42" s="1">
        <v>22.771862030029297</v>
      </c>
      <c r="V42" s="1">
        <v>4.3846059590578079E-2</v>
      </c>
      <c r="W42" s="1">
        <v>47.565372467041016</v>
      </c>
      <c r="X42" s="1">
        <v>300.28652954101563</v>
      </c>
      <c r="Y42" s="1">
        <v>1001.2926635742188</v>
      </c>
      <c r="Z42" s="1">
        <v>1.8292922526597977E-2</v>
      </c>
      <c r="AA42" s="1">
        <v>88.705604553222656</v>
      </c>
      <c r="AB42" s="1">
        <v>3.4648787975311279</v>
      </c>
      <c r="AC42" s="1">
        <v>7.2824694216251373E-2</v>
      </c>
      <c r="AD42" s="1">
        <v>6.2722496688365936E-2</v>
      </c>
      <c r="AE42" s="1">
        <v>2.1778741851449013E-2</v>
      </c>
      <c r="AF42" s="1">
        <v>5.2483540028333664E-2</v>
      </c>
      <c r="AG42" s="1">
        <v>6.7279478535056114E-3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1.1039945939007925</v>
      </c>
      <c r="AP42">
        <f>(U42-T42)/(1000-U42)*AO42</f>
        <v>2.5702123564585039E-2</v>
      </c>
      <c r="AQ42">
        <f>(P42+273.15)</f>
        <v>301.31719818115232</v>
      </c>
      <c r="AR42">
        <f>(O42+273.15)</f>
        <v>303.09402122497556</v>
      </c>
      <c r="AS42">
        <f>(Y42*AK42+Z42*AL42)*AM42</f>
        <v>160.20682259097339</v>
      </c>
      <c r="AT42">
        <f>((AS42+0.00000010773*(AR42^4-AQ42^4))-AP42*44100)/(L42*0.92*2*29.3+0.00000043092*AQ42^3)</f>
        <v>-7.4870295213456206</v>
      </c>
      <c r="AU42">
        <f>0.61365*EXP(17.502*J42/(240.97+J42))</f>
        <v>3.8319859334085153</v>
      </c>
      <c r="AV42">
        <f>AU42*1000/AA42</f>
        <v>43.198915702213093</v>
      </c>
      <c r="AW42">
        <f>(AV42-U42)</f>
        <v>20.427053672183796</v>
      </c>
      <c r="AX42">
        <f>IF(D42,P42,(O42+P42)/2)</f>
        <v>29.055609703063965</v>
      </c>
      <c r="AY42">
        <f>0.61365*EXP(17.502*AX42/(240.97+AX42))</f>
        <v>4.0347325355127301</v>
      </c>
      <c r="AZ42">
        <f>IF(AW42&lt;&gt;0,(1000-(AV42+U42)/2)/AW42*AP42,0)</f>
        <v>1.2167358750306256</v>
      </c>
      <c r="BA42">
        <f>U42*AA42/1000</f>
        <v>2.0199917881763247</v>
      </c>
      <c r="BB42">
        <f>(AY42-BA42)</f>
        <v>2.0147407473364054</v>
      </c>
      <c r="BC42">
        <f>1/(1.6/F42+1.37/N42)</f>
        <v>0.79285809716845523</v>
      </c>
      <c r="BD42">
        <f>G42*AA42*0.001</f>
        <v>33.836644894120333</v>
      </c>
      <c r="BE42">
        <f>G42/S42</f>
        <v>0.97285263044950476</v>
      </c>
      <c r="BF42">
        <f>(1-AP42*AA42/AU42/F42)*100</f>
        <v>65.001087574049208</v>
      </c>
      <c r="BG42">
        <f>(S42-E42/(N42/1.35))</f>
        <v>392.56661828362468</v>
      </c>
      <c r="BH42">
        <f>E42*BF42/100/BG42</f>
        <v>-2.4860447230435931E-3</v>
      </c>
    </row>
    <row r="43" spans="1:60" x14ac:dyDescent="0.35">
      <c r="A43" s="1" t="s">
        <v>9</v>
      </c>
      <c r="B43" s="1" t="s">
        <v>5141</v>
      </c>
      <c r="K43" s="1">
        <v>2.72</v>
      </c>
    </row>
    <row r="44" spans="1:60" x14ac:dyDescent="0.35">
      <c r="A44" s="1" t="s">
        <v>9</v>
      </c>
      <c r="B44" s="1" t="s">
        <v>5140</v>
      </c>
      <c r="K44" s="1">
        <v>2.72</v>
      </c>
    </row>
    <row r="45" spans="1:60" x14ac:dyDescent="0.35">
      <c r="A45" s="1">
        <v>10</v>
      </c>
      <c r="B45" s="1" t="s">
        <v>5139</v>
      </c>
      <c r="C45" s="1">
        <v>2346.5000156797469</v>
      </c>
      <c r="D45" s="1">
        <v>0</v>
      </c>
      <c r="E45">
        <f>(R45-S45*(1000-T45)/(1000-U45))*AO45</f>
        <v>-1.4020062265125797</v>
      </c>
      <c r="F45">
        <f>IF(AZ45&lt;&gt;0,1/(1/AZ45-1/N45),0)</f>
        <v>1.3801130880476686</v>
      </c>
      <c r="G45">
        <f>((BC45-AP45/2)*S45-E45)/(BC45+AP45/2)</f>
        <v>380.91508695520758</v>
      </c>
      <c r="H45">
        <f>AP45*1000</f>
        <v>24.195772961096115</v>
      </c>
      <c r="I45">
        <f>(AU45-BA45)</f>
        <v>1.9894050253886801</v>
      </c>
      <c r="J45">
        <f>(P45+AT45*D45)</f>
        <v>28.448568344116211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30.049392700195313</v>
      </c>
      <c r="P45" s="1">
        <v>28.448568344116211</v>
      </c>
      <c r="Q45" s="1">
        <v>30.119731903076172</v>
      </c>
      <c r="R45" s="1">
        <v>400.02267456054688</v>
      </c>
      <c r="S45" s="1">
        <v>392.6865234375</v>
      </c>
      <c r="T45" s="1">
        <v>3.9069414138793945E-2</v>
      </c>
      <c r="U45" s="1">
        <v>21.484048843383789</v>
      </c>
      <c r="V45" s="1">
        <v>8.1117168068885803E-2</v>
      </c>
      <c r="W45" s="1">
        <v>44.605869293212891</v>
      </c>
      <c r="X45" s="1">
        <v>300.29678344726563</v>
      </c>
      <c r="Y45" s="1">
        <v>1250.993408203125</v>
      </c>
      <c r="Z45" s="1">
        <v>0.181783527135849</v>
      </c>
      <c r="AA45" s="1">
        <v>88.708091735839844</v>
      </c>
      <c r="AB45" s="1">
        <v>3.605133056640625</v>
      </c>
      <c r="AC45" s="1">
        <v>8.190339058637619E-2</v>
      </c>
      <c r="AD45" s="1">
        <v>7.0238254964351654E-2</v>
      </c>
      <c r="AE45" s="1">
        <v>3.1463082879781723E-2</v>
      </c>
      <c r="AF45" s="1">
        <v>3.8447123020887375E-2</v>
      </c>
      <c r="AG45" s="1">
        <v>1.2503758072853088E-2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1.104032292085535</v>
      </c>
      <c r="AP45">
        <f>(U45-T45)/(1000-U45)*AO45</f>
        <v>2.4195772961096113E-2</v>
      </c>
      <c r="AQ45">
        <f>(P45+273.15)</f>
        <v>301.59856834411619</v>
      </c>
      <c r="AR45">
        <f>(O45+273.15)</f>
        <v>303.19939270019529</v>
      </c>
      <c r="AS45">
        <f>(Y45*AK45+Z45*AL45)*AM45</f>
        <v>200.15894083859894</v>
      </c>
      <c r="AT45">
        <f>((AS45+0.00000010773*(AR45^4-AQ45^4))-AP45*44100)/(L45*0.92*2*29.3+0.00000043092*AQ45^3)</f>
        <v>-6.6649335577711701</v>
      </c>
      <c r="AU45">
        <f>0.61365*EXP(17.502*J45/(240.97+J45))</f>
        <v>3.8952140010448333</v>
      </c>
      <c r="AV45">
        <f>AU45*1000/AA45</f>
        <v>43.910470001363912</v>
      </c>
      <c r="AW45">
        <f>(AV45-U45)</f>
        <v>22.426421157980123</v>
      </c>
      <c r="AX45">
        <f>IF(D45,P45,(O45+P45)/2)</f>
        <v>29.248980522155762</v>
      </c>
      <c r="AY45">
        <f>0.61365*EXP(17.502*AX45/(240.97+AX45))</f>
        <v>4.0800812340985297</v>
      </c>
      <c r="AZ45">
        <f>IF(AW45&lt;&gt;0,(1000-(AV45+U45)/2)/AW45*AP45,0)</f>
        <v>1.0436189230011892</v>
      </c>
      <c r="BA45">
        <f>U45*AA45/1000</f>
        <v>1.9058089756561531</v>
      </c>
      <c r="BB45">
        <f>(AY45-BA45)</f>
        <v>2.1742722584423766</v>
      </c>
      <c r="BC45">
        <f>1/(1.6/F45+1.37/N45)</f>
        <v>0.67595303675614138</v>
      </c>
      <c r="BD45">
        <f>G45*AA45*0.001</f>
        <v>33.790250477187968</v>
      </c>
      <c r="BE45">
        <f>G45/S45</f>
        <v>0.97002332451022866</v>
      </c>
      <c r="BF45">
        <f>(1-AP45*AA45/AU45/F45)*100</f>
        <v>60.073913752453102</v>
      </c>
      <c r="BG45">
        <f>(S45-E45/(N45/1.35))</f>
        <v>393.12870907170935</v>
      </c>
      <c r="BH45">
        <f>E45*BF45/100/BG45</f>
        <v>-2.1424027090465149E-3</v>
      </c>
    </row>
    <row r="46" spans="1:60" x14ac:dyDescent="0.35">
      <c r="A46" s="1" t="s">
        <v>9</v>
      </c>
      <c r="B46" s="1" t="s">
        <v>5138</v>
      </c>
      <c r="K46" s="1">
        <v>2.72</v>
      </c>
    </row>
    <row r="47" spans="1:60" x14ac:dyDescent="0.35">
      <c r="A47" s="1" t="s">
        <v>9</v>
      </c>
      <c r="B47" s="1" t="s">
        <v>5137</v>
      </c>
      <c r="K47" s="1">
        <v>2.72</v>
      </c>
    </row>
    <row r="48" spans="1:60" x14ac:dyDescent="0.35">
      <c r="A48" s="1">
        <v>11</v>
      </c>
      <c r="B48" s="1" t="s">
        <v>5136</v>
      </c>
      <c r="C48" s="1">
        <v>2551.5000156797469</v>
      </c>
      <c r="D48" s="1">
        <v>0</v>
      </c>
      <c r="E48">
        <f>(R48-S48*(1000-T48)/(1000-U48))*AO48</f>
        <v>-1.1764675400874465</v>
      </c>
      <c r="F48">
        <f>IF(AZ48&lt;&gt;0,1/(1/AZ48-1/N48),0)</f>
        <v>1.0752695348449133</v>
      </c>
      <c r="G48">
        <f>((BC48-AP48/2)*S48-E48)/(BC48+AP48/2)</f>
        <v>379.73212708909602</v>
      </c>
      <c r="H48">
        <f>AP48*1000</f>
        <v>22.331684135502119</v>
      </c>
      <c r="I48">
        <f>(AU48-BA48)</f>
        <v>2.2304934810685459</v>
      </c>
      <c r="J48">
        <f>(P48+AT48*D48)</f>
        <v>28.882930755615234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30.179969787597656</v>
      </c>
      <c r="P48" s="1">
        <v>28.882930755615234</v>
      </c>
      <c r="Q48" s="1">
        <v>30.226327896118164</v>
      </c>
      <c r="R48" s="1">
        <v>400.0972900390625</v>
      </c>
      <c r="S48" s="1">
        <v>393.2095947265625</v>
      </c>
      <c r="T48" s="1">
        <v>6.0947693884372711E-2</v>
      </c>
      <c r="U48" s="1">
        <v>19.885251998901367</v>
      </c>
      <c r="V48" s="1">
        <v>0.1256062239408493</v>
      </c>
      <c r="W48" s="1">
        <v>40.981227874755859</v>
      </c>
      <c r="X48" s="1">
        <v>300.3096923828125</v>
      </c>
      <c r="Y48" s="1">
        <v>1600.7652587890625</v>
      </c>
      <c r="Z48" s="1">
        <v>1.9435873255133629E-2</v>
      </c>
      <c r="AA48" s="1">
        <v>88.714744567871094</v>
      </c>
      <c r="AB48" s="1">
        <v>3.6028258800506592</v>
      </c>
      <c r="AC48" s="1">
        <v>0.10476181656122208</v>
      </c>
      <c r="AD48" s="1">
        <v>5.6831970810890198E-2</v>
      </c>
      <c r="AE48" s="1">
        <v>3.4001406282186508E-2</v>
      </c>
      <c r="AF48" s="1">
        <v>2.3414643481373787E-2</v>
      </c>
      <c r="AG48" s="1">
        <v>1.3005636632442474E-2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1.1040797514073988</v>
      </c>
      <c r="AP48">
        <f>(U48-T48)/(1000-U48)*AO48</f>
        <v>2.2331684135502117E-2</v>
      </c>
      <c r="AQ48">
        <f>(P48+273.15)</f>
        <v>302.03293075561521</v>
      </c>
      <c r="AR48">
        <f>(O48+273.15)</f>
        <v>303.32996978759763</v>
      </c>
      <c r="AS48">
        <f>(Y48*AK48+Z48*AL48)*AM48</f>
        <v>256.12243568146732</v>
      </c>
      <c r="AT48">
        <f>((AS48+0.00000010773*(AR48^4-AQ48^4))-AP48*44100)/(L48*0.92*2*29.3+0.00000043092*AQ48^3)</f>
        <v>-5.6045816947244287</v>
      </c>
      <c r="AU48">
        <f>0.61365*EXP(17.502*J48/(240.97+J48))</f>
        <v>3.9946085328188286</v>
      </c>
      <c r="AV48">
        <f>AU48*1000/AA48</f>
        <v>45.027560551253785</v>
      </c>
      <c r="AW48">
        <f>(AV48-U48)</f>
        <v>25.142308552352418</v>
      </c>
      <c r="AX48">
        <f>IF(D48,P48,(O48+P48)/2)</f>
        <v>29.531450271606445</v>
      </c>
      <c r="AY48">
        <f>0.61365*EXP(17.502*AX48/(240.97+AX48))</f>
        <v>4.1471236812557715</v>
      </c>
      <c r="AZ48">
        <f>IF(AW48&lt;&gt;0,(1000-(AV48+U48)/2)/AW48*AP48,0)</f>
        <v>0.85938321365370118</v>
      </c>
      <c r="BA48">
        <f>U48*AA48/1000</f>
        <v>1.7641150517502828</v>
      </c>
      <c r="BB48">
        <f>(AY48-BA48)</f>
        <v>2.3830086295054889</v>
      </c>
      <c r="BC48">
        <f>1/(1.6/F48+1.37/N48)</f>
        <v>0.55307702112820556</v>
      </c>
      <c r="BD48">
        <f>G48*AA48*0.001</f>
        <v>33.687838658923518</v>
      </c>
      <c r="BE48">
        <f>G48/S48</f>
        <v>0.96572446904089737</v>
      </c>
      <c r="BF48">
        <f>(1-AP48*AA48/AU48/F48)*100</f>
        <v>53.876132460269979</v>
      </c>
      <c r="BG48">
        <f>(S48-E48/(N48/1.35))</f>
        <v>393.58064660600689</v>
      </c>
      <c r="BH48">
        <f>E48*BF48/100/BG48</f>
        <v>-1.6104328698969084E-3</v>
      </c>
    </row>
    <row r="49" spans="1:60" x14ac:dyDescent="0.35">
      <c r="A49" s="1" t="s">
        <v>9</v>
      </c>
      <c r="B49" s="1" t="s">
        <v>5135</v>
      </c>
      <c r="K49" s="1">
        <v>2.72</v>
      </c>
    </row>
    <row r="50" spans="1:60" x14ac:dyDescent="0.35">
      <c r="A50" s="1" t="s">
        <v>9</v>
      </c>
      <c r="B50" s="1" t="s">
        <v>5134</v>
      </c>
      <c r="K50" s="1">
        <v>2.72</v>
      </c>
    </row>
    <row r="51" spans="1:60" x14ac:dyDescent="0.35">
      <c r="A51" s="1">
        <v>12</v>
      </c>
      <c r="B51" s="1" t="s">
        <v>5133</v>
      </c>
      <c r="C51" s="1">
        <v>2756.0000156909227</v>
      </c>
      <c r="D51" s="1">
        <v>0</v>
      </c>
      <c r="E51">
        <f>(R51-S51*(1000-T51)/(1000-U51))*AO51</f>
        <v>-1.4623188942933405</v>
      </c>
      <c r="F51">
        <f>IF(AZ51&lt;&gt;0,1/(1/AZ51-1/N51),0)</f>
        <v>0.82549195397602815</v>
      </c>
      <c r="G51">
        <f>((BC51-AP51/2)*S51-E51)/(BC51+AP51/2)</f>
        <v>379.5932966355594</v>
      </c>
      <c r="H51">
        <f>AP51*1000</f>
        <v>20.321838263413323</v>
      </c>
      <c r="I51">
        <f>(AU51-BA51)</f>
        <v>2.5208912997433286</v>
      </c>
      <c r="J51">
        <f>(P51+AT51*D51)</f>
        <v>29.471080780029297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30.369655609130859</v>
      </c>
      <c r="P51" s="1">
        <v>29.471080780029297</v>
      </c>
      <c r="Q51" s="1">
        <v>30.377023696899414</v>
      </c>
      <c r="R51" s="1">
        <v>399.97128295898438</v>
      </c>
      <c r="S51" s="1">
        <v>394.04315185546875</v>
      </c>
      <c r="T51" s="1">
        <v>9.6976146101951599E-2</v>
      </c>
      <c r="U51" s="1">
        <v>18.168062210083008</v>
      </c>
      <c r="V51" s="1">
        <v>0.19770142436027527</v>
      </c>
      <c r="W51" s="1">
        <v>37.038505554199219</v>
      </c>
      <c r="X51" s="1">
        <v>300.32037353515625</v>
      </c>
      <c r="Y51" s="1">
        <v>1999.552978515625</v>
      </c>
      <c r="Z51" s="1">
        <v>0.22179970145225525</v>
      </c>
      <c r="AA51" s="1">
        <v>88.717437744140625</v>
      </c>
      <c r="AB51" s="1">
        <v>3.7540571689605713</v>
      </c>
      <c r="AC51" s="1">
        <v>0.11437952518463135</v>
      </c>
      <c r="AD51" s="1">
        <v>5.8330509811639786E-2</v>
      </c>
      <c r="AE51" s="1">
        <v>3.4505359828472137E-2</v>
      </c>
      <c r="AF51" s="1">
        <v>5.0494462251663208E-2</v>
      </c>
      <c r="AG51" s="1">
        <v>1.3294985517859459E-2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1.1041190203498388</v>
      </c>
      <c r="AP51">
        <f>(U51-T51)/(1000-U51)*AO51</f>
        <v>2.0321838263413324E-2</v>
      </c>
      <c r="AQ51">
        <f>(P51+273.15)</f>
        <v>302.62108078002927</v>
      </c>
      <c r="AR51">
        <f>(O51+273.15)</f>
        <v>303.51965560913084</v>
      </c>
      <c r="AS51">
        <f>(Y51*AK51+Z51*AL51)*AM51</f>
        <v>319.9284694115413</v>
      </c>
      <c r="AT51">
        <f>((AS51+0.00000010773*(AR51^4-AQ51^4))-AP51*44100)/(L51*0.92*2*29.3+0.00000043092*AQ51^3)</f>
        <v>-4.4413274924160451</v>
      </c>
      <c r="AU51">
        <f>0.61365*EXP(17.502*J51/(240.97+J51))</f>
        <v>4.1327152277980419</v>
      </c>
      <c r="AV51">
        <f>AU51*1000/AA51</f>
        <v>46.582896585863004</v>
      </c>
      <c r="AW51">
        <f>(AV51-U51)</f>
        <v>28.414834375779996</v>
      </c>
      <c r="AX51">
        <f>IF(D51,P51,(O51+P51)/2)</f>
        <v>29.920368194580078</v>
      </c>
      <c r="AY51">
        <f>0.61365*EXP(17.502*AX51/(240.97+AX51))</f>
        <v>4.2410013332600869</v>
      </c>
      <c r="AZ51">
        <f>IF(AW51&lt;&gt;0,(1000-(AV51+U51)/2)/AW51*AP51,0)</f>
        <v>0.692029689398725</v>
      </c>
      <c r="BA51">
        <f>U51*AA51/1000</f>
        <v>1.6118239280547131</v>
      </c>
      <c r="BB51">
        <f>(AY51-BA51)</f>
        <v>2.6291774052053736</v>
      </c>
      <c r="BC51">
        <f>1/(1.6/F51+1.37/N51)</f>
        <v>0.4428098689424011</v>
      </c>
      <c r="BD51">
        <f>G51*AA51*0.001</f>
        <v>33.676544662358346</v>
      </c>
      <c r="BE51">
        <f>G51/S51</f>
        <v>0.96332925682918757</v>
      </c>
      <c r="BF51">
        <f>(1-AP51*AA51/AU51/F51)*100</f>
        <v>47.152596307608484</v>
      </c>
      <c r="BG51">
        <f>(S51-E51/(N51/1.35))</f>
        <v>394.50435979838767</v>
      </c>
      <c r="BH51">
        <f>E51*BF51/100/BG51</f>
        <v>-1.7478167422747982E-3</v>
      </c>
    </row>
    <row r="52" spans="1:60" x14ac:dyDescent="0.35">
      <c r="A52" s="1" t="s">
        <v>9</v>
      </c>
      <c r="B52" s="1" t="s">
        <v>5132</v>
      </c>
      <c r="K52" s="1">
        <v>2.2440000000000002</v>
      </c>
    </row>
    <row r="53" spans="1:60" x14ac:dyDescent="0.35">
      <c r="A53" s="1" t="s">
        <v>9</v>
      </c>
      <c r="B53" s="1" t="s">
        <v>5131</v>
      </c>
      <c r="K53" s="1">
        <v>2.2440000000000002</v>
      </c>
    </row>
    <row r="54" spans="1:60" x14ac:dyDescent="0.35">
      <c r="A54" s="1" t="s">
        <v>9</v>
      </c>
      <c r="B54" s="1" t="s">
        <v>5130</v>
      </c>
    </row>
    <row r="55" spans="1:60" x14ac:dyDescent="0.35">
      <c r="A55" s="1" t="s">
        <v>9</v>
      </c>
      <c r="B55" s="1" t="s">
        <v>5129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BH55"/>
  <sheetViews>
    <sheetView topLeftCell="A5" zoomScale="56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3923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3922</v>
      </c>
    </row>
    <row r="12" spans="1:60" x14ac:dyDescent="0.35">
      <c r="A12" s="1" t="s">
        <v>9</v>
      </c>
      <c r="B12" s="1" t="s">
        <v>3921</v>
      </c>
    </row>
    <row r="13" spans="1:60" x14ac:dyDescent="0.35">
      <c r="A13" s="1" t="s">
        <v>9</v>
      </c>
      <c r="B13" s="1" t="s">
        <v>3920</v>
      </c>
    </row>
    <row r="14" spans="1:60" x14ac:dyDescent="0.35">
      <c r="A14" s="1" t="s">
        <v>9</v>
      </c>
      <c r="B14" s="1" t="s">
        <v>3919</v>
      </c>
    </row>
    <row r="15" spans="1:60" x14ac:dyDescent="0.35">
      <c r="A15" s="1" t="s">
        <v>9</v>
      </c>
      <c r="B15" s="1" t="s">
        <v>3918</v>
      </c>
    </row>
    <row r="16" spans="1:60" x14ac:dyDescent="0.35">
      <c r="A16" s="1" t="s">
        <v>9</v>
      </c>
      <c r="B16" s="1" t="s">
        <v>3917</v>
      </c>
    </row>
    <row r="17" spans="1:60" x14ac:dyDescent="0.35">
      <c r="A17" s="1" t="s">
        <v>9</v>
      </c>
      <c r="B17" s="1" t="s">
        <v>3916</v>
      </c>
    </row>
    <row r="18" spans="1:60" x14ac:dyDescent="0.35">
      <c r="A18" s="1">
        <v>1</v>
      </c>
      <c r="B18" s="1" t="s">
        <v>3915</v>
      </c>
      <c r="C18" s="1">
        <v>423.00000113993883</v>
      </c>
      <c r="D18" s="1">
        <v>0</v>
      </c>
      <c r="E18">
        <f>(R18-S18*(1000-T18)/(1000-U18))*AO18</f>
        <v>-7.8339372330807162</v>
      </c>
      <c r="F18">
        <f>IF(AZ18&lt;&gt;0,1/(1/AZ18-1/N18),0)</f>
        <v>10.900803256060401</v>
      </c>
      <c r="G18">
        <f>((BC18-AP18/2)*S18-E18)/(BC18+AP18/2)</f>
        <v>389.86123797643779</v>
      </c>
      <c r="H18">
        <f>AP18*1000</f>
        <v>38.785256801358294</v>
      </c>
      <c r="I18">
        <f>(AU18-BA18)</f>
        <v>1.0690859795921024</v>
      </c>
      <c r="J18">
        <f>(P18+AT18*D18)</f>
        <v>29.316274642944336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31.56634521484375</v>
      </c>
      <c r="P18" s="1">
        <v>29.316274642944336</v>
      </c>
      <c r="Q18" s="1">
        <v>31.68902587890625</v>
      </c>
      <c r="R18" s="1">
        <v>400.0140380859375</v>
      </c>
      <c r="S18" s="1">
        <v>393.294189453125</v>
      </c>
      <c r="T18" s="1">
        <v>0.36650007963180542</v>
      </c>
      <c r="U18" s="1">
        <v>34.287261962890625</v>
      </c>
      <c r="V18" s="1">
        <v>0.69443631172180176</v>
      </c>
      <c r="W18" s="1">
        <v>64.966751098632813</v>
      </c>
      <c r="X18" s="1">
        <v>300.34329223632813</v>
      </c>
      <c r="Y18" s="1">
        <v>0.13316038250923157</v>
      </c>
      <c r="Z18" s="1">
        <v>9.1466359794139862E-2</v>
      </c>
      <c r="AA18" s="1">
        <v>88.280036926269531</v>
      </c>
      <c r="AB18" s="1">
        <v>45.330310821533203</v>
      </c>
      <c r="AC18" s="1">
        <v>3.5864448547363281</v>
      </c>
      <c r="AD18" s="1">
        <v>6.9065362215042114E-2</v>
      </c>
      <c r="AE18" s="1">
        <v>4.8645553179085255E-3</v>
      </c>
      <c r="AF18" s="1">
        <v>4.7065168619155884E-2</v>
      </c>
      <c r="AG18" s="1">
        <v>1.8883846700191498E-2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1.1042032802806179</v>
      </c>
      <c r="AP18">
        <f>(U18-T18)/(1000-U18)*AO18</f>
        <v>3.8785256801358296E-2</v>
      </c>
      <c r="AQ18">
        <f>(P18+273.15)</f>
        <v>302.46627464294431</v>
      </c>
      <c r="AR18">
        <f>(O18+273.15)</f>
        <v>304.71634521484373</v>
      </c>
      <c r="AS18">
        <f>(Y18*AK18+Z18*AL18)*AM18</f>
        <v>2.1305660725258413E-2</v>
      </c>
      <c r="AT18">
        <f>((AS18+0.00000010773*(AR18^4-AQ18^4))-AP18*44100)/(L18*0.92*2*29.3+0.00000043092*AQ18^3)</f>
        <v>-13.222376427708161</v>
      </c>
      <c r="AU18">
        <f>0.61365*EXP(17.502*J18/(240.97+J18))</f>
        <v>4.0959667317767634</v>
      </c>
      <c r="AV18">
        <f>AU18*1000/AA18</f>
        <v>46.397428845636618</v>
      </c>
      <c r="AW18">
        <f>(AV18-U18)</f>
        <v>12.110166882745993</v>
      </c>
      <c r="AX18">
        <f>IF(D18,P18,(O18+P18)/2)</f>
        <v>30.441309928894043</v>
      </c>
      <c r="AY18">
        <f>0.61365*EXP(17.502*AX18/(240.97+AX18))</f>
        <v>4.3696460025336226</v>
      </c>
      <c r="AZ18">
        <f>IF(AW18&lt;&gt;0,(1000-(AV18+U18)/2)/AW18*AP18,0)</f>
        <v>3.0734975773054773</v>
      </c>
      <c r="BA18">
        <f>U18*AA18/1000</f>
        <v>3.026880752184661</v>
      </c>
      <c r="BB18">
        <f>(AY18-BA18)</f>
        <v>1.3427652503489615</v>
      </c>
      <c r="BC18">
        <f>1/(1.6/F18+1.37/N18)</f>
        <v>2.1420357965945245</v>
      </c>
      <c r="BD18">
        <f>G18*AA18*0.001</f>
        <v>34.416964484681088</v>
      </c>
      <c r="BE18">
        <f>G18/S18</f>
        <v>0.99127128859579461</v>
      </c>
      <c r="BF18">
        <f>(1-AP18*AA18/AU18/F18)*100</f>
        <v>92.331432307336485</v>
      </c>
      <c r="BG18">
        <f>(S18-E18/(N18/1.35))</f>
        <v>395.76497341845919</v>
      </c>
      <c r="BH18">
        <f>E18*BF18/100/BG18</f>
        <v>-1.8276469468441803E-2</v>
      </c>
    </row>
    <row r="19" spans="1:60" x14ac:dyDescent="0.35">
      <c r="A19" s="1" t="s">
        <v>9</v>
      </c>
      <c r="B19" s="1" t="s">
        <v>3914</v>
      </c>
      <c r="K19" s="1">
        <v>2.72</v>
      </c>
    </row>
    <row r="20" spans="1:60" x14ac:dyDescent="0.35">
      <c r="A20" s="1" t="s">
        <v>9</v>
      </c>
      <c r="B20" s="1" t="s">
        <v>3913</v>
      </c>
      <c r="K20" s="1">
        <v>2.72</v>
      </c>
    </row>
    <row r="21" spans="1:60" x14ac:dyDescent="0.35">
      <c r="A21" s="1">
        <v>2</v>
      </c>
      <c r="B21" s="1" t="s">
        <v>3912</v>
      </c>
      <c r="C21" s="1">
        <v>628.5000011511147</v>
      </c>
      <c r="D21" s="1">
        <v>0</v>
      </c>
      <c r="E21">
        <f>(R21-S21*(1000-T21)/(1000-U21))*AO21</f>
        <v>-7.4864431228653983</v>
      </c>
      <c r="F21">
        <f>IF(AZ21&lt;&gt;0,1/(1/AZ21-1/N21),0)</f>
        <v>9.5701369145488098</v>
      </c>
      <c r="G21">
        <f>((BC21-AP21/2)*S21-E21)/(BC21+AP21/2)</f>
        <v>389.46200111826658</v>
      </c>
      <c r="H21">
        <f>AP21*1000</f>
        <v>38.196868036137033</v>
      </c>
      <c r="I21">
        <f>(AU21-BA21)</f>
        <v>1.0945064899766841</v>
      </c>
      <c r="J21">
        <f>(P21+AT21*D21)</f>
        <v>29.246732711791992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31.559257507324219</v>
      </c>
      <c r="P21" s="1">
        <v>29.246732711791992</v>
      </c>
      <c r="Q21" s="1">
        <v>31.726701736450195</v>
      </c>
      <c r="R21" s="1">
        <v>399.91488647460938</v>
      </c>
      <c r="S21" s="1">
        <v>393.09652709960938</v>
      </c>
      <c r="T21" s="1">
        <v>0.39013656973838806</v>
      </c>
      <c r="U21" s="1">
        <v>33.813758850097656</v>
      </c>
      <c r="V21" s="1">
        <v>0.73951113224029541</v>
      </c>
      <c r="W21" s="1">
        <v>64.094612121582031</v>
      </c>
      <c r="X21" s="1">
        <v>300.33364868164063</v>
      </c>
      <c r="Y21" s="1">
        <v>23.834774017333984</v>
      </c>
      <c r="Z21" s="1">
        <v>8.5753001272678375E-2</v>
      </c>
      <c r="AA21" s="1">
        <v>88.279006958007813</v>
      </c>
      <c r="AB21" s="1">
        <v>45.199607849121094</v>
      </c>
      <c r="AC21" s="1">
        <v>3.5943448543548584</v>
      </c>
      <c r="AD21" s="1">
        <v>6.4200669527053833E-2</v>
      </c>
      <c r="AE21" s="1">
        <v>5.0357906147837639E-3</v>
      </c>
      <c r="AF21" s="1">
        <v>3.1559012830257416E-2</v>
      </c>
      <c r="AG21" s="1">
        <v>8.7255537509918213E-3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1.1041678260354431</v>
      </c>
      <c r="AP21">
        <f>(U21-T21)/(1000-U21)*AO21</f>
        <v>3.8196868036137033E-2</v>
      </c>
      <c r="AQ21">
        <f>(P21+273.15)</f>
        <v>302.39673271179197</v>
      </c>
      <c r="AR21">
        <f>(O21+273.15)</f>
        <v>304.7092575073242</v>
      </c>
      <c r="AS21">
        <f>(Y21*AK21+Z21*AL21)*AM21</f>
        <v>3.8135637575336432</v>
      </c>
      <c r="AT21">
        <f>((AS21+0.00000010773*(AR21^4-AQ21^4))-AP21*44100)/(L21*0.92*2*29.3+0.00000043092*AQ21^3)</f>
        <v>-12.983768992921505</v>
      </c>
      <c r="AU21">
        <f>0.61365*EXP(17.502*J21/(240.97+J21))</f>
        <v>4.0795515427808535</v>
      </c>
      <c r="AV21">
        <f>AU21*1000/AA21</f>
        <v>46.21202348505571</v>
      </c>
      <c r="AW21">
        <f>(AV21-U21)</f>
        <v>12.398264634958053</v>
      </c>
      <c r="AX21">
        <f>IF(D21,P21,(O21+P21)/2)</f>
        <v>30.402995109558105</v>
      </c>
      <c r="AY21">
        <f>0.61365*EXP(17.502*AX21/(240.97+AX21))</f>
        <v>4.3600698113857961</v>
      </c>
      <c r="AZ21">
        <f>IF(AW21&lt;&gt;0,(1000-(AV21+U21)/2)/AW21*AP21,0)</f>
        <v>2.9575510760654815</v>
      </c>
      <c r="BA21">
        <f>U21*AA21/1000</f>
        <v>2.9850450528041694</v>
      </c>
      <c r="BB21">
        <f>(AY21-BA21)</f>
        <v>1.3750247585816266</v>
      </c>
      <c r="BC21">
        <f>1/(1.6/F21+1.37/N21)</f>
        <v>2.0523169546375821</v>
      </c>
      <c r="BD21">
        <f>G21*AA21*0.001</f>
        <v>34.381318706599103</v>
      </c>
      <c r="BE21">
        <f>G21/S21</f>
        <v>0.99075411322465889</v>
      </c>
      <c r="BF21">
        <f>(1-AP21*AA21/AU21/F21)*100</f>
        <v>91.36316509871655</v>
      </c>
      <c r="BG21">
        <f>(S21-E21/(N21/1.35))</f>
        <v>395.45771318969605</v>
      </c>
      <c r="BH21">
        <f>E21*BF21/100/BG21</f>
        <v>-1.7296037382090547E-2</v>
      </c>
    </row>
    <row r="22" spans="1:60" x14ac:dyDescent="0.35">
      <c r="A22" s="1" t="s">
        <v>9</v>
      </c>
      <c r="B22" s="1" t="s">
        <v>3911</v>
      </c>
      <c r="K22" s="1">
        <v>2.72</v>
      </c>
    </row>
    <row r="23" spans="1:60" x14ac:dyDescent="0.35">
      <c r="A23" s="1" t="s">
        <v>9</v>
      </c>
      <c r="B23" s="1" t="s">
        <v>3910</v>
      </c>
      <c r="K23" s="1">
        <v>2.72</v>
      </c>
    </row>
    <row r="24" spans="1:60" x14ac:dyDescent="0.35">
      <c r="A24" s="1">
        <v>3</v>
      </c>
      <c r="B24" s="1" t="s">
        <v>3909</v>
      </c>
      <c r="C24" s="1">
        <v>834.5000011511147</v>
      </c>
      <c r="D24" s="1">
        <v>0</v>
      </c>
      <c r="E24">
        <f>(R24-S24*(1000-T24)/(1000-U24))*AO24</f>
        <v>-7.1518035161233957</v>
      </c>
      <c r="F24">
        <f>IF(AZ24&lt;&gt;0,1/(1/AZ24-1/N24),0)</f>
        <v>8.8141009050475922</v>
      </c>
      <c r="G24">
        <f>((BC24-AP24/2)*S24-E24)/(BC24+AP24/2)</f>
        <v>389.33272020868071</v>
      </c>
      <c r="H24">
        <f>AP24*1000</f>
        <v>37.621553606191206</v>
      </c>
      <c r="I24">
        <f>(AU24-BA24)</f>
        <v>1.1069842251031345</v>
      </c>
      <c r="J24">
        <f>(P24+AT24*D24)</f>
        <v>29.127777099609375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31.511386871337891</v>
      </c>
      <c r="P24" s="1">
        <v>29.127777099609375</v>
      </c>
      <c r="Q24" s="1">
        <v>31.704130172729492</v>
      </c>
      <c r="R24" s="1">
        <v>400.04721069335938</v>
      </c>
      <c r="S24" s="1">
        <v>393.12823486328125</v>
      </c>
      <c r="T24" s="1">
        <v>0.41571071743965149</v>
      </c>
      <c r="U24" s="1">
        <v>33.357574462890625</v>
      </c>
      <c r="V24" s="1">
        <v>0.79009169340133667</v>
      </c>
      <c r="W24" s="1">
        <v>63.398757934570313</v>
      </c>
      <c r="X24" s="1">
        <v>300.27786254882813</v>
      </c>
      <c r="Y24" s="1">
        <v>48.761852264404297</v>
      </c>
      <c r="Z24" s="1">
        <v>0.1166178360581398</v>
      </c>
      <c r="AA24" s="1">
        <v>88.274436950683594</v>
      </c>
      <c r="AB24" s="1">
        <v>45.225532531738281</v>
      </c>
      <c r="AC24" s="1">
        <v>3.5691452026367188</v>
      </c>
      <c r="AD24" s="1">
        <v>9.2719942331314087E-2</v>
      </c>
      <c r="AE24" s="1">
        <v>1.2968597933650017E-2</v>
      </c>
      <c r="AF24" s="1">
        <v>3.152138739824295E-2</v>
      </c>
      <c r="AG24" s="1">
        <v>1.2726880609989166E-2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1.1039627299589265</v>
      </c>
      <c r="AP24">
        <f>(U24-T24)/(1000-U24)*AO24</f>
        <v>3.7621553606191203E-2</v>
      </c>
      <c r="AQ24">
        <f>(P24+273.15)</f>
        <v>302.27777709960935</v>
      </c>
      <c r="AR24">
        <f>(O24+273.15)</f>
        <v>304.66138687133787</v>
      </c>
      <c r="AS24">
        <f>(Y24*AK24+Z24*AL24)*AM24</f>
        <v>7.8018961879187145</v>
      </c>
      <c r="AT24">
        <f>((AS24+0.00000010773*(AR24^4-AQ24^4))-AP24*44100)/(L24*0.92*2*29.3+0.00000043092*AQ24^3)</f>
        <v>-12.74799232110929</v>
      </c>
      <c r="AU24">
        <f>0.61365*EXP(17.502*J24/(240.97+J24))</f>
        <v>4.051605328855306</v>
      </c>
      <c r="AV24">
        <f>AU24*1000/AA24</f>
        <v>45.897832586786393</v>
      </c>
      <c r="AW24">
        <f>(AV24-U24)</f>
        <v>12.540258123895768</v>
      </c>
      <c r="AX24">
        <f>IF(D24,P24,(O24+P24)/2)</f>
        <v>30.319581985473633</v>
      </c>
      <c r="AY24">
        <f>0.61365*EXP(17.502*AX24/(240.97+AX24))</f>
        <v>4.3392852179760588</v>
      </c>
      <c r="AZ24">
        <f>IF(AW24&lt;&gt;0,(1000-(AV24+U24)/2)/AW24*AP24,0)</f>
        <v>2.8811765656476651</v>
      </c>
      <c r="BA24">
        <f>U24*AA24/1000</f>
        <v>2.9446211037521715</v>
      </c>
      <c r="BB24">
        <f>(AY24-BA24)</f>
        <v>1.3946641142238874</v>
      </c>
      <c r="BC24">
        <f>1/(1.6/F24+1.37/N24)</f>
        <v>1.9936413254788456</v>
      </c>
      <c r="BD24">
        <f>G24*AA24*0.001</f>
        <v>34.368126662899328</v>
      </c>
      <c r="BE24">
        <f>G24/S24</f>
        <v>0.99034535218280495</v>
      </c>
      <c r="BF24">
        <f>(1-AP24*AA24/AU24/F24)*100</f>
        <v>90.700351571000454</v>
      </c>
      <c r="BG24">
        <f>(S24-E24/(N24/1.35))</f>
        <v>395.38387732314675</v>
      </c>
      <c r="BH24">
        <f>E24*BF24/100/BG24</f>
        <v>-1.6406108859844861E-2</v>
      </c>
    </row>
    <row r="25" spans="1:60" x14ac:dyDescent="0.35">
      <c r="A25" s="1" t="s">
        <v>9</v>
      </c>
      <c r="B25" s="1" t="s">
        <v>3908</v>
      </c>
      <c r="K25" s="1">
        <v>2.72</v>
      </c>
    </row>
    <row r="26" spans="1:60" x14ac:dyDescent="0.35">
      <c r="A26" s="1" t="s">
        <v>9</v>
      </c>
      <c r="B26" s="1" t="s">
        <v>3907</v>
      </c>
      <c r="K26" s="1">
        <v>2.72</v>
      </c>
    </row>
    <row r="27" spans="1:60" x14ac:dyDescent="0.35">
      <c r="A27" s="1">
        <v>4</v>
      </c>
      <c r="B27" s="1" t="s">
        <v>3906</v>
      </c>
      <c r="C27" s="1">
        <v>1040.5000011511147</v>
      </c>
      <c r="D27" s="1">
        <v>0</v>
      </c>
      <c r="E27">
        <f>(R27-S27*(1000-T27)/(1000-U27))*AO27</f>
        <v>-6.0989792316372391</v>
      </c>
      <c r="F27">
        <f>IF(AZ27&lt;&gt;0,1/(1/AZ27-1/N27),0)</f>
        <v>8.2904985128408715</v>
      </c>
      <c r="G27">
        <f>((BC27-AP27/2)*S27-E27)/(BC27+AP27/2)</f>
        <v>387.98936781120079</v>
      </c>
      <c r="H27">
        <f>AP27*1000</f>
        <v>37.270062612852243</v>
      </c>
      <c r="I27">
        <f>(AU27-BA27)</f>
        <v>1.1194729624929334</v>
      </c>
      <c r="J27">
        <f>(P27+AT27*D27)</f>
        <v>29.082878112792969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31.478120803833008</v>
      </c>
      <c r="P27" s="1">
        <v>29.082878112792969</v>
      </c>
      <c r="Q27" s="1">
        <v>31.679742813110352</v>
      </c>
      <c r="R27" s="1">
        <v>400.0390625</v>
      </c>
      <c r="S27" s="1">
        <v>392.3206787109375</v>
      </c>
      <c r="T27" s="1">
        <v>0.46286585927009583</v>
      </c>
      <c r="U27" s="1">
        <v>33.097953796386719</v>
      </c>
      <c r="V27" s="1">
        <v>0.88135522603988647</v>
      </c>
      <c r="W27" s="1">
        <v>63.022697448730469</v>
      </c>
      <c r="X27" s="1">
        <v>300.349365234375</v>
      </c>
      <c r="Y27" s="1">
        <v>100.55421447753906</v>
      </c>
      <c r="Z27" s="1">
        <v>0.14177407324314117</v>
      </c>
      <c r="AA27" s="1">
        <v>88.27215576171875</v>
      </c>
      <c r="AB27" s="1">
        <v>45.039543151855469</v>
      </c>
      <c r="AC27" s="1">
        <v>3.5642735958099365</v>
      </c>
      <c r="AD27" s="1">
        <v>8.6256273090839386E-2</v>
      </c>
      <c r="AE27" s="1">
        <v>2.55173584446311E-3</v>
      </c>
      <c r="AF27" s="1">
        <v>3.556780144572258E-2</v>
      </c>
      <c r="AG27" s="1">
        <v>8.3409938961267471E-3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1.1042256074793195</v>
      </c>
      <c r="AP27">
        <f>(U27-T27)/(1000-U27)*AO27</f>
        <v>3.7270062612852241E-2</v>
      </c>
      <c r="AQ27">
        <f>(P27+273.15)</f>
        <v>302.23287811279295</v>
      </c>
      <c r="AR27">
        <f>(O27+273.15)</f>
        <v>304.62812080383299</v>
      </c>
      <c r="AS27">
        <f>(Y27*AK27+Z27*AL27)*AM27</f>
        <v>16.088673956796356</v>
      </c>
      <c r="AT27">
        <f>((AS27+0.00000010773*(AR27^4-AQ27^4))-AP27*44100)/(L27*0.92*2*29.3+0.00000043092*AQ27^3)</f>
        <v>-12.560615393866692</v>
      </c>
      <c r="AU27">
        <f>0.61365*EXP(17.502*J27/(240.97+J27))</f>
        <v>4.0411006954017523</v>
      </c>
      <c r="AV27">
        <f>AU27*1000/AA27</f>
        <v>45.780015912495344</v>
      </c>
      <c r="AW27">
        <f>(AV27-U27)</f>
        <v>12.682062116108625</v>
      </c>
      <c r="AX27">
        <f>IF(D27,P27,(O27+P27)/2)</f>
        <v>30.280499458312988</v>
      </c>
      <c r="AY27">
        <f>0.61365*EXP(17.502*AX27/(240.97+AX27))</f>
        <v>4.3295765079261113</v>
      </c>
      <c r="AZ27">
        <f>IF(AW27&lt;&gt;0,(1000-(AV27+U27)/2)/AW27*AP27,0)</f>
        <v>2.822898109958544</v>
      </c>
      <c r="BA27">
        <f>U27*AA27/1000</f>
        <v>2.9216277329088189</v>
      </c>
      <c r="BB27">
        <f>(AY27-BA27)</f>
        <v>1.4079487750172923</v>
      </c>
      <c r="BC27">
        <f>1/(1.6/F27+1.37/N27)</f>
        <v>1.9490918822139192</v>
      </c>
      <c r="BD27">
        <f>G27*AA27*0.001</f>
        <v>34.248657909321103</v>
      </c>
      <c r="BE27">
        <f>G27/S27</f>
        <v>0.9889597690492169</v>
      </c>
      <c r="BF27">
        <f>(1-AP27*AA27/AU27/F27)*100</f>
        <v>90.180179769139912</v>
      </c>
      <c r="BG27">
        <f>(S27-E27/(N27/1.35))</f>
        <v>394.24426574541127</v>
      </c>
      <c r="BH27">
        <f>E27*BF27/100/BG27</f>
        <v>-1.3950920566400113E-2</v>
      </c>
    </row>
    <row r="28" spans="1:60" x14ac:dyDescent="0.35">
      <c r="A28" s="1" t="s">
        <v>9</v>
      </c>
      <c r="B28" s="1" t="s">
        <v>3905</v>
      </c>
      <c r="K28" s="1">
        <v>2.72</v>
      </c>
    </row>
    <row r="29" spans="1:60" x14ac:dyDescent="0.35">
      <c r="A29" s="1" t="s">
        <v>9</v>
      </c>
      <c r="B29" s="1" t="s">
        <v>3904</v>
      </c>
      <c r="K29" s="1">
        <v>2.72</v>
      </c>
    </row>
    <row r="30" spans="1:60" x14ac:dyDescent="0.35">
      <c r="A30" s="1">
        <v>5</v>
      </c>
      <c r="B30" s="1" t="s">
        <v>3903</v>
      </c>
      <c r="C30" s="1">
        <v>1246.5000011511147</v>
      </c>
      <c r="D30" s="1">
        <v>0</v>
      </c>
      <c r="E30">
        <f>(R30-S30*(1000-T30)/(1000-U30))*AO30</f>
        <v>-5.8155054054961752</v>
      </c>
      <c r="F30">
        <f>IF(AZ30&lt;&gt;0,1/(1/AZ30-1/N30),0)</f>
        <v>7.3768538843268878</v>
      </c>
      <c r="G30">
        <f>((BC30-AP30/2)*S30-E30)/(BC30+AP30/2)</f>
        <v>387.541606765957</v>
      </c>
      <c r="H30">
        <f>AP30*1000</f>
        <v>36.826476564295518</v>
      </c>
      <c r="I30">
        <f>(AU30-BA30)</f>
        <v>1.1529400003739436</v>
      </c>
      <c r="J30">
        <f>(P30+AT30*D30)</f>
        <v>29.114768981933594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31.467918395996094</v>
      </c>
      <c r="P30" s="1">
        <v>29.114768981933594</v>
      </c>
      <c r="Q30" s="1">
        <v>31.669506072998047</v>
      </c>
      <c r="R30" s="1">
        <v>399.93893432617188</v>
      </c>
      <c r="S30" s="1">
        <v>392.12765502929688</v>
      </c>
      <c r="T30" s="1">
        <v>0.54545360803604126</v>
      </c>
      <c r="U30" s="1">
        <v>32.802860260009766</v>
      </c>
      <c r="V30" s="1">
        <v>1.0392293930053711</v>
      </c>
      <c r="W30" s="1">
        <v>62.497886657714844</v>
      </c>
      <c r="X30" s="1">
        <v>300.34100341796875</v>
      </c>
      <c r="Y30" s="1">
        <v>150.93429565429688</v>
      </c>
      <c r="Z30" s="1">
        <v>9.261050820350647E-2</v>
      </c>
      <c r="AA30" s="1">
        <v>88.273384094238281</v>
      </c>
      <c r="AB30" s="1">
        <v>44.991924285888672</v>
      </c>
      <c r="AC30" s="1">
        <v>3.5633137226104736</v>
      </c>
      <c r="AD30" s="1">
        <v>7.3479346930980682E-2</v>
      </c>
      <c r="AE30" s="1">
        <v>4.4159824028611183E-3</v>
      </c>
      <c r="AF30" s="1">
        <v>4.5533046126365662E-2</v>
      </c>
      <c r="AG30" s="1">
        <v>8.6183613166213036E-3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1.1041948655072378</v>
      </c>
      <c r="AP30">
        <f>(U30-T30)/(1000-U30)*AO30</f>
        <v>3.6826476564295517E-2</v>
      </c>
      <c r="AQ30">
        <f>(P30+273.15)</f>
        <v>302.26476898193357</v>
      </c>
      <c r="AR30">
        <f>(O30+273.15)</f>
        <v>304.61791839599607</v>
      </c>
      <c r="AS30">
        <f>(Y30*AK30+Z30*AL30)*AM30</f>
        <v>24.149486764904395</v>
      </c>
      <c r="AT30">
        <f>((AS30+0.00000010773*(AR30^4-AQ30^4))-AP30*44100)/(L30*0.92*2*29.3+0.00000043092*AQ30^3)</f>
        <v>-12.347178577306968</v>
      </c>
      <c r="AU30">
        <f>0.61365*EXP(17.502*J30/(240.97+J30))</f>
        <v>4.0485594834954108</v>
      </c>
      <c r="AV30">
        <f>AU30*1000/AA30</f>
        <v>45.86387533498521</v>
      </c>
      <c r="AW30">
        <f>(AV30-U30)</f>
        <v>13.061015074975444</v>
      </c>
      <c r="AX30">
        <f>IF(D30,P30,(O30+P30)/2)</f>
        <v>30.291343688964844</v>
      </c>
      <c r="AY30">
        <f>0.61365*EXP(17.502*AX30/(240.97+AX30))</f>
        <v>4.3322684849331612</v>
      </c>
      <c r="AZ30">
        <f>IF(AW30&lt;&gt;0,(1000-(AV30+U30)/2)/AW30*AP30,0)</f>
        <v>2.7086690440078733</v>
      </c>
      <c r="BA30">
        <f>U30*AA30/1000</f>
        <v>2.8956194831214672</v>
      </c>
      <c r="BB30">
        <f>(AY30-BA30)</f>
        <v>1.436649001811694</v>
      </c>
      <c r="BC30">
        <f>1/(1.6/F30+1.37/N30)</f>
        <v>1.8623289600938868</v>
      </c>
      <c r="BD30">
        <f>G30*AA30*0.001</f>
        <v>34.209609106549578</v>
      </c>
      <c r="BE30">
        <f>G30/S30</f>
        <v>0.98830470586677377</v>
      </c>
      <c r="BF30">
        <f>(1-AP30*AA30/AU30/F30)*100</f>
        <v>89.115255496288412</v>
      </c>
      <c r="BG30">
        <f>(S30-E30/(N30/1.35))</f>
        <v>393.9618358605573</v>
      </c>
      <c r="BH30">
        <f>E30*BF30/100/BG30</f>
        <v>-1.3154833866554336E-2</v>
      </c>
    </row>
    <row r="31" spans="1:60" x14ac:dyDescent="0.35">
      <c r="A31" s="1" t="s">
        <v>9</v>
      </c>
      <c r="B31" s="1" t="s">
        <v>3902</v>
      </c>
      <c r="K31" s="1">
        <v>2.72</v>
      </c>
    </row>
    <row r="32" spans="1:60" x14ac:dyDescent="0.35">
      <c r="A32" s="1" t="s">
        <v>9</v>
      </c>
      <c r="B32" s="1" t="s">
        <v>3901</v>
      </c>
      <c r="K32" s="1">
        <v>2.72</v>
      </c>
    </row>
    <row r="33" spans="1:60" x14ac:dyDescent="0.35">
      <c r="A33" s="1">
        <v>6</v>
      </c>
      <c r="B33" s="1" t="s">
        <v>3900</v>
      </c>
      <c r="C33" s="1">
        <v>1452.0000011622906</v>
      </c>
      <c r="D33" s="1">
        <v>0</v>
      </c>
      <c r="E33">
        <f>(R33-S33*(1000-T33)/(1000-U33))*AO33</f>
        <v>-4.9585815136905547</v>
      </c>
      <c r="F33">
        <f>IF(AZ33&lt;&gt;0,1/(1/AZ33-1/N33),0)</f>
        <v>5.8897690044299917</v>
      </c>
      <c r="G33">
        <f>((BC33-AP33/2)*S33-E33)/(BC33+AP33/2)</f>
        <v>386.26921045872837</v>
      </c>
      <c r="H33">
        <f>AP33*1000</f>
        <v>36.214686221230572</v>
      </c>
      <c r="I33">
        <f>(AU33-BA33)</f>
        <v>1.2387383954496345</v>
      </c>
      <c r="J33">
        <f>(P33+AT33*D33)</f>
        <v>29.348506927490234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31.485429763793945</v>
      </c>
      <c r="P33" s="1">
        <v>29.348506927490234</v>
      </c>
      <c r="Q33" s="1">
        <v>31.678512573242188</v>
      </c>
      <c r="R33" s="1">
        <v>400.02627563476563</v>
      </c>
      <c r="S33" s="1">
        <v>391.67037963867188</v>
      </c>
      <c r="T33" s="1">
        <v>0.71787607669830322</v>
      </c>
      <c r="U33" s="1">
        <v>32.453933715820313</v>
      </c>
      <c r="V33" s="1">
        <v>1.366396427154541</v>
      </c>
      <c r="W33" s="1">
        <v>61.772415161132813</v>
      </c>
      <c r="X33" s="1">
        <v>300.31173706054688</v>
      </c>
      <c r="Y33" s="1">
        <v>300.11456298828125</v>
      </c>
      <c r="Z33" s="1">
        <v>5.3736492991447449E-2</v>
      </c>
      <c r="AA33" s="1">
        <v>88.274543762207031</v>
      </c>
      <c r="AB33" s="1">
        <v>45.247638702392578</v>
      </c>
      <c r="AC33" s="1">
        <v>3.5598781108856201</v>
      </c>
      <c r="AD33" s="1">
        <v>0.16151618957519531</v>
      </c>
      <c r="AE33" s="1">
        <v>1.4317182824015617E-2</v>
      </c>
      <c r="AF33" s="1">
        <v>1.8402565270662308E-2</v>
      </c>
      <c r="AG33" s="1">
        <v>4.9612945877015591E-3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1.1040872686049514</v>
      </c>
      <c r="AP33">
        <f>(U33-T33)/(1000-U33)*AO33</f>
        <v>3.6214686221230571E-2</v>
      </c>
      <c r="AQ33">
        <f>(P33+273.15)</f>
        <v>302.49850692749021</v>
      </c>
      <c r="AR33">
        <f>(O33+273.15)</f>
        <v>304.63542976379392</v>
      </c>
      <c r="AS33">
        <f>(Y33*AK33+Z33*AL33)*AM33</f>
        <v>48.018329004831685</v>
      </c>
      <c r="AT33">
        <f>((AS33+0.00000010773*(AR33^4-AQ33^4))-AP33*44100)/(L33*0.92*2*29.3+0.00000043092*AQ33^3)</f>
        <v>-11.96528533236283</v>
      </c>
      <c r="AU33">
        <f>0.61365*EXP(17.502*J33/(240.97+J33))</f>
        <v>4.103594587502581</v>
      </c>
      <c r="AV33">
        <f>AU33*1000/AA33</f>
        <v>46.486726666713764</v>
      </c>
      <c r="AW33">
        <f>(AV33-U33)</f>
        <v>14.032792950893452</v>
      </c>
      <c r="AX33">
        <f>IF(D33,P33,(O33+P33)/2)</f>
        <v>30.41696834564209</v>
      </c>
      <c r="AY33">
        <f>0.61365*EXP(17.502*AX33/(240.97+AX33))</f>
        <v>4.3635600831961314</v>
      </c>
      <c r="AZ33">
        <f>IF(AW33&lt;&gt;0,(1000-(AV33+U33)/2)/AW33*AP33,0)</f>
        <v>2.4788565412483146</v>
      </c>
      <c r="BA33">
        <f>U33*AA33/1000</f>
        <v>2.8648561920529465</v>
      </c>
      <c r="BB33">
        <f>(AY33-BA33)</f>
        <v>1.4987038911431849</v>
      </c>
      <c r="BC33">
        <f>1/(1.6/F33+1.37/N33)</f>
        <v>1.689974385070091</v>
      </c>
      <c r="BD33">
        <f>G33*AA33*0.001</f>
        <v>34.097738322632175</v>
      </c>
      <c r="BE33">
        <f>G33/S33</f>
        <v>0.9862099115462184</v>
      </c>
      <c r="BF33">
        <f>(1-AP33*AA33/AU33/F33)*100</f>
        <v>86.773117431781515</v>
      </c>
      <c r="BG33">
        <f>(S33-E33/(N33/1.35))</f>
        <v>393.23429103217831</v>
      </c>
      <c r="BH33">
        <f>E33*BF33/100/BG33</f>
        <v>-1.0941863052002308E-2</v>
      </c>
    </row>
    <row r="34" spans="1:60" x14ac:dyDescent="0.35">
      <c r="A34" s="1" t="s">
        <v>9</v>
      </c>
      <c r="B34" s="1" t="s">
        <v>3899</v>
      </c>
      <c r="K34" s="1">
        <v>2.72</v>
      </c>
    </row>
    <row r="35" spans="1:60" x14ac:dyDescent="0.35">
      <c r="A35" s="1" t="s">
        <v>9</v>
      </c>
      <c r="B35" s="1" t="s">
        <v>3898</v>
      </c>
      <c r="K35" s="1">
        <v>2.72</v>
      </c>
    </row>
    <row r="36" spans="1:60" x14ac:dyDescent="0.35">
      <c r="A36" s="1">
        <v>7</v>
      </c>
      <c r="B36" s="1" t="s">
        <v>3897</v>
      </c>
      <c r="C36" s="1">
        <v>1658.5000011511147</v>
      </c>
      <c r="D36" s="1">
        <v>0</v>
      </c>
      <c r="E36">
        <f>(R36-S36*(1000-T36)/(1000-U36))*AO36</f>
        <v>-4.3304256114611226</v>
      </c>
      <c r="F36">
        <f>IF(AZ36&lt;&gt;0,1/(1/AZ36-1/N36),0)</f>
        <v>4.8108171971380775</v>
      </c>
      <c r="G36">
        <f>((BC36-AP36/2)*S36-E36)/(BC36+AP36/2)</f>
        <v>385.12284583837652</v>
      </c>
      <c r="H36">
        <f>AP36*1000</f>
        <v>35.489938208128194</v>
      </c>
      <c r="I36">
        <f>(AU36-BA36)</f>
        <v>1.3281823193063063</v>
      </c>
      <c r="J36">
        <f>(P36+AT36*D36)</f>
        <v>29.611650466918945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31.532434463500977</v>
      </c>
      <c r="P36" s="1">
        <v>29.611650466918945</v>
      </c>
      <c r="Q36" s="1">
        <v>31.708284378051758</v>
      </c>
      <c r="R36" s="1">
        <v>399.94338989257813</v>
      </c>
      <c r="S36" s="1">
        <v>391.28842163085938</v>
      </c>
      <c r="T36" s="1">
        <v>1.0441844463348389</v>
      </c>
      <c r="U36" s="1">
        <v>32.153049468994141</v>
      </c>
      <c r="V36" s="1">
        <v>1.9820866584777832</v>
      </c>
      <c r="W36" s="1">
        <v>61.033401489257813</v>
      </c>
      <c r="X36" s="1">
        <v>300.32858276367188</v>
      </c>
      <c r="Y36" s="1">
        <v>499.09390258789063</v>
      </c>
      <c r="Z36" s="1">
        <v>9.8325878381729126E-2</v>
      </c>
      <c r="AA36" s="1">
        <v>88.270027160644531</v>
      </c>
      <c r="AB36" s="1">
        <v>45.120201110839844</v>
      </c>
      <c r="AC36" s="1">
        <v>3.553206205368042</v>
      </c>
      <c r="AD36" s="1">
        <v>0.1320197731256485</v>
      </c>
      <c r="AE36" s="1">
        <v>1.1762763373553753E-2</v>
      </c>
      <c r="AF36" s="1">
        <v>5.0366878509521484E-2</v>
      </c>
      <c r="AG36" s="1">
        <v>5.8618984185159206E-3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1.1041492013370289</v>
      </c>
      <c r="AP36">
        <f>(U36-T36)/(1000-U36)*AO36</f>
        <v>3.5489938208128194E-2</v>
      </c>
      <c r="AQ36">
        <f>(P36+273.15)</f>
        <v>302.76165046691892</v>
      </c>
      <c r="AR36">
        <f>(O36+273.15)</f>
        <v>304.68243446350095</v>
      </c>
      <c r="AS36">
        <f>(Y36*AK36+Z36*AL36)*AM36</f>
        <v>79.855022629163614</v>
      </c>
      <c r="AT36">
        <f>((AS36+0.00000010773*(AR36^4-AQ36^4))-AP36*44100)/(L36*0.92*2*29.3+0.00000043092*AQ36^3)</f>
        <v>-11.481535671230322</v>
      </c>
      <c r="AU36">
        <f>0.61365*EXP(17.502*J36/(240.97+J36))</f>
        <v>4.1663328692319661</v>
      </c>
      <c r="AV36">
        <f>AU36*1000/AA36</f>
        <v>47.199859377516304</v>
      </c>
      <c r="AW36">
        <f>(AV36-U36)</f>
        <v>15.046809908522164</v>
      </c>
      <c r="AX36">
        <f>IF(D36,P36,(O36+P36)/2)</f>
        <v>30.572042465209961</v>
      </c>
      <c r="AY36">
        <f>0.61365*EXP(17.502*AX36/(240.97+AX36))</f>
        <v>4.4024586373452355</v>
      </c>
      <c r="AZ36">
        <f>IF(AW36&lt;&gt;0,(1000-(AV36+U36)/2)/AW36*AP36,0)</f>
        <v>2.2650530909562496</v>
      </c>
      <c r="BA36">
        <f>U36*AA36/1000</f>
        <v>2.8381505499256598</v>
      </c>
      <c r="BB36">
        <f>(AY36-BA36)</f>
        <v>1.5643080874195756</v>
      </c>
      <c r="BC36">
        <f>1/(1.6/F36+1.37/N36)</f>
        <v>1.5322118581926403</v>
      </c>
      <c r="BD36">
        <f>G36*AA36*0.001</f>
        <v>33.994804062338211</v>
      </c>
      <c r="BE36">
        <f>G36/S36</f>
        <v>0.98424288721147124</v>
      </c>
      <c r="BF36">
        <f>(1-AP36*AA36/AU36/F36)*100</f>
        <v>84.370478447828987</v>
      </c>
      <c r="BG36">
        <f>(S36-E36/(N36/1.35))</f>
        <v>392.65421584716853</v>
      </c>
      <c r="BH36">
        <f>E36*BF36/100/BG36</f>
        <v>-9.3048811390812908E-3</v>
      </c>
    </row>
    <row r="37" spans="1:60" x14ac:dyDescent="0.35">
      <c r="A37" s="1" t="s">
        <v>9</v>
      </c>
      <c r="B37" s="1" t="s">
        <v>3896</v>
      </c>
      <c r="K37" s="1">
        <v>2.72</v>
      </c>
    </row>
    <row r="38" spans="1:60" x14ac:dyDescent="0.35">
      <c r="A38" s="1" t="s">
        <v>9</v>
      </c>
      <c r="B38" s="1" t="s">
        <v>3895</v>
      </c>
      <c r="K38" s="1">
        <v>2.72</v>
      </c>
    </row>
    <row r="39" spans="1:60" x14ac:dyDescent="0.35">
      <c r="A39" s="1">
        <v>8</v>
      </c>
      <c r="B39" s="1" t="s">
        <v>3894</v>
      </c>
      <c r="C39" s="1">
        <v>1864.0000011622906</v>
      </c>
      <c r="D39" s="1">
        <v>0</v>
      </c>
      <c r="E39">
        <f>(R39-S39*(1000-T39)/(1000-U39))*AO39</f>
        <v>-4.3606104148350502</v>
      </c>
      <c r="F39">
        <f>IF(AZ39&lt;&gt;0,1/(1/AZ39-1/N39),0)</f>
        <v>4.063969930556536</v>
      </c>
      <c r="G39">
        <f>((BC39-AP39/2)*S39-E39)/(BC39+AP39/2)</f>
        <v>384.88833865296658</v>
      </c>
      <c r="H39">
        <f>AP39*1000</f>
        <v>34.760138614862058</v>
      </c>
      <c r="I39">
        <f>(AU39-BA39)</f>
        <v>1.4128221235382941</v>
      </c>
      <c r="J39">
        <f>(P39+AT39*D39)</f>
        <v>29.922237396240234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31.599994659423828</v>
      </c>
      <c r="P39" s="1">
        <v>29.922237396240234</v>
      </c>
      <c r="Q39" s="1">
        <v>31.759050369262695</v>
      </c>
      <c r="R39" s="1">
        <v>399.7796630859375</v>
      </c>
      <c r="S39" s="1">
        <v>391.40609741210938</v>
      </c>
      <c r="T39" s="1">
        <v>1.5708961486816406</v>
      </c>
      <c r="U39" s="1">
        <v>32.046524047851563</v>
      </c>
      <c r="V39" s="1">
        <v>2.9703631401062012</v>
      </c>
      <c r="W39" s="1">
        <v>60.595870971679688</v>
      </c>
      <c r="X39" s="1">
        <v>300.2978515625</v>
      </c>
      <c r="Y39" s="1">
        <v>750.048583984375</v>
      </c>
      <c r="Z39" s="1">
        <v>4.3446909636259079E-2</v>
      </c>
      <c r="AA39" s="1">
        <v>88.266510009765625</v>
      </c>
      <c r="AB39" s="1">
        <v>45.126960754394531</v>
      </c>
      <c r="AC39" s="1">
        <v>3.5561172962188721</v>
      </c>
      <c r="AD39" s="1">
        <v>6.9181613624095917E-2</v>
      </c>
      <c r="AE39" s="1">
        <v>1.609625481069088E-2</v>
      </c>
      <c r="AF39" s="1">
        <v>3.5910896956920624E-2</v>
      </c>
      <c r="AG39" s="1">
        <v>6.2302406877279282E-3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1.104036218979779</v>
      </c>
      <c r="AP39">
        <f>(U39-T39)/(1000-U39)*AO39</f>
        <v>3.476013861486206E-2</v>
      </c>
      <c r="AQ39">
        <f>(P39+273.15)</f>
        <v>303.07223739624021</v>
      </c>
      <c r="AR39">
        <f>(O39+273.15)</f>
        <v>304.74999465942381</v>
      </c>
      <c r="AS39">
        <f>(Y39*AK39+Z39*AL39)*AM39</f>
        <v>120.00777075511724</v>
      </c>
      <c r="AT39">
        <f>((AS39+0.00000010773*(AR39^4-AQ39^4))-AP39*44100)/(L39*0.92*2*29.3+0.00000043092*AQ39^3)</f>
        <v>-10.933057151673891</v>
      </c>
      <c r="AU39">
        <f>0.61365*EXP(17.502*J39/(240.97+J39))</f>
        <v>4.2414569591861788</v>
      </c>
      <c r="AV39">
        <f>AU39*1000/AA39</f>
        <v>48.052845396480649</v>
      </c>
      <c r="AW39">
        <f>(AV39-U39)</f>
        <v>16.006321348629086</v>
      </c>
      <c r="AX39">
        <f>IF(D39,P39,(O39+P39)/2)</f>
        <v>30.761116027832031</v>
      </c>
      <c r="AY39">
        <f>0.61365*EXP(17.502*AX39/(240.97+AX39))</f>
        <v>4.4502940053084377</v>
      </c>
      <c r="AZ39">
        <f>IF(AW39&lt;&gt;0,(1000-(AV39+U39)/2)/AW39*AP39,0)</f>
        <v>2.0846767533688153</v>
      </c>
      <c r="BA39">
        <f>U39*AA39/1000</f>
        <v>2.8286348356478848</v>
      </c>
      <c r="BB39">
        <f>(AY39-BA39)</f>
        <v>1.6216591696605529</v>
      </c>
      <c r="BC39">
        <f>1/(1.6/F39+1.37/N39)</f>
        <v>1.4010093077071959</v>
      </c>
      <c r="BD39">
        <f>G39*AA39*0.001</f>
        <v>33.972750396354137</v>
      </c>
      <c r="BE39">
        <f>G39/S39</f>
        <v>0.98334783540104054</v>
      </c>
      <c r="BF39">
        <f>(1-AP39*AA39/AU39/F39)*100</f>
        <v>82.200331886708312</v>
      </c>
      <c r="BG39">
        <f>(S39-E39/(N39/1.35))</f>
        <v>392.78141176190366</v>
      </c>
      <c r="BH39">
        <f>E39*BF39/100/BG39</f>
        <v>-9.1257786798057388E-3</v>
      </c>
    </row>
    <row r="40" spans="1:60" x14ac:dyDescent="0.35">
      <c r="A40" s="1" t="s">
        <v>9</v>
      </c>
      <c r="B40" s="1" t="s">
        <v>3893</v>
      </c>
      <c r="K40" s="1">
        <v>2.72</v>
      </c>
    </row>
    <row r="41" spans="1:60" x14ac:dyDescent="0.35">
      <c r="A41" s="1" t="s">
        <v>9</v>
      </c>
      <c r="B41" s="1" t="s">
        <v>3892</v>
      </c>
      <c r="K41" s="1">
        <v>2.72</v>
      </c>
    </row>
    <row r="42" spans="1:60" x14ac:dyDescent="0.35">
      <c r="A42" s="1">
        <v>9</v>
      </c>
      <c r="B42" s="1" t="s">
        <v>3891</v>
      </c>
      <c r="C42" s="1">
        <v>2069.0000011622906</v>
      </c>
      <c r="D42" s="1">
        <v>0</v>
      </c>
      <c r="E42">
        <f>(R42-S42*(1000-T42)/(1000-U42))*AO42</f>
        <v>-3.822272509975412</v>
      </c>
      <c r="F42">
        <f>IF(AZ42&lt;&gt;0,1/(1/AZ42-1/N42),0)</f>
        <v>3.5280493302904627</v>
      </c>
      <c r="G42">
        <f>((BC42-AP42/2)*S42-E42)/(BC42+AP42/2)</f>
        <v>384.28693677046556</v>
      </c>
      <c r="H42">
        <f>AP42*1000</f>
        <v>33.943746973849109</v>
      </c>
      <c r="I42">
        <f>(AU42-BA42)</f>
        <v>1.4864870360153</v>
      </c>
      <c r="J42">
        <f>(P42+AT42*D42)</f>
        <v>30.208024978637695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31.682964324951172</v>
      </c>
      <c r="P42" s="1">
        <v>30.208024978637695</v>
      </c>
      <c r="Q42" s="1">
        <v>31.822908401489258</v>
      </c>
      <c r="R42" s="1">
        <v>400.08966064453125</v>
      </c>
      <c r="S42" s="1">
        <v>391.51565551757813</v>
      </c>
      <c r="T42" s="1">
        <v>2.2511513233184814</v>
      </c>
      <c r="U42" s="1">
        <v>32.008342742919922</v>
      </c>
      <c r="V42" s="1">
        <v>4.2364501953125</v>
      </c>
      <c r="W42" s="1">
        <v>60.236618041992188</v>
      </c>
      <c r="X42" s="1">
        <v>300.336669921875</v>
      </c>
      <c r="Y42" s="1">
        <v>1001.1390380859375</v>
      </c>
      <c r="Z42" s="1">
        <v>6.7456968128681183E-2</v>
      </c>
      <c r="AA42" s="1">
        <v>88.262481689453125</v>
      </c>
      <c r="AB42" s="1">
        <v>45.266830444335938</v>
      </c>
      <c r="AC42" s="1">
        <v>3.5676651000976563</v>
      </c>
      <c r="AD42" s="1">
        <v>3.7149619311094284E-2</v>
      </c>
      <c r="AE42" s="1">
        <v>5.2836602553725243E-3</v>
      </c>
      <c r="AF42" s="1">
        <v>4.2771771550178528E-2</v>
      </c>
      <c r="AG42" s="1">
        <v>6.2094926834106445E-3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1.1041789335363048</v>
      </c>
      <c r="AP42">
        <f>(U42-T42)/(1000-U42)*AO42</f>
        <v>3.3943746973849109E-2</v>
      </c>
      <c r="AQ42">
        <f>(P42+273.15)</f>
        <v>303.35802497863767</v>
      </c>
      <c r="AR42">
        <f>(O42+273.15)</f>
        <v>304.83296432495115</v>
      </c>
      <c r="AS42">
        <f>(Y42*AK42+Z42*AL42)*AM42</f>
        <v>160.1822425133978</v>
      </c>
      <c r="AT42">
        <f>((AS42+0.00000010773*(AR42^4-AQ42^4))-AP42*44100)/(L42*0.92*2*29.3+0.00000043092*AQ42^3)</f>
        <v>-10.351255720980303</v>
      </c>
      <c r="AU42">
        <f>0.61365*EXP(17.502*J42/(240.97+J42))</f>
        <v>4.3116228012720095</v>
      </c>
      <c r="AV42">
        <f>AU42*1000/AA42</f>
        <v>48.850006466419401</v>
      </c>
      <c r="AW42">
        <f>(AV42-U42)</f>
        <v>16.841663723499479</v>
      </c>
      <c r="AX42">
        <f>IF(D42,P42,(O42+P42)/2)</f>
        <v>30.945494651794434</v>
      </c>
      <c r="AY42">
        <f>0.61365*EXP(17.502*AX42/(240.97+AX42))</f>
        <v>4.4973769807422581</v>
      </c>
      <c r="AZ42">
        <f>IF(AW42&lt;&gt;0,(1000-(AV42+U42)/2)/AW42*AP42,0)</f>
        <v>1.9339793167381156</v>
      </c>
      <c r="BA42">
        <f>U42*AA42/1000</f>
        <v>2.8251357652567095</v>
      </c>
      <c r="BB42">
        <f>(AY42-BA42)</f>
        <v>1.6722412154855486</v>
      </c>
      <c r="BC42">
        <f>1/(1.6/F42+1.37/N42)</f>
        <v>1.2926980927149829</v>
      </c>
      <c r="BD42">
        <f>G42*AA42*0.001</f>
        <v>33.918118720199253</v>
      </c>
      <c r="BE42">
        <f>G42/S42</f>
        <v>0.98153657805188832</v>
      </c>
      <c r="BF42">
        <f>(1-AP42*AA42/AU42/F42)*100</f>
        <v>80.304794938588003</v>
      </c>
      <c r="BG42">
        <f>(S42-E42/(N42/1.35))</f>
        <v>392.72118082979347</v>
      </c>
      <c r="BH42">
        <f>E42*BF42/100/BG42</f>
        <v>-7.815896495941969E-3</v>
      </c>
    </row>
    <row r="43" spans="1:60" x14ac:dyDescent="0.35">
      <c r="A43" s="1" t="s">
        <v>9</v>
      </c>
      <c r="B43" s="1" t="s">
        <v>3890</v>
      </c>
      <c r="K43" s="1">
        <v>2.72</v>
      </c>
    </row>
    <row r="44" spans="1:60" x14ac:dyDescent="0.35">
      <c r="A44" s="1" t="s">
        <v>9</v>
      </c>
      <c r="B44" s="1" t="s">
        <v>3889</v>
      </c>
      <c r="K44" s="1">
        <v>2.72</v>
      </c>
    </row>
    <row r="45" spans="1:60" x14ac:dyDescent="0.35">
      <c r="A45" s="1">
        <v>10</v>
      </c>
      <c r="B45" s="1" t="s">
        <v>3888</v>
      </c>
      <c r="C45" s="1">
        <v>2275.0000011622906</v>
      </c>
      <c r="D45" s="1">
        <v>0</v>
      </c>
      <c r="E45">
        <f>(R45-S45*(1000-T45)/(1000-U45))*AO45</f>
        <v>-3.5608609461693486</v>
      </c>
      <c r="F45">
        <f>IF(AZ45&lt;&gt;0,1/(1/AZ45-1/N45),0)</f>
        <v>3.1298492474573179</v>
      </c>
      <c r="G45">
        <f>((BC45-AP45/2)*S45-E45)/(BC45+AP45/2)</f>
        <v>383.7681068942494</v>
      </c>
      <c r="H45">
        <f>AP45*1000</f>
        <v>33.008554277515131</v>
      </c>
      <c r="I45">
        <f>(AU45-BA45)</f>
        <v>1.5457459801043818</v>
      </c>
      <c r="J45">
        <f>(P45+AT45*D45)</f>
        <v>30.450963973999023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31.778814315795898</v>
      </c>
      <c r="P45" s="1">
        <v>30.450963973999023</v>
      </c>
      <c r="Q45" s="1">
        <v>31.899303436279297</v>
      </c>
      <c r="R45" s="1">
        <v>399.92074584960938</v>
      </c>
      <c r="S45" s="1">
        <v>391.44363403320313</v>
      </c>
      <c r="T45" s="1">
        <v>3.085181713104248</v>
      </c>
      <c r="U45" s="1">
        <v>32.022476196289063</v>
      </c>
      <c r="V45" s="1">
        <v>5.7744016647338867</v>
      </c>
      <c r="W45" s="1">
        <v>59.935089111328125</v>
      </c>
      <c r="X45" s="1">
        <v>300.33279418945313</v>
      </c>
      <c r="Y45" s="1">
        <v>1250.533447265625</v>
      </c>
      <c r="Z45" s="1">
        <v>7.7746689319610596E-2</v>
      </c>
      <c r="AA45" s="1">
        <v>88.2603759765625</v>
      </c>
      <c r="AB45" s="1">
        <v>45.350749969482422</v>
      </c>
      <c r="AC45" s="1">
        <v>3.5772874355316162</v>
      </c>
      <c r="AD45" s="1">
        <v>6.2115553766489029E-2</v>
      </c>
      <c r="AE45" s="1">
        <v>4.0534036234021187E-3</v>
      </c>
      <c r="AF45" s="1">
        <v>4.7958150506019592E-2</v>
      </c>
      <c r="AG45" s="1">
        <v>8.3377761766314507E-3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1.1041646845200481</v>
      </c>
      <c r="AP45">
        <f>(U45-T45)/(1000-U45)*AO45</f>
        <v>3.3008554277515131E-2</v>
      </c>
      <c r="AQ45">
        <f>(P45+273.15)</f>
        <v>303.600963973999</v>
      </c>
      <c r="AR45">
        <f>(O45+273.15)</f>
        <v>304.92881431579588</v>
      </c>
      <c r="AS45">
        <f>(Y45*AK45+Z45*AL45)*AM45</f>
        <v>200.08534709024389</v>
      </c>
      <c r="AT45">
        <f>((AS45+0.00000010773*(AR45^4-AQ45^4))-AP45*44100)/(L45*0.92*2*29.3+0.00000043092*AQ45^3)</f>
        <v>-9.7259494238780455</v>
      </c>
      <c r="AU45">
        <f>0.61365*EXP(17.502*J45/(240.97+J45))</f>
        <v>4.3720617688893775</v>
      </c>
      <c r="AV45">
        <f>AU45*1000/AA45</f>
        <v>49.535952238073129</v>
      </c>
      <c r="AW45">
        <f>(AV45-U45)</f>
        <v>17.513476041784067</v>
      </c>
      <c r="AX45">
        <f>IF(D45,P45,(O45+P45)/2)</f>
        <v>31.114889144897461</v>
      </c>
      <c r="AY45">
        <f>0.61365*EXP(17.502*AX45/(240.97+AX45))</f>
        <v>4.5410154380202741</v>
      </c>
      <c r="AZ45">
        <f>IF(AW45&lt;&gt;0,(1000-(AV45+U45)/2)/AW45*AP45,0)</f>
        <v>1.8078930359736565</v>
      </c>
      <c r="BA45">
        <f>U45*AA45/1000</f>
        <v>2.8263157887849957</v>
      </c>
      <c r="BB45">
        <f>(AY45-BA45)</f>
        <v>1.7146996492352784</v>
      </c>
      <c r="BC45">
        <f>1/(1.6/F45+1.37/N45)</f>
        <v>1.2029725516122278</v>
      </c>
      <c r="BD45">
        <f>G45*AA45*0.001</f>
        <v>33.871517402300078</v>
      </c>
      <c r="BE45">
        <f>G45/S45</f>
        <v>0.98039174360847403</v>
      </c>
      <c r="BF45">
        <f>(1-AP45*AA45/AU45/F45)*100</f>
        <v>78.709661442301666</v>
      </c>
      <c r="BG45">
        <f>(S45-E45/(N45/1.35))</f>
        <v>392.56671146755218</v>
      </c>
      <c r="BH45">
        <f>E45*BF45/100/BG45</f>
        <v>-7.1395294437559464E-3</v>
      </c>
    </row>
    <row r="46" spans="1:60" x14ac:dyDescent="0.35">
      <c r="A46" s="1" t="s">
        <v>9</v>
      </c>
      <c r="B46" s="1" t="s">
        <v>3887</v>
      </c>
      <c r="K46" s="1">
        <v>2.72</v>
      </c>
    </row>
    <row r="47" spans="1:60" x14ac:dyDescent="0.35">
      <c r="A47" s="1" t="s">
        <v>9</v>
      </c>
      <c r="B47" s="1" t="s">
        <v>3886</v>
      </c>
      <c r="K47" s="1">
        <v>2.72</v>
      </c>
    </row>
    <row r="48" spans="1:60" x14ac:dyDescent="0.35">
      <c r="A48" s="1">
        <v>11</v>
      </c>
      <c r="B48" s="1" t="s">
        <v>3885</v>
      </c>
      <c r="C48" s="1">
        <v>2481.0000011622906</v>
      </c>
      <c r="D48" s="1">
        <v>0</v>
      </c>
      <c r="E48">
        <f>(R48-S48*(1000-T48)/(1000-U48))*AO48</f>
        <v>-3.976417008103263</v>
      </c>
      <c r="F48">
        <f>IF(AZ48&lt;&gt;0,1/(1/AZ48-1/N48),0)</f>
        <v>3.1155017839795107</v>
      </c>
      <c r="G48">
        <f>((BC48-AP48/2)*S48-E48)/(BC48+AP48/2)</f>
        <v>384.69547088162244</v>
      </c>
      <c r="H48">
        <f>AP48*1000</f>
        <v>32.683971627617588</v>
      </c>
      <c r="I48">
        <f>(AU48-BA48)</f>
        <v>1.5337229996183503</v>
      </c>
      <c r="J48">
        <f>(P48+AT48*D48)</f>
        <v>30.623746871948242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31.897781372070313</v>
      </c>
      <c r="P48" s="1">
        <v>30.623746871948242</v>
      </c>
      <c r="Q48" s="1">
        <v>31.989885330200195</v>
      </c>
      <c r="R48" s="1">
        <v>399.9713134765625</v>
      </c>
      <c r="S48" s="1">
        <v>391.96112060546875</v>
      </c>
      <c r="T48" s="1">
        <v>3.9837450981140137</v>
      </c>
      <c r="U48" s="1">
        <v>32.650768280029297</v>
      </c>
      <c r="V48" s="1">
        <v>7.4061145782470703</v>
      </c>
      <c r="W48" s="1">
        <v>60.700504302978516</v>
      </c>
      <c r="X48" s="1">
        <v>299.98837280273438</v>
      </c>
      <c r="Y48" s="1">
        <v>1599.6661376953125</v>
      </c>
      <c r="Z48" s="1">
        <v>0.11776465177536011</v>
      </c>
      <c r="AA48" s="1">
        <v>88.260467529296875</v>
      </c>
      <c r="AB48" s="1">
        <v>45.296554565429688</v>
      </c>
      <c r="AC48" s="1">
        <v>3.6045906543731689</v>
      </c>
      <c r="AD48" s="1">
        <v>6.8287119269371033E-2</v>
      </c>
      <c r="AE48" s="1">
        <v>3.4251953475177288E-3</v>
      </c>
      <c r="AF48" s="1">
        <v>2.2785581648349762E-2</v>
      </c>
      <c r="AG48" s="1">
        <v>1.8494138494133949E-2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1.1028984294218174</v>
      </c>
      <c r="AP48">
        <f>(U48-T48)/(1000-U48)*AO48</f>
        <v>3.2683971627617589E-2</v>
      </c>
      <c r="AQ48">
        <f>(P48+273.15)</f>
        <v>303.77374687194822</v>
      </c>
      <c r="AR48">
        <f>(O48+273.15)</f>
        <v>305.04778137207029</v>
      </c>
      <c r="AS48">
        <f>(Y48*AK48+Z48*AL48)*AM48</f>
        <v>255.94657631039809</v>
      </c>
      <c r="AT48">
        <f>((AS48+0.00000010773*(AR48^4-AQ48^4))-AP48*44100)/(L48*0.92*2*29.3+0.00000043092*AQ48^3)</f>
        <v>-9.1787627147371253</v>
      </c>
      <c r="AU48">
        <f>0.61365*EXP(17.502*J48/(240.97+J48))</f>
        <v>4.4154950732044727</v>
      </c>
      <c r="AV48">
        <f>AU48*1000/AA48</f>
        <v>50.028004573381715</v>
      </c>
      <c r="AW48">
        <f>(AV48-U48)</f>
        <v>17.377236293352418</v>
      </c>
      <c r="AX48">
        <f>IF(D48,P48,(O48+P48)/2)</f>
        <v>31.260764122009277</v>
      </c>
      <c r="AY48">
        <f>0.61365*EXP(17.502*AX48/(240.97+AX48))</f>
        <v>4.5788900049811332</v>
      </c>
      <c r="AZ48">
        <f>IF(AW48&lt;&gt;0,(1000-(AV48+U48)/2)/AW48*AP48,0)</f>
        <v>1.8030966354834148</v>
      </c>
      <c r="BA48">
        <f>U48*AA48/1000</f>
        <v>2.8817720735861223</v>
      </c>
      <c r="BB48">
        <f>(AY48-BA48)</f>
        <v>1.6971179313950109</v>
      </c>
      <c r="BC48">
        <f>1/(1.6/F48+1.37/N48)</f>
        <v>1.1995753061937957</v>
      </c>
      <c r="BD48">
        <f>G48*AA48*0.001</f>
        <v>33.953402116415013</v>
      </c>
      <c r="BE48">
        <f>G48/S48</f>
        <v>0.98146334077057706</v>
      </c>
      <c r="BF48">
        <f>(1-AP48*AA48/AU48/F48)*100</f>
        <v>79.030231323085005</v>
      </c>
      <c r="BG48">
        <f>(S48-E48/(N48/1.35))</f>
        <v>393.2152623085214</v>
      </c>
      <c r="BH48">
        <f>E48*BF48/100/BG48</f>
        <v>-7.991987750996311E-3</v>
      </c>
    </row>
    <row r="49" spans="1:60" x14ac:dyDescent="0.35">
      <c r="A49" s="1" t="s">
        <v>9</v>
      </c>
      <c r="B49" s="1" t="s">
        <v>3884</v>
      </c>
      <c r="K49" s="1">
        <v>2.72</v>
      </c>
    </row>
    <row r="50" spans="1:60" x14ac:dyDescent="0.35">
      <c r="A50" s="1" t="s">
        <v>9</v>
      </c>
      <c r="B50" s="1" t="s">
        <v>3883</v>
      </c>
      <c r="K50" s="1">
        <v>2.72</v>
      </c>
    </row>
    <row r="51" spans="1:60" x14ac:dyDescent="0.35">
      <c r="A51" s="1">
        <v>12</v>
      </c>
      <c r="B51" s="1" t="s">
        <v>3882</v>
      </c>
      <c r="C51" s="1">
        <v>2686.0000011622906</v>
      </c>
      <c r="D51" s="1">
        <v>0</v>
      </c>
      <c r="E51">
        <f>(R51-S51*(1000-T51)/(1000-U51))*AO51</f>
        <v>-4.165455990468506</v>
      </c>
      <c r="F51">
        <f>IF(AZ51&lt;&gt;0,1/(1/AZ51-1/N51),0)</f>
        <v>3.2112089155235091</v>
      </c>
      <c r="G51">
        <f>((BC51-AP51/2)*S51-E51)/(BC51+AP51/2)</f>
        <v>384.75632518959344</v>
      </c>
      <c r="H51">
        <f>AP51*1000</f>
        <v>33.073156392215338</v>
      </c>
      <c r="I51">
        <f>(AU51-BA51)</f>
        <v>1.523588515269088</v>
      </c>
      <c r="J51">
        <f>(P51+AT51*D51)</f>
        <v>30.968864440917969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32.041893005371094</v>
      </c>
      <c r="P51" s="1">
        <v>30.968864440917969</v>
      </c>
      <c r="Q51" s="1">
        <v>32.102588653564453</v>
      </c>
      <c r="R51" s="1">
        <v>399.82217407226563</v>
      </c>
      <c r="S51" s="1">
        <v>391.85696411132813</v>
      </c>
      <c r="T51" s="1">
        <v>4.8170223236083984</v>
      </c>
      <c r="U51" s="1">
        <v>33.760257720947266</v>
      </c>
      <c r="V51" s="1">
        <v>8.8827524185180664</v>
      </c>
      <c r="W51" s="1">
        <v>62.255062103271484</v>
      </c>
      <c r="X51" s="1">
        <v>300.31869506835938</v>
      </c>
      <c r="Y51" s="1">
        <v>2000.4320068359375</v>
      </c>
      <c r="Z51" s="1">
        <v>0.1166224330663681</v>
      </c>
      <c r="AA51" s="1">
        <v>88.263160705566406</v>
      </c>
      <c r="AB51" s="1">
        <v>45.622970581054688</v>
      </c>
      <c r="AC51" s="1">
        <v>3.6564087867736816</v>
      </c>
      <c r="AD51" s="1">
        <v>8.2286588847637177E-2</v>
      </c>
      <c r="AE51" s="1">
        <v>7.5044766999781132E-3</v>
      </c>
      <c r="AF51" s="1">
        <v>3.6084871739149094E-2</v>
      </c>
      <c r="AG51" s="1">
        <v>2.1205548197031021E-2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1.1041128495160268</v>
      </c>
      <c r="AP51">
        <f>(U51-T51)/(1000-U51)*AO51</f>
        <v>3.3073156392215336E-2</v>
      </c>
      <c r="AQ51">
        <f>(P51+273.15)</f>
        <v>304.11886444091795</v>
      </c>
      <c r="AR51">
        <f>(O51+273.15)</f>
        <v>305.19189300537107</v>
      </c>
      <c r="AS51">
        <f>(Y51*AK51+Z51*AL51)*AM51</f>
        <v>320.06911393964765</v>
      </c>
      <c r="AT51">
        <f>((AS51+0.00000010773*(AR51^4-AQ51^4))-AP51*44100)/(L51*0.92*2*29.3+0.00000043092*AQ51^3)</f>
        <v>-8.826407468651368</v>
      </c>
      <c r="AU51">
        <f>0.61365*EXP(17.502*J51/(240.97+J51))</f>
        <v>4.5033755679543956</v>
      </c>
      <c r="AV51">
        <f>AU51*1000/AA51</f>
        <v>51.022142555907649</v>
      </c>
      <c r="AW51">
        <f>(AV51-U51)</f>
        <v>17.261884834960384</v>
      </c>
      <c r="AX51">
        <f>IF(D51,P51,(O51+P51)/2)</f>
        <v>31.505378723144531</v>
      </c>
      <c r="AY51">
        <f>0.61365*EXP(17.502*AX51/(240.97+AX51))</f>
        <v>4.643018698007217</v>
      </c>
      <c r="AZ51">
        <f>IF(AW51&lt;&gt;0,(1000-(AV51+U51)/2)/AW51*AP51,0)</f>
        <v>1.8347443458920578</v>
      </c>
      <c r="BA51">
        <f>U51*AA51/1000</f>
        <v>2.9797870526853076</v>
      </c>
      <c r="BB51">
        <f>(AY51-BA51)</f>
        <v>1.6632316453219094</v>
      </c>
      <c r="BC51">
        <f>1/(1.6/F51+1.37/N51)</f>
        <v>1.2220126233475317</v>
      </c>
      <c r="BD51">
        <f>G51*AA51*0.001</f>
        <v>33.959809362692255</v>
      </c>
      <c r="BE51">
        <f>G51/S51</f>
        <v>0.98187951326107514</v>
      </c>
      <c r="BF51">
        <f>(1-AP51*AA51/AU51/F51)*100</f>
        <v>79.814087249857195</v>
      </c>
      <c r="BG51">
        <f>(S51-E51/(N51/1.35))</f>
        <v>393.17072774809748</v>
      </c>
      <c r="BH51">
        <f>E51*BF51/100/BG51</f>
        <v>-8.4559211659241441E-3</v>
      </c>
    </row>
    <row r="52" spans="1:60" x14ac:dyDescent="0.35">
      <c r="A52" s="1" t="s">
        <v>9</v>
      </c>
      <c r="B52" s="1" t="s">
        <v>3881</v>
      </c>
    </row>
    <row r="53" spans="1:60" x14ac:dyDescent="0.35">
      <c r="A53" s="1" t="s">
        <v>9</v>
      </c>
      <c r="B53" s="1" t="s">
        <v>3880</v>
      </c>
    </row>
    <row r="54" spans="1:60" x14ac:dyDescent="0.35">
      <c r="A54" s="1" t="s">
        <v>9</v>
      </c>
      <c r="B54" s="1" t="s">
        <v>3879</v>
      </c>
    </row>
    <row r="55" spans="1:60" x14ac:dyDescent="0.35">
      <c r="A55" s="1" t="s">
        <v>9</v>
      </c>
      <c r="B55" s="1" t="s">
        <v>3878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BH55"/>
  <sheetViews>
    <sheetView topLeftCell="A4" zoomScale="43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4014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4013</v>
      </c>
    </row>
    <row r="12" spans="1:60" x14ac:dyDescent="0.35">
      <c r="A12" s="1" t="s">
        <v>9</v>
      </c>
      <c r="B12" s="1" t="s">
        <v>4012</v>
      </c>
    </row>
    <row r="13" spans="1:60" x14ac:dyDescent="0.35">
      <c r="A13" s="1" t="s">
        <v>9</v>
      </c>
      <c r="B13" s="1" t="s">
        <v>4011</v>
      </c>
    </row>
    <row r="14" spans="1:60" x14ac:dyDescent="0.35">
      <c r="A14" s="1" t="s">
        <v>9</v>
      </c>
      <c r="B14" s="1" t="s">
        <v>4010</v>
      </c>
    </row>
    <row r="15" spans="1:60" x14ac:dyDescent="0.35">
      <c r="A15" s="1" t="s">
        <v>9</v>
      </c>
      <c r="B15" s="1" t="s">
        <v>4009</v>
      </c>
    </row>
    <row r="16" spans="1:60" x14ac:dyDescent="0.35">
      <c r="A16" s="1" t="s">
        <v>9</v>
      </c>
      <c r="B16" s="1" t="s">
        <v>4008</v>
      </c>
    </row>
    <row r="17" spans="1:60" x14ac:dyDescent="0.35">
      <c r="A17" s="1" t="s">
        <v>9</v>
      </c>
      <c r="B17" s="1" t="s">
        <v>4007</v>
      </c>
      <c r="K17">
        <v>1.3464000000000003</v>
      </c>
    </row>
    <row r="18" spans="1:60" x14ac:dyDescent="0.35">
      <c r="A18" s="1">
        <v>1</v>
      </c>
      <c r="B18" s="1" t="s">
        <v>4006</v>
      </c>
      <c r="C18" s="1">
        <v>502.50000045821071</v>
      </c>
      <c r="D18" s="1">
        <v>0</v>
      </c>
      <c r="E18">
        <f>(R18-S18*(1000-T18)/(1000-U18))*AO18</f>
        <v>-3.4462567640347426</v>
      </c>
      <c r="F18">
        <f>IF(AZ18&lt;&gt;0,1/(1/AZ18-1/N18),0)</f>
        <v>2.4715643067178683</v>
      </c>
      <c r="G18">
        <f>((BC18-AP18/2)*S18-E18)/(BC18+AP18/2)</f>
        <v>384.24556603384895</v>
      </c>
      <c r="H18">
        <f>AP18*1000</f>
        <v>30.134732374871156</v>
      </c>
      <c r="I18">
        <f>(AU18-BA18)</f>
        <v>1.6259627198157158</v>
      </c>
      <c r="J18">
        <f>(P18+AT18*D18)</f>
        <v>31.069730758666992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32.231307983398438</v>
      </c>
      <c r="P18" s="1">
        <v>31.069730758666992</v>
      </c>
      <c r="Q18" s="1">
        <v>32.357936859130859</v>
      </c>
      <c r="R18" s="1">
        <v>399.81393432617188</v>
      </c>
      <c r="S18" s="1">
        <v>392.22994995117188</v>
      </c>
      <c r="T18" s="1">
        <v>6.5011982917785645</v>
      </c>
      <c r="U18" s="1">
        <v>32.896778106689453</v>
      </c>
      <c r="V18" s="1">
        <v>11.859939575195313</v>
      </c>
      <c r="W18" s="1">
        <v>60.012596130371094</v>
      </c>
      <c r="X18" s="1">
        <v>300.31558227539063</v>
      </c>
      <c r="Y18" s="1">
        <v>0.1411808580160141</v>
      </c>
      <c r="Z18" s="1">
        <v>1.9437454640865326E-2</v>
      </c>
      <c r="AA18" s="1">
        <v>88.257377624511719</v>
      </c>
      <c r="AB18" s="1">
        <v>45.146583557128906</v>
      </c>
      <c r="AC18" s="1">
        <v>3.6247587203979492</v>
      </c>
      <c r="AD18" s="1">
        <v>0.10530849546194077</v>
      </c>
      <c r="AE18" s="1">
        <v>2.0884806290268898E-2</v>
      </c>
      <c r="AF18" s="1">
        <v>2.231191098690033E-2</v>
      </c>
      <c r="AG18" s="1">
        <v>1.2614875100553036E-2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1.10410140542423</v>
      </c>
      <c r="AP18">
        <f>(U18-T18)/(1000-U18)*AO18</f>
        <v>3.0134732374871156E-2</v>
      </c>
      <c r="AQ18">
        <f>(P18+273.15)</f>
        <v>304.21973075866697</v>
      </c>
      <c r="AR18">
        <f>(O18+273.15)</f>
        <v>305.38130798339841</v>
      </c>
      <c r="AS18">
        <f>(Y18*AK18+Z18*AL18)*AM18</f>
        <v>2.2588936777660162E-2</v>
      </c>
      <c r="AT18">
        <f>((AS18+0.00000010773*(AR18^4-AQ18^4))-AP18*44100)/(L18*0.92*2*29.3+0.00000043092*AQ18^3)</f>
        <v>-10.310610249274726</v>
      </c>
      <c r="AU18">
        <f>0.61365*EXP(17.502*J18/(240.97+J18))</f>
        <v>4.5293460878075766</v>
      </c>
      <c r="AV18">
        <f>AU18*1000/AA18</f>
        <v>51.319744702562311</v>
      </c>
      <c r="AW18">
        <f>(AV18-U18)</f>
        <v>18.422966595872857</v>
      </c>
      <c r="AX18">
        <f>IF(D18,P18,(O18+P18)/2)</f>
        <v>31.650519371032715</v>
      </c>
      <c r="AY18">
        <f>0.61365*EXP(17.502*AX18/(240.97+AX18))</f>
        <v>4.6814376022001305</v>
      </c>
      <c r="AZ18">
        <f>IF(AW18&lt;&gt;0,(1000-(AV18+U18)/2)/AW18*AP18,0)</f>
        <v>1.566838382757433</v>
      </c>
      <c r="BA18">
        <f>U18*AA18/1000</f>
        <v>2.9033833679918608</v>
      </c>
      <c r="BB18">
        <f>(AY18-BA18)</f>
        <v>1.7780542342082697</v>
      </c>
      <c r="BC18">
        <f>1/(1.6/F18+1.37/N18)</f>
        <v>1.0336657475830402</v>
      </c>
      <c r="BD18">
        <f>G18*AA18*0.001</f>
        <v>33.912506021993657</v>
      </c>
      <c r="BE18">
        <f>G18/S18</f>
        <v>0.9796436148786779</v>
      </c>
      <c r="BF18">
        <f>(1-AP18*AA18/AU18/F18)*100</f>
        <v>76.241942070970381</v>
      </c>
      <c r="BG18">
        <f>(S18-E18/(N18/1.35))</f>
        <v>393.31688180927318</v>
      </c>
      <c r="BH18">
        <f>E18*BF18/100/BG18</f>
        <v>-6.6803465784781345E-3</v>
      </c>
    </row>
    <row r="19" spans="1:60" x14ac:dyDescent="0.35">
      <c r="A19" s="1" t="s">
        <v>9</v>
      </c>
      <c r="B19" s="1" t="s">
        <v>4005</v>
      </c>
      <c r="K19" s="1">
        <v>2.72</v>
      </c>
    </row>
    <row r="20" spans="1:60" x14ac:dyDescent="0.35">
      <c r="A20" s="1" t="s">
        <v>9</v>
      </c>
      <c r="B20" s="1" t="s">
        <v>4004</v>
      </c>
      <c r="K20" s="1">
        <v>2.72</v>
      </c>
    </row>
    <row r="21" spans="1:60" x14ac:dyDescent="0.35">
      <c r="A21" s="1">
        <v>2</v>
      </c>
      <c r="B21" s="1" t="s">
        <v>4003</v>
      </c>
      <c r="C21" s="1">
        <v>708.00000046938658</v>
      </c>
      <c r="D21" s="1">
        <v>0</v>
      </c>
      <c r="E21">
        <f>(R21-S21*(1000-T21)/(1000-U21))*AO21</f>
        <v>-2.0164562486427573</v>
      </c>
      <c r="F21">
        <f>IF(AZ21&lt;&gt;0,1/(1/AZ21-1/N21),0)</f>
        <v>1.9342992657836942</v>
      </c>
      <c r="G21">
        <f>((BC21-AP21/2)*S21-E21)/(BC21+AP21/2)</f>
        <v>381.9472467932664</v>
      </c>
      <c r="H21">
        <f>AP21*1000</f>
        <v>27.772443135582606</v>
      </c>
      <c r="I21">
        <f>(AU21-BA21)</f>
        <v>1.7636654444266422</v>
      </c>
      <c r="J21">
        <f>(P21+AT21*D21)</f>
        <v>31.083967208862305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32.185482025146484</v>
      </c>
      <c r="P21" s="1">
        <v>31.083967208862305</v>
      </c>
      <c r="Q21" s="1">
        <v>32.358840942382813</v>
      </c>
      <c r="R21" s="1">
        <v>399.99505615234375</v>
      </c>
      <c r="S21" s="1">
        <v>391.96292114257813</v>
      </c>
      <c r="T21" s="1">
        <v>7.0173625946044922</v>
      </c>
      <c r="U21" s="1">
        <v>31.379140853881836</v>
      </c>
      <c r="V21" s="1">
        <v>12.834367752075195</v>
      </c>
      <c r="W21" s="1">
        <v>57.390712738037109</v>
      </c>
      <c r="X21" s="1">
        <v>300.35012817382813</v>
      </c>
      <c r="Y21" s="1">
        <v>25.967548370361328</v>
      </c>
      <c r="Z21" s="1">
        <v>2.2866623476147652E-3</v>
      </c>
      <c r="AA21" s="1">
        <v>88.25469970703125</v>
      </c>
      <c r="AB21" s="1">
        <v>45.129268646240234</v>
      </c>
      <c r="AC21" s="1">
        <v>3.580693244934082</v>
      </c>
      <c r="AD21" s="1">
        <v>9.1444708406925201E-2</v>
      </c>
      <c r="AE21" s="1">
        <v>2.7681807056069374E-2</v>
      </c>
      <c r="AF21" s="1">
        <v>1.7249781638383865E-2</v>
      </c>
      <c r="AG21" s="1">
        <v>8.794647641479969E-3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1.1042284124037796</v>
      </c>
      <c r="AP21">
        <f>(U21-T21)/(1000-U21)*AO21</f>
        <v>2.7772443135582605E-2</v>
      </c>
      <c r="AQ21">
        <f>(P21+273.15)</f>
        <v>304.23396720886228</v>
      </c>
      <c r="AR21">
        <f>(O21+273.15)</f>
        <v>305.33548202514646</v>
      </c>
      <c r="AS21">
        <f>(Y21*AK21+Z21*AL21)*AM21</f>
        <v>4.1548076463906227</v>
      </c>
      <c r="AT21">
        <f>((AS21+0.00000010773*(AR21^4-AQ21^4))-AP21*44100)/(L21*0.92*2*29.3+0.00000043092*AQ21^3)</f>
        <v>-9.4668560729324405</v>
      </c>
      <c r="AU21">
        <f>0.61365*EXP(17.502*J21/(240.97+J21))</f>
        <v>4.5330220975506199</v>
      </c>
      <c r="AV21">
        <f>AU21*1000/AA21</f>
        <v>51.362954183724611</v>
      </c>
      <c r="AW21">
        <f>(AV21-U21)</f>
        <v>19.983813329842775</v>
      </c>
      <c r="AX21">
        <f>IF(D21,P21,(O21+P21)/2)</f>
        <v>31.634724617004395</v>
      </c>
      <c r="AY21">
        <f>0.61365*EXP(17.502*AX21/(240.97+AX21))</f>
        <v>4.6772433337722648</v>
      </c>
      <c r="AZ21">
        <f>IF(AW21&lt;&gt;0,(1000-(AV21+U21)/2)/AW21*AP21,0)</f>
        <v>1.3322516394380581</v>
      </c>
      <c r="BA21">
        <f>U21*AA21/1000</f>
        <v>2.7693566531239777</v>
      </c>
      <c r="BB21">
        <f>(AY21-BA21)</f>
        <v>1.907886680648287</v>
      </c>
      <c r="BC21">
        <f>1/(1.6/F21+1.37/N21)</f>
        <v>0.87165691618965924</v>
      </c>
      <c r="BD21">
        <f>G21*AA21*0.001</f>
        <v>33.708639569667085</v>
      </c>
      <c r="BE21">
        <f>G21/S21</f>
        <v>0.97444739333987029</v>
      </c>
      <c r="BF21">
        <f>(1-AP21*AA21/AU21/F21)*100</f>
        <v>72.046227610064378</v>
      </c>
      <c r="BG21">
        <f>(S21-E21/(N21/1.35))</f>
        <v>392.59890118910005</v>
      </c>
      <c r="BH21">
        <f>E21*BF21/100/BG21</f>
        <v>-3.7004195736522888E-3</v>
      </c>
    </row>
    <row r="22" spans="1:60" x14ac:dyDescent="0.35">
      <c r="A22" s="1" t="s">
        <v>9</v>
      </c>
      <c r="B22" s="1" t="s">
        <v>4002</v>
      </c>
      <c r="K22" s="1">
        <v>2.72</v>
      </c>
    </row>
    <row r="23" spans="1:60" x14ac:dyDescent="0.35">
      <c r="A23" s="1" t="s">
        <v>9</v>
      </c>
      <c r="B23" s="1" t="s">
        <v>4001</v>
      </c>
      <c r="K23" s="1">
        <v>2.72</v>
      </c>
    </row>
    <row r="24" spans="1:60" x14ac:dyDescent="0.35">
      <c r="A24" s="1">
        <v>3</v>
      </c>
      <c r="B24" s="1" t="s">
        <v>4000</v>
      </c>
      <c r="C24" s="1">
        <v>913.00000046938658</v>
      </c>
      <c r="D24" s="1">
        <v>0</v>
      </c>
      <c r="E24">
        <f>(R24-S24*(1000-T24)/(1000-U24))*AO24</f>
        <v>-1.4002992443814164</v>
      </c>
      <c r="F24">
        <f>IF(AZ24&lt;&gt;0,1/(1/AZ24-1/N24),0)</f>
        <v>1.7045907064098638</v>
      </c>
      <c r="G24">
        <f>((BC24-AP24/2)*S24-E24)/(BC24+AP24/2)</f>
        <v>381.1032592225601</v>
      </c>
      <c r="H24">
        <f>AP24*1000</f>
        <v>26.192646096787755</v>
      </c>
      <c r="I24">
        <f>(AU24-BA24)</f>
        <v>1.8187828164638651</v>
      </c>
      <c r="J24">
        <f>(P24+AT24*D24)</f>
        <v>30.991872787475586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32.102443695068359</v>
      </c>
      <c r="P24" s="1">
        <v>30.991872787475586</v>
      </c>
      <c r="Q24" s="1">
        <v>32.298675537109375</v>
      </c>
      <c r="R24" s="1">
        <v>400.11923217773438</v>
      </c>
      <c r="S24" s="1">
        <v>392.0863037109375</v>
      </c>
      <c r="T24" s="1">
        <v>7.4873991012573242</v>
      </c>
      <c r="U24" s="1">
        <v>30.486406326293945</v>
      </c>
      <c r="V24" s="1">
        <v>13.758162498474121</v>
      </c>
      <c r="W24" s="1">
        <v>56.019046783447266</v>
      </c>
      <c r="X24" s="1">
        <v>300.32611083984375</v>
      </c>
      <c r="Y24" s="1">
        <v>49.947616577148438</v>
      </c>
      <c r="Z24" s="1">
        <v>7.203085720539093E-2</v>
      </c>
      <c r="AA24" s="1">
        <v>88.25262451171875</v>
      </c>
      <c r="AB24" s="1">
        <v>44.946006774902344</v>
      </c>
      <c r="AC24" s="1">
        <v>3.5444598197937012</v>
      </c>
      <c r="AD24" s="1">
        <v>0.10584514588117599</v>
      </c>
      <c r="AE24" s="1">
        <v>1.0569379664957523E-2</v>
      </c>
      <c r="AF24" s="1">
        <v>2.40313820540905E-2</v>
      </c>
      <c r="AG24" s="1">
        <v>3.540844889357686E-3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1.1041401133817781</v>
      </c>
      <c r="AP24">
        <f>(U24-T24)/(1000-U24)*AO24</f>
        <v>2.6192646096787755E-2</v>
      </c>
      <c r="AQ24">
        <f>(P24+273.15)</f>
        <v>304.14187278747556</v>
      </c>
      <c r="AR24">
        <f>(O24+273.15)</f>
        <v>305.25244369506834</v>
      </c>
      <c r="AS24">
        <f>(Y24*AK24+Z24*AL24)*AM24</f>
        <v>7.9916184737171534</v>
      </c>
      <c r="AT24">
        <f>((AS24+0.00000010773*(AR24^4-AQ24^4))-AP24*44100)/(L24*0.92*2*29.3+0.00000043092*AQ24^3)</f>
        <v>-8.8904027443832128</v>
      </c>
      <c r="AU24">
        <f>0.61365*EXP(17.502*J24/(240.97+J24))</f>
        <v>4.5092881866899717</v>
      </c>
      <c r="AV24">
        <f>AU24*1000/AA24</f>
        <v>51.095230443726912</v>
      </c>
      <c r="AW24">
        <f>(AV24-U24)</f>
        <v>20.608824117432967</v>
      </c>
      <c r="AX24">
        <f>IF(D24,P24,(O24+P24)/2)</f>
        <v>31.547158241271973</v>
      </c>
      <c r="AY24">
        <f>0.61365*EXP(17.502*AX24/(240.97+AX24))</f>
        <v>4.6540495431213413</v>
      </c>
      <c r="AZ24">
        <f>IF(AW24&lt;&gt;0,(1000-(AV24+U24)/2)/AW24*AP24,0)</f>
        <v>1.2191004437549786</v>
      </c>
      <c r="BA24">
        <f>U24*AA24/1000</f>
        <v>2.6905053702261066</v>
      </c>
      <c r="BB24">
        <f>(AY24-BA24)</f>
        <v>1.9635441728952348</v>
      </c>
      <c r="BC24">
        <f>1/(1.6/F24+1.37/N24)</f>
        <v>0.79446469134090369</v>
      </c>
      <c r="BD24">
        <f>G24*AA24*0.001</f>
        <v>33.633362836360817</v>
      </c>
      <c r="BE24">
        <f>G24/S24</f>
        <v>0.97198819651585033</v>
      </c>
      <c r="BF24">
        <f>(1-AP24*AA24/AU24/F24)*100</f>
        <v>69.926851661246616</v>
      </c>
      <c r="BG24">
        <f>(S24-E24/(N24/1.35))</f>
        <v>392.52795097166319</v>
      </c>
      <c r="BH24">
        <f>E24*BF24/100/BG24</f>
        <v>-2.4945616560764056E-3</v>
      </c>
    </row>
    <row r="25" spans="1:60" x14ac:dyDescent="0.35">
      <c r="A25" s="1" t="s">
        <v>9</v>
      </c>
      <c r="B25" s="1" t="s">
        <v>3999</v>
      </c>
      <c r="K25" s="1">
        <v>2.72</v>
      </c>
    </row>
    <row r="26" spans="1:60" x14ac:dyDescent="0.35">
      <c r="A26" s="1" t="s">
        <v>9</v>
      </c>
      <c r="B26" s="1" t="s">
        <v>3998</v>
      </c>
      <c r="K26" s="1">
        <v>2.72</v>
      </c>
    </row>
    <row r="27" spans="1:60" x14ac:dyDescent="0.35">
      <c r="A27" s="1">
        <v>4</v>
      </c>
      <c r="B27" s="1" t="s">
        <v>3997</v>
      </c>
      <c r="C27" s="1">
        <v>1118.0000004693866</v>
      </c>
      <c r="D27" s="1">
        <v>0</v>
      </c>
      <c r="E27">
        <f>(R27-S27*(1000-T27)/(1000-U27))*AO27</f>
        <v>-0.71077189601321655</v>
      </c>
      <c r="F27">
        <f>IF(AZ27&lt;&gt;0,1/(1/AZ27-1/N27),0)</f>
        <v>1.6270371545013509</v>
      </c>
      <c r="G27">
        <f>((BC27-AP27/2)*S27-E27)/(BC27+AP27/2)</f>
        <v>379.69010694542516</v>
      </c>
      <c r="H27">
        <f>AP27*1000</f>
        <v>25.459136895162352</v>
      </c>
      <c r="I27">
        <f>(AU27-BA27)</f>
        <v>1.8283062507526631</v>
      </c>
      <c r="J27">
        <f>(P27+AT27*D27)</f>
        <v>30.956077575683594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32.040599822998047</v>
      </c>
      <c r="P27" s="1">
        <v>30.956077575683594</v>
      </c>
      <c r="Q27" s="1">
        <v>32.244316101074219</v>
      </c>
      <c r="R27" s="1">
        <v>399.94644165039063</v>
      </c>
      <c r="S27" s="1">
        <v>391.56051635742188</v>
      </c>
      <c r="T27" s="1">
        <v>7.9133186340332031</v>
      </c>
      <c r="U27" s="1">
        <v>30.276039123535156</v>
      </c>
      <c r="V27" s="1">
        <v>14.590915679931641</v>
      </c>
      <c r="W27" s="1">
        <v>55.824256896972656</v>
      </c>
      <c r="X27" s="1">
        <v>300.28668212890625</v>
      </c>
      <c r="Y27" s="1">
        <v>100.58567810058594</v>
      </c>
      <c r="Z27" s="1">
        <v>0.22066724300384521</v>
      </c>
      <c r="AA27" s="1">
        <v>88.247550964355469</v>
      </c>
      <c r="AB27" s="1">
        <v>44.99835205078125</v>
      </c>
      <c r="AC27" s="1">
        <v>3.5388507843017578</v>
      </c>
      <c r="AD27" s="1">
        <v>0.10073512047529221</v>
      </c>
      <c r="AE27" s="1">
        <v>5.8786356821656227E-3</v>
      </c>
      <c r="AF27" s="1">
        <v>1.1573165655136108E-2</v>
      </c>
      <c r="AG27" s="1">
        <v>6.3665984198451042E-3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1.1039951548856846</v>
      </c>
      <c r="AP27">
        <f>(U27-T27)/(1000-U27)*AO27</f>
        <v>2.5459136895162351E-2</v>
      </c>
      <c r="AQ27">
        <f>(P27+273.15)</f>
        <v>304.10607757568357</v>
      </c>
      <c r="AR27">
        <f>(O27+273.15)</f>
        <v>305.19059982299802</v>
      </c>
      <c r="AS27">
        <f>(Y27*AK27+Z27*AL27)*AM27</f>
        <v>16.093708136371333</v>
      </c>
      <c r="AT27">
        <f>((AS27+0.00000010773*(AR27^4-AQ27^4))-AP27*44100)/(L27*0.92*2*29.3+0.00000043092*AQ27^3)</f>
        <v>-8.5759883019108614</v>
      </c>
      <c r="AU27">
        <f>0.61365*EXP(17.502*J27/(240.97+J27))</f>
        <v>4.5000925563056517</v>
      </c>
      <c r="AV27">
        <f>AU27*1000/AA27</f>
        <v>50.993965352345107</v>
      </c>
      <c r="AW27">
        <f>(AV27-U27)</f>
        <v>20.717926228809951</v>
      </c>
      <c r="AX27">
        <f>IF(D27,P27,(O27+P27)/2)</f>
        <v>31.49833869934082</v>
      </c>
      <c r="AY27">
        <f>0.61365*EXP(17.502*AX27/(240.97+AX27))</f>
        <v>4.6411621975162687</v>
      </c>
      <c r="AZ27">
        <f>IF(AW27&lt;&gt;0,(1000-(AV27+U27)/2)/AW27*AP27,0)</f>
        <v>1.1789116604000169</v>
      </c>
      <c r="BA27">
        <f>U27*AA27/1000</f>
        <v>2.6717863055529887</v>
      </c>
      <c r="BB27">
        <f>(AY27-BA27)</f>
        <v>1.96937589196328</v>
      </c>
      <c r="BC27">
        <f>1/(1.6/F27+1.37/N27)</f>
        <v>0.76719474345646554</v>
      </c>
      <c r="BD27">
        <f>G27*AA27*0.001</f>
        <v>33.506722063327985</v>
      </c>
      <c r="BE27">
        <f>G27/S27</f>
        <v>0.96968435550544319</v>
      </c>
      <c r="BF27">
        <f>(1-AP27*AA27/AU27/F27)*100</f>
        <v>69.314908595422622</v>
      </c>
      <c r="BG27">
        <f>(S27-E27/(N27/1.35))</f>
        <v>391.78469019893083</v>
      </c>
      <c r="BH27">
        <f>E27*BF27/100/BG27</f>
        <v>-1.2575041913795995E-3</v>
      </c>
    </row>
    <row r="28" spans="1:60" x14ac:dyDescent="0.35">
      <c r="A28" s="1" t="s">
        <v>9</v>
      </c>
      <c r="B28" s="1" t="s">
        <v>3996</v>
      </c>
      <c r="K28" s="1">
        <v>2.72</v>
      </c>
    </row>
    <row r="29" spans="1:60" x14ac:dyDescent="0.35">
      <c r="A29" s="1" t="s">
        <v>9</v>
      </c>
      <c r="B29" s="1" t="s">
        <v>3995</v>
      </c>
      <c r="K29" s="1">
        <v>2.72</v>
      </c>
    </row>
    <row r="30" spans="1:60" x14ac:dyDescent="0.35">
      <c r="A30" s="1">
        <v>5</v>
      </c>
      <c r="B30" s="1" t="s">
        <v>3994</v>
      </c>
      <c r="C30" s="1">
        <v>1323.0000004693866</v>
      </c>
      <c r="D30" s="1">
        <v>0</v>
      </c>
      <c r="E30">
        <f>(R30-S30*(1000-T30)/(1000-U30))*AO30</f>
        <v>-0.87567224312622483</v>
      </c>
      <c r="F30">
        <f>IF(AZ30&lt;&gt;0,1/(1/AZ30-1/N30),0)</f>
        <v>1.5989140965698851</v>
      </c>
      <c r="G30">
        <f>((BC30-AP30/2)*S30-E30)/(BC30+AP30/2)</f>
        <v>380.37744732980417</v>
      </c>
      <c r="H30">
        <f>AP30*1000</f>
        <v>25.033512430782444</v>
      </c>
      <c r="I30">
        <f>(AU30-BA30)</f>
        <v>1.8206441135378801</v>
      </c>
      <c r="J30">
        <f>(P30+AT30*D30)</f>
        <v>30.935783386230469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31.999761581420898</v>
      </c>
      <c r="P30" s="1">
        <v>30.935783386230469</v>
      </c>
      <c r="Q30" s="1">
        <v>32.199100494384766</v>
      </c>
      <c r="R30" s="1">
        <v>400.083740234375</v>
      </c>
      <c r="S30" s="1">
        <v>391.9892578125</v>
      </c>
      <c r="T30" s="1">
        <v>8.3185281753540039</v>
      </c>
      <c r="U30" s="1">
        <v>30.304466247558594</v>
      </c>
      <c r="V30" s="1">
        <v>15.37324333190918</v>
      </c>
      <c r="W30" s="1">
        <v>56.004856109619141</v>
      </c>
      <c r="X30" s="1">
        <v>300.31781005859375</v>
      </c>
      <c r="Y30" s="1">
        <v>149.73336791992188</v>
      </c>
      <c r="Z30" s="1">
        <v>2.6296807453036308E-2</v>
      </c>
      <c r="AA30" s="1">
        <v>88.245811462402344</v>
      </c>
      <c r="AB30" s="1">
        <v>45.089618682861328</v>
      </c>
      <c r="AC30" s="1">
        <v>3.5391826629638672</v>
      </c>
      <c r="AD30" s="1">
        <v>8.2146517932415009E-2</v>
      </c>
      <c r="AE30" s="1">
        <v>6.4671793952584267E-3</v>
      </c>
      <c r="AF30" s="1">
        <v>1.6056792810559273E-2</v>
      </c>
      <c r="AG30" s="1">
        <v>9.2747202143073082E-3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1.1041095958036533</v>
      </c>
      <c r="AP30">
        <f>(U30-T30)/(1000-U30)*AO30</f>
        <v>2.5033512430782445E-2</v>
      </c>
      <c r="AQ30">
        <f>(P30+273.15)</f>
        <v>304.08578338623045</v>
      </c>
      <c r="AR30">
        <f>(O30+273.15)</f>
        <v>305.14976158142088</v>
      </c>
      <c r="AS30">
        <f>(Y30*AK30+Z30*AL30)*AM30</f>
        <v>23.957338331699248</v>
      </c>
      <c r="AT30">
        <f>((AS30+0.00000010773*(AR30^4-AQ30^4))-AP30*44100)/(L30*0.92*2*29.3+0.00000043092*AQ30^3)</f>
        <v>-8.3692502053509976</v>
      </c>
      <c r="AU30">
        <f>0.61365*EXP(17.502*J30/(240.97+J30))</f>
        <v>4.4948863284886711</v>
      </c>
      <c r="AV30">
        <f>AU30*1000/AA30</f>
        <v>50.935973662656437</v>
      </c>
      <c r="AW30">
        <f>(AV30-U30)</f>
        <v>20.631507415097843</v>
      </c>
      <c r="AX30">
        <f>IF(D30,P30,(O30+P30)/2)</f>
        <v>31.467772483825684</v>
      </c>
      <c r="AY30">
        <f>0.61365*EXP(17.502*AX30/(240.97+AX30))</f>
        <v>4.6331091797258948</v>
      </c>
      <c r="AZ30">
        <f>IF(AW30&lt;&gt;0,(1000-(AV30+U30)/2)/AW30*AP30,0)</f>
        <v>1.16407614656504</v>
      </c>
      <c r="BA30">
        <f>U30*AA30/1000</f>
        <v>2.674242214950791</v>
      </c>
      <c r="BB30">
        <f>(AY30-BA30)</f>
        <v>1.9588669647751038</v>
      </c>
      <c r="BC30">
        <f>1/(1.6/F30+1.37/N30)</f>
        <v>0.7571475203739082</v>
      </c>
      <c r="BD30">
        <f>G30*AA30*0.001</f>
        <v>33.566716501615772</v>
      </c>
      <c r="BE30">
        <f>G30/S30</f>
        <v>0.97037722271397009</v>
      </c>
      <c r="BF30">
        <f>(1-AP30*AA30/AU30/F30)*100</f>
        <v>69.26225200743788</v>
      </c>
      <c r="BG30">
        <f>(S30-E30/(N30/1.35))</f>
        <v>392.26544038491943</v>
      </c>
      <c r="BH30">
        <f>E30*BF30/100/BG30</f>
        <v>-1.5461732116857348E-3</v>
      </c>
    </row>
    <row r="31" spans="1:60" x14ac:dyDescent="0.35">
      <c r="A31" s="1" t="s">
        <v>9</v>
      </c>
      <c r="B31" s="1" t="s">
        <v>3993</v>
      </c>
      <c r="K31" s="1">
        <v>2.72</v>
      </c>
    </row>
    <row r="32" spans="1:60" x14ac:dyDescent="0.35">
      <c r="A32" s="1" t="s">
        <v>9</v>
      </c>
      <c r="B32" s="1" t="s">
        <v>3992</v>
      </c>
      <c r="K32" s="1">
        <v>2.72</v>
      </c>
    </row>
    <row r="33" spans="1:60" x14ac:dyDescent="0.35">
      <c r="A33" s="1">
        <v>6</v>
      </c>
      <c r="B33" s="1" t="s">
        <v>3991</v>
      </c>
      <c r="C33" s="1">
        <v>1528.0000004693866</v>
      </c>
      <c r="D33" s="1">
        <v>0</v>
      </c>
      <c r="E33">
        <f>(R33-S33*(1000-T33)/(1000-U33))*AO33</f>
        <v>-1.2365298833861136</v>
      </c>
      <c r="F33">
        <f>IF(AZ33&lt;&gt;0,1/(1/AZ33-1/N33),0)</f>
        <v>1.6344408807967263</v>
      </c>
      <c r="G33">
        <f>((BC33-AP33/2)*S33-E33)/(BC33+AP33/2)</f>
        <v>381.16566213483463</v>
      </c>
      <c r="H33">
        <f>AP33*1000</f>
        <v>25.043783342415697</v>
      </c>
      <c r="I33">
        <f>(AU33-BA33)</f>
        <v>1.7920577790852188</v>
      </c>
      <c r="J33">
        <f>(P33+AT33*D33)</f>
        <v>30.956535339355469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31.981157302856445</v>
      </c>
      <c r="P33" s="1">
        <v>30.956535339355469</v>
      </c>
      <c r="Q33" s="1">
        <v>32.175632476806641</v>
      </c>
      <c r="R33" s="1">
        <v>399.91268920898438</v>
      </c>
      <c r="S33" s="1">
        <v>392.13787841796875</v>
      </c>
      <c r="T33" s="1">
        <v>8.7036771774291992</v>
      </c>
      <c r="U33" s="1">
        <v>30.690286636352539</v>
      </c>
      <c r="V33" s="1">
        <v>16.101160049438477</v>
      </c>
      <c r="W33" s="1">
        <v>56.774765014648438</v>
      </c>
      <c r="X33" s="1">
        <v>300.31231689453125</v>
      </c>
      <c r="Y33" s="1">
        <v>300.11810302734375</v>
      </c>
      <c r="Z33" s="1">
        <v>0.11090382933616638</v>
      </c>
      <c r="AA33" s="1">
        <v>88.241348266601563</v>
      </c>
      <c r="AB33" s="1">
        <v>45.075023651123047</v>
      </c>
      <c r="AC33" s="1">
        <v>3.5489661693572998</v>
      </c>
      <c r="AD33" s="1">
        <v>0.11493413895368576</v>
      </c>
      <c r="AE33" s="1">
        <v>4.9646203406155109E-3</v>
      </c>
      <c r="AF33" s="1">
        <v>3.7933662533760071E-2</v>
      </c>
      <c r="AG33" s="1">
        <v>1.4159737154841423E-2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1.1040894003475412</v>
      </c>
      <c r="AP33">
        <f>(U33-T33)/(1000-U33)*AO33</f>
        <v>2.5043783342415697E-2</v>
      </c>
      <c r="AQ33">
        <f>(P33+273.15)</f>
        <v>304.10653533935545</v>
      </c>
      <c r="AR33">
        <f>(O33+273.15)</f>
        <v>305.13115730285642</v>
      </c>
      <c r="AS33">
        <f>(Y33*AK33+Z33*AL33)*AM33</f>
        <v>48.018895411069025</v>
      </c>
      <c r="AT33">
        <f>((AS33+0.00000010773*(AR33^4-AQ33^4))-AP33*44100)/(L33*0.92*2*29.3+0.00000043092*AQ33^3)</f>
        <v>-8.1876809691009598</v>
      </c>
      <c r="AU33">
        <f>0.61365*EXP(17.502*J33/(240.97+J33))</f>
        <v>4.500210050565431</v>
      </c>
      <c r="AV33">
        <f>AU33*1000/AA33</f>
        <v>50.998881351733765</v>
      </c>
      <c r="AW33">
        <f>(AV33-U33)</f>
        <v>20.308594715381226</v>
      </c>
      <c r="AX33">
        <f>IF(D33,P33,(O33+P33)/2)</f>
        <v>31.468846321105957</v>
      </c>
      <c r="AY33">
        <f>0.61365*EXP(17.502*AX33/(240.97+AX33))</f>
        <v>4.6333918880300438</v>
      </c>
      <c r="AZ33">
        <f>IF(AW33&lt;&gt;0,(1000-(AV33+U33)/2)/AW33*AP33,0)</f>
        <v>1.1827938253140164</v>
      </c>
      <c r="BA33">
        <f>U33*AA33/1000</f>
        <v>2.7081522714802122</v>
      </c>
      <c r="BB33">
        <f>(AY33-BA33)</f>
        <v>1.9252396165498316</v>
      </c>
      <c r="BC33">
        <f>1/(1.6/F33+1.37/N33)</f>
        <v>0.769825627057805</v>
      </c>
      <c r="BD33">
        <f>G33*AA33*0.001</f>
        <v>33.63457193970973</v>
      </c>
      <c r="BE33">
        <f>G33/S33</f>
        <v>0.97201949394075327</v>
      </c>
      <c r="BF33">
        <f>(1-AP33*AA33/AU33/F33)*100</f>
        <v>69.955147826039138</v>
      </c>
      <c r="BG33">
        <f>(S33-E33/(N33/1.35))</f>
        <v>392.52787365505407</v>
      </c>
      <c r="BH33">
        <f>E33*BF33/100/BG33</f>
        <v>-2.2037067069434787E-3</v>
      </c>
    </row>
    <row r="34" spans="1:60" x14ac:dyDescent="0.35">
      <c r="A34" s="1" t="s">
        <v>9</v>
      </c>
      <c r="B34" s="1" t="s">
        <v>3990</v>
      </c>
      <c r="K34" s="1">
        <v>2.72</v>
      </c>
    </row>
    <row r="35" spans="1:60" x14ac:dyDescent="0.35">
      <c r="A35" s="1" t="s">
        <v>9</v>
      </c>
      <c r="B35" s="1" t="s">
        <v>3989</v>
      </c>
      <c r="K35" s="1">
        <v>2.72</v>
      </c>
    </row>
    <row r="36" spans="1:60" x14ac:dyDescent="0.35">
      <c r="A36" s="1">
        <v>7</v>
      </c>
      <c r="B36" s="1" t="s">
        <v>3988</v>
      </c>
      <c r="C36" s="1">
        <v>1733.0000004693866</v>
      </c>
      <c r="D36" s="1">
        <v>0</v>
      </c>
      <c r="E36">
        <f>(R36-S36*(1000-T36)/(1000-U36))*AO36</f>
        <v>-1.1015161302917369</v>
      </c>
      <c r="F36">
        <f>IF(AZ36&lt;&gt;0,1/(1/AZ36-1/N36),0)</f>
        <v>1.6952641245458955</v>
      </c>
      <c r="G36">
        <f>((BC36-AP36/2)*S36-E36)/(BC36+AP36/2)</f>
        <v>381.10977068829897</v>
      </c>
      <c r="H36">
        <f>AP36*1000</f>
        <v>25.276967680012639</v>
      </c>
      <c r="I36">
        <f>(AU36-BA36)</f>
        <v>1.760935241186683</v>
      </c>
      <c r="J36">
        <f>(P36+AT36*D36)</f>
        <v>31.027774810791016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31.985651016235352</v>
      </c>
      <c r="P36" s="1">
        <v>31.027774810791016</v>
      </c>
      <c r="Q36" s="1">
        <v>32.166038513183594</v>
      </c>
      <c r="R36" s="1">
        <v>400.04513549804688</v>
      </c>
      <c r="S36" s="1">
        <v>392.06790161132813</v>
      </c>
      <c r="T36" s="1">
        <v>9.0775251388549805</v>
      </c>
      <c r="U36" s="1">
        <v>31.252969741821289</v>
      </c>
      <c r="V36" s="1">
        <v>16.787191390991211</v>
      </c>
      <c r="W36" s="1">
        <v>57.796543121337891</v>
      </c>
      <c r="X36" s="1">
        <v>300.35296630859375</v>
      </c>
      <c r="Y36" s="1">
        <v>499.85516357421875</v>
      </c>
      <c r="Z36" s="1">
        <v>4.4590294361114502E-2</v>
      </c>
      <c r="AA36" s="1">
        <v>88.234573364257813</v>
      </c>
      <c r="AB36" s="1">
        <v>45.259037017822266</v>
      </c>
      <c r="AC36" s="1">
        <v>3.5737903118133545</v>
      </c>
      <c r="AD36" s="1">
        <v>0.12721623480319977</v>
      </c>
      <c r="AE36" s="1">
        <v>1.1337191797792912E-2</v>
      </c>
      <c r="AF36" s="1">
        <v>3.7355348467826843E-2</v>
      </c>
      <c r="AG36" s="1">
        <v>1.3946479186415672E-2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1.1042388467227708</v>
      </c>
      <c r="AP36">
        <f>(U36-T36)/(1000-U36)*AO36</f>
        <v>2.5276967680012641E-2</v>
      </c>
      <c r="AQ36">
        <f>(P36+273.15)</f>
        <v>304.17777481079099</v>
      </c>
      <c r="AR36">
        <f>(O36+273.15)</f>
        <v>305.13565101623533</v>
      </c>
      <c r="AS36">
        <f>(Y36*AK36+Z36*AL36)*AM36</f>
        <v>79.976824384253632</v>
      </c>
      <c r="AT36">
        <f>((AS36+0.00000010773*(AR36^4-AQ36^4))-AP36*44100)/(L36*0.92*2*29.3+0.00000043092*AQ36^3)</f>
        <v>-8.0234915212119944</v>
      </c>
      <c r="AU36">
        <f>0.61365*EXP(17.502*J36/(240.97+J36))</f>
        <v>4.5185276927223432</v>
      </c>
      <c r="AV36">
        <f>AU36*1000/AA36</f>
        <v>51.21039883162981</v>
      </c>
      <c r="AW36">
        <f>(AV36-U36)</f>
        <v>19.957429089808521</v>
      </c>
      <c r="AX36">
        <f>IF(D36,P36,(O36+P36)/2)</f>
        <v>31.506712913513184</v>
      </c>
      <c r="AY36">
        <f>0.61365*EXP(17.502*AX36/(240.97+AX36))</f>
        <v>4.6433706056446082</v>
      </c>
      <c r="AZ36">
        <f>IF(AW36&lt;&gt;0,(1000-(AV36+U36)/2)/AW36*AP36,0)</f>
        <v>1.2143225272076921</v>
      </c>
      <c r="BA36">
        <f>U36*AA36/1000</f>
        <v>2.7575924515356602</v>
      </c>
      <c r="BB36">
        <f>(AY36-BA36)</f>
        <v>1.885778154108948</v>
      </c>
      <c r="BC36">
        <f>1/(1.6/F36+1.37/N36)</f>
        <v>0.79121863458481911</v>
      </c>
      <c r="BD36">
        <f>G36*AA36*0.001</f>
        <v>33.62705802163218</v>
      </c>
      <c r="BE36">
        <f>G36/S36</f>
        <v>0.9720504257604532</v>
      </c>
      <c r="BF36">
        <f>(1-AP36*AA36/AU36/F36)*100</f>
        <v>70.88415200076652</v>
      </c>
      <c r="BG36">
        <f>(S36-E36/(N36/1.35))</f>
        <v>392.41531419727391</v>
      </c>
      <c r="BH36">
        <f>E36*BF36/100/BG36</f>
        <v>-1.98972960498793E-3</v>
      </c>
    </row>
    <row r="37" spans="1:60" x14ac:dyDescent="0.35">
      <c r="A37" s="1" t="s">
        <v>9</v>
      </c>
      <c r="B37" s="1" t="s">
        <v>3987</v>
      </c>
      <c r="K37" s="1">
        <v>2.72</v>
      </c>
    </row>
    <row r="38" spans="1:60" x14ac:dyDescent="0.35">
      <c r="A38" s="1" t="s">
        <v>9</v>
      </c>
      <c r="B38" s="1" t="s">
        <v>3986</v>
      </c>
      <c r="K38" s="1">
        <v>2.72</v>
      </c>
    </row>
    <row r="39" spans="1:60" x14ac:dyDescent="0.35">
      <c r="A39" s="1">
        <v>8</v>
      </c>
      <c r="B39" s="1" t="s">
        <v>3985</v>
      </c>
      <c r="C39" s="1">
        <v>1938.0000004693866</v>
      </c>
      <c r="D39" s="1">
        <v>0</v>
      </c>
      <c r="E39">
        <f>(R39-S39*(1000-T39)/(1000-U39))*AO39</f>
        <v>-0.37233469065504399</v>
      </c>
      <c r="F39">
        <f>IF(AZ39&lt;&gt;0,1/(1/AZ39-1/N39),0)</f>
        <v>1.7974267483400432</v>
      </c>
      <c r="G39">
        <f>((BC39-AP39/2)*S39-E39)/(BC39+AP39/2)</f>
        <v>379.72516645349401</v>
      </c>
      <c r="H39">
        <f>AP39*1000</f>
        <v>25.706695699559042</v>
      </c>
      <c r="I39">
        <f>(AU39-BA39)</f>
        <v>1.7170462071117458</v>
      </c>
      <c r="J39">
        <f>(P39+AT39*D39)</f>
        <v>31.10606575012207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32.008129119873047</v>
      </c>
      <c r="P39" s="1">
        <v>31.10606575012207</v>
      </c>
      <c r="Q39" s="1">
        <v>32.174213409423828</v>
      </c>
      <c r="R39" s="1">
        <v>400.0377197265625</v>
      </c>
      <c r="S39" s="1">
        <v>391.26773071289063</v>
      </c>
      <c r="T39" s="1">
        <v>9.4488668441772461</v>
      </c>
      <c r="U39" s="1">
        <v>31.980413436889648</v>
      </c>
      <c r="V39" s="1">
        <v>17.451137542724609</v>
      </c>
      <c r="W39" s="1">
        <v>59.064712524414063</v>
      </c>
      <c r="X39" s="1">
        <v>300.40579223632813</v>
      </c>
      <c r="Y39" s="1">
        <v>749.885986328125</v>
      </c>
      <c r="Z39" s="1">
        <v>5.1450852304697037E-2</v>
      </c>
      <c r="AA39" s="1">
        <v>88.231727600097656</v>
      </c>
      <c r="AB39" s="1">
        <v>45.211036682128906</v>
      </c>
      <c r="AC39" s="1">
        <v>3.6032705307006836</v>
      </c>
      <c r="AD39" s="1">
        <v>7.7200978994369507E-2</v>
      </c>
      <c r="AE39" s="1">
        <v>7.0326551795005798E-3</v>
      </c>
      <c r="AF39" s="1">
        <v>2.1078916266560555E-2</v>
      </c>
      <c r="AG39" s="1">
        <v>1.6018306836485863E-2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1.1044330596923824</v>
      </c>
      <c r="AP39">
        <f>(U39-T39)/(1000-U39)*AO39</f>
        <v>2.5706695699559041E-2</v>
      </c>
      <c r="AQ39">
        <f>(P39+273.15)</f>
        <v>304.25606575012205</v>
      </c>
      <c r="AR39">
        <f>(O39+273.15)</f>
        <v>305.15812911987302</v>
      </c>
      <c r="AS39">
        <f>(Y39*AK39+Z39*AL39)*AM39</f>
        <v>119.98175513069873</v>
      </c>
      <c r="AT39">
        <f>((AS39+0.00000010773*(AR39^4-AQ39^4))-AP39*44100)/(L39*0.92*2*29.3+0.00000043092*AQ39^3)</f>
        <v>-7.8630873282998248</v>
      </c>
      <c r="AU39">
        <f>0.61365*EXP(17.502*J39/(240.97+J39))</f>
        <v>4.5387333340138962</v>
      </c>
      <c r="AV39">
        <f>AU39*1000/AA39</f>
        <v>51.441057060395508</v>
      </c>
      <c r="AW39">
        <f>(AV39-U39)</f>
        <v>19.46064362350586</v>
      </c>
      <c r="AX39">
        <f>IF(D39,P39,(O39+P39)/2)</f>
        <v>31.557097434997559</v>
      </c>
      <c r="AY39">
        <f>0.61365*EXP(17.502*AX39/(240.97+AX39))</f>
        <v>4.6566770982659822</v>
      </c>
      <c r="AZ39">
        <f>IF(AW39&lt;&gt;0,(1000-(AV39+U39)/2)/AW39*AP39,0)</f>
        <v>1.2658600094481043</v>
      </c>
      <c r="BA39">
        <f>U39*AA39/1000</f>
        <v>2.8216871269021504</v>
      </c>
      <c r="BB39">
        <f>(AY39-BA39)</f>
        <v>1.8349899713638318</v>
      </c>
      <c r="BC39">
        <f>1/(1.6/F39+1.37/N39)</f>
        <v>0.82628998132450815</v>
      </c>
      <c r="BD39">
        <f>G39*AA39*0.001</f>
        <v>33.503807449426425</v>
      </c>
      <c r="BE39">
        <f>G39/S39</f>
        <v>0.97049957521831398</v>
      </c>
      <c r="BF39">
        <f>(1-AP39*AA39/AU39/F39)*100</f>
        <v>72.197415330626427</v>
      </c>
      <c r="BG39">
        <f>(S39-E39/(N39/1.35))</f>
        <v>391.38516318088682</v>
      </c>
      <c r="BH39">
        <f>E39*BF39/100/BG39</f>
        <v>-6.8683243086551618E-4</v>
      </c>
    </row>
    <row r="40" spans="1:60" x14ac:dyDescent="0.35">
      <c r="A40" s="1" t="s">
        <v>9</v>
      </c>
      <c r="B40" s="1" t="s">
        <v>3984</v>
      </c>
      <c r="K40" s="1">
        <v>2.72</v>
      </c>
    </row>
    <row r="41" spans="1:60" x14ac:dyDescent="0.35">
      <c r="A41" s="1" t="s">
        <v>9</v>
      </c>
      <c r="B41" s="1" t="s">
        <v>3983</v>
      </c>
      <c r="K41" s="1">
        <v>2.72</v>
      </c>
    </row>
    <row r="42" spans="1:60" x14ac:dyDescent="0.35">
      <c r="A42" s="1">
        <v>9</v>
      </c>
      <c r="B42" s="1" t="s">
        <v>3982</v>
      </c>
      <c r="C42" s="1">
        <v>2143.0000004693866</v>
      </c>
      <c r="D42" s="1">
        <v>0</v>
      </c>
      <c r="E42">
        <f>(R42-S42*(1000-T42)/(1000-U42))*AO42</f>
        <v>-0.17462975308214748</v>
      </c>
      <c r="F42">
        <f>IF(AZ42&lt;&gt;0,1/(1/AZ42-1/N42),0)</f>
        <v>1.8805832827824842</v>
      </c>
      <c r="G42">
        <f>((BC42-AP42/2)*S42-E42)/(BC42+AP42/2)</f>
        <v>379.20204077918169</v>
      </c>
      <c r="H42">
        <f>AP42*1000</f>
        <v>26.072979797062288</v>
      </c>
      <c r="I42">
        <f>(AU42-BA42)</f>
        <v>1.6863049198683386</v>
      </c>
      <c r="J42">
        <f>(P42+AT42*D42)</f>
        <v>31.221109390258789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32.066631317138672</v>
      </c>
      <c r="P42" s="1">
        <v>31.221109390258789</v>
      </c>
      <c r="Q42" s="1">
        <v>32.212642669677734</v>
      </c>
      <c r="R42" s="1">
        <v>399.81893920898438</v>
      </c>
      <c r="S42" s="1">
        <v>390.7501220703125</v>
      </c>
      <c r="T42" s="1">
        <v>9.8262081146240234</v>
      </c>
      <c r="U42" s="1">
        <v>32.668285369873047</v>
      </c>
      <c r="V42" s="1">
        <v>18.087339401245117</v>
      </c>
      <c r="W42" s="1">
        <v>60.133304595947266</v>
      </c>
      <c r="X42" s="1">
        <v>300.33047485351563</v>
      </c>
      <c r="Y42" s="1">
        <v>1000.7659301757813</v>
      </c>
      <c r="Z42" s="1">
        <v>0.11661934852600098</v>
      </c>
      <c r="AA42" s="1">
        <v>88.228141784667969</v>
      </c>
      <c r="AB42" s="1">
        <v>45.092044830322266</v>
      </c>
      <c r="AC42" s="1">
        <v>3.625530481338501</v>
      </c>
      <c r="AD42" s="1">
        <v>8.4431864321231842E-2</v>
      </c>
      <c r="AE42" s="1">
        <v>9.1944662854075432E-3</v>
      </c>
      <c r="AF42" s="1">
        <v>1.5942959114909172E-2</v>
      </c>
      <c r="AG42" s="1">
        <v>8.3215516060590744E-3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1.1041561575496897</v>
      </c>
      <c r="AP42">
        <f>(U42-T42)/(1000-U42)*AO42</f>
        <v>2.6072979797062287E-2</v>
      </c>
      <c r="AQ42">
        <f>(P42+273.15)</f>
        <v>304.37110939025877</v>
      </c>
      <c r="AR42">
        <f>(O42+273.15)</f>
        <v>305.21663131713865</v>
      </c>
      <c r="AS42">
        <f>(Y42*AK42+Z42*AL42)*AM42</f>
        <v>160.12254524910713</v>
      </c>
      <c r="AT42">
        <f>((AS42+0.00000010773*(AR42^4-AQ42^4))-AP42*44100)/(L42*0.92*2*29.3+0.00000043092*AQ42^3)</f>
        <v>-7.6794826401976977</v>
      </c>
      <c r="AU42">
        <f>0.61365*EXP(17.502*J42/(240.97+J42))</f>
        <v>4.5685670333434922</v>
      </c>
      <c r="AV42">
        <f>AU42*1000/AA42</f>
        <v>51.781290424246521</v>
      </c>
      <c r="AW42">
        <f>(AV42-U42)</f>
        <v>19.113005054373474</v>
      </c>
      <c r="AX42">
        <f>IF(D42,P42,(O42+P42)/2)</f>
        <v>31.64387035369873</v>
      </c>
      <c r="AY42">
        <f>0.61365*EXP(17.502*AX42/(240.97+AX42))</f>
        <v>4.6796715686810453</v>
      </c>
      <c r="AZ42">
        <f>IF(AW42&lt;&gt;0,(1000-(AV42+U42)/2)/AW42*AP42,0)</f>
        <v>1.3065477503011937</v>
      </c>
      <c r="BA42">
        <f>U42*AA42/1000</f>
        <v>2.8822621134751536</v>
      </c>
      <c r="BB42">
        <f>(AY42-BA42)</f>
        <v>1.7974094552058917</v>
      </c>
      <c r="BC42">
        <f>1/(1.6/F42+1.37/N42)</f>
        <v>0.85406775304157001</v>
      </c>
      <c r="BD42">
        <f>G42*AA42*0.001</f>
        <v>33.456291418901088</v>
      </c>
      <c r="BE42">
        <f>G42/S42</f>
        <v>0.97044637828915936</v>
      </c>
      <c r="BF42">
        <f>(1-AP42*AA42/AU42/F42)*100</f>
        <v>73.225262123407745</v>
      </c>
      <c r="BG42">
        <f>(S42-E42/(N42/1.35))</f>
        <v>390.80519940638862</v>
      </c>
      <c r="BH42">
        <f>E42*BF42/100/BG42</f>
        <v>-3.2720417904903601E-4</v>
      </c>
    </row>
    <row r="43" spans="1:60" x14ac:dyDescent="0.35">
      <c r="A43" s="1" t="s">
        <v>9</v>
      </c>
      <c r="B43" s="1" t="s">
        <v>3981</v>
      </c>
      <c r="K43" s="1">
        <v>2.72</v>
      </c>
    </row>
    <row r="44" spans="1:60" x14ac:dyDescent="0.35">
      <c r="A44" s="1" t="s">
        <v>9</v>
      </c>
      <c r="B44" s="1" t="s">
        <v>3980</v>
      </c>
      <c r="K44" s="1">
        <v>2.72</v>
      </c>
    </row>
    <row r="45" spans="1:60" x14ac:dyDescent="0.35">
      <c r="A45" s="1">
        <v>10</v>
      </c>
      <c r="B45" s="1" t="s">
        <v>3979</v>
      </c>
      <c r="C45" s="1">
        <v>2347.5000004805624</v>
      </c>
      <c r="D45" s="1">
        <v>0</v>
      </c>
      <c r="E45">
        <f>(R45-S45*(1000-T45)/(1000-U45))*AO45</f>
        <v>-1.0451859172807179</v>
      </c>
      <c r="F45">
        <f>IF(AZ45&lt;&gt;0,1/(1/AZ45-1/N45),0)</f>
        <v>1.7642129310276489</v>
      </c>
      <c r="G45">
        <f>((BC45-AP45/2)*S45-E45)/(BC45+AP45/2)</f>
        <v>381.02898555279444</v>
      </c>
      <c r="H45">
        <f>AP45*1000</f>
        <v>25.545288786983388</v>
      </c>
      <c r="I45">
        <f>(AU45-BA45)</f>
        <v>1.7276362819136022</v>
      </c>
      <c r="J45">
        <f>(P45+AT45*D45)</f>
        <v>31.345066070556641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32.138324737548828</v>
      </c>
      <c r="P45" s="1">
        <v>31.345066070556641</v>
      </c>
      <c r="Q45" s="1">
        <v>32.259563446044922</v>
      </c>
      <c r="R45" s="1">
        <v>399.97802734375</v>
      </c>
      <c r="S45" s="1">
        <v>391.85916137695313</v>
      </c>
      <c r="T45" s="1">
        <v>10.185666084289551</v>
      </c>
      <c r="U45" s="1">
        <v>32.566612243652344</v>
      </c>
      <c r="V45" s="1">
        <v>18.672967910766602</v>
      </c>
      <c r="W45" s="1">
        <v>59.703048706054688</v>
      </c>
      <c r="X45" s="1">
        <v>300.34634399414063</v>
      </c>
      <c r="Y45" s="1">
        <v>1251.099853515625</v>
      </c>
      <c r="Z45" s="1">
        <v>8.003496378660202E-2</v>
      </c>
      <c r="AA45" s="1">
        <v>88.227378845214844</v>
      </c>
      <c r="AB45" s="1">
        <v>45.243183135986328</v>
      </c>
      <c r="AC45" s="1">
        <v>3.6439163684844971</v>
      </c>
      <c r="AD45" s="1">
        <v>7.3260180652141571E-2</v>
      </c>
      <c r="AE45" s="1">
        <v>1.6505783423781395E-2</v>
      </c>
      <c r="AF45" s="1">
        <v>2.0664840936660767E-2</v>
      </c>
      <c r="AG45" s="1">
        <v>1.1576482094824314E-2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1.104214499978458</v>
      </c>
      <c r="AP45">
        <f>(U45-T45)/(1000-U45)*AO45</f>
        <v>2.5545288786983388E-2</v>
      </c>
      <c r="AQ45">
        <f>(P45+273.15)</f>
        <v>304.49506607055662</v>
      </c>
      <c r="AR45">
        <f>(O45+273.15)</f>
        <v>305.28832473754881</v>
      </c>
      <c r="AS45">
        <f>(Y45*AK45+Z45*AL45)*AM45</f>
        <v>200.17597208821826</v>
      </c>
      <c r="AT45">
        <f>((AS45+0.00000010773*(AR45^4-AQ45^4))-AP45*44100)/(L45*0.92*2*29.3+0.00000043092*AQ45^3)</f>
        <v>-7.1870336498459189</v>
      </c>
      <c r="AU45">
        <f>0.61365*EXP(17.502*J45/(240.97+J45))</f>
        <v>4.6009031180395299</v>
      </c>
      <c r="AV45">
        <f>AU45*1000/AA45</f>
        <v>52.148246703682581</v>
      </c>
      <c r="AW45">
        <f>(AV45-U45)</f>
        <v>19.581634460030237</v>
      </c>
      <c r="AX45">
        <f>IF(D45,P45,(O45+P45)/2)</f>
        <v>31.741695404052734</v>
      </c>
      <c r="AY45">
        <f>0.61365*EXP(17.502*AX45/(240.97+AX45))</f>
        <v>4.7057133088914869</v>
      </c>
      <c r="AZ45">
        <f>IF(AW45&lt;&gt;0,(1000-(AV45+U45)/2)/AW45*AP45,0)</f>
        <v>1.2492959190275119</v>
      </c>
      <c r="BA45">
        <f>U45*AA45/1000</f>
        <v>2.8732668361259277</v>
      </c>
      <c r="BB45">
        <f>(AY45-BA45)</f>
        <v>1.8324464727655592</v>
      </c>
      <c r="BC45">
        <f>1/(1.6/F45+1.37/N45)</f>
        <v>0.81500426980217922</v>
      </c>
      <c r="BD45">
        <f>G45*AA45*0.001</f>
        <v>33.617188659374293</v>
      </c>
      <c r="BE45">
        <f>G45/S45</f>
        <v>0.97236207063246261</v>
      </c>
      <c r="BF45">
        <f>(1-AP45*AA45/AU45/F45)*100</f>
        <v>72.233566208432023</v>
      </c>
      <c r="BG45">
        <f>(S45-E45/(N45/1.35))</f>
        <v>392.18880770017171</v>
      </c>
      <c r="BH45">
        <f>E45*BF45/100/BG45</f>
        <v>-1.9250295947694489E-3</v>
      </c>
    </row>
    <row r="46" spans="1:60" x14ac:dyDescent="0.35">
      <c r="A46" s="1" t="s">
        <v>9</v>
      </c>
      <c r="B46" s="1" t="s">
        <v>3978</v>
      </c>
      <c r="K46" s="1">
        <v>2.72</v>
      </c>
    </row>
    <row r="47" spans="1:60" x14ac:dyDescent="0.35">
      <c r="A47" s="1" t="s">
        <v>9</v>
      </c>
      <c r="B47" s="1" t="s">
        <v>3977</v>
      </c>
      <c r="K47" s="1">
        <v>2.72</v>
      </c>
    </row>
    <row r="48" spans="1:60" x14ac:dyDescent="0.35">
      <c r="A48" s="1">
        <v>11</v>
      </c>
      <c r="B48" s="1" t="s">
        <v>3976</v>
      </c>
      <c r="C48" s="1">
        <v>2551.0000004917383</v>
      </c>
      <c r="D48" s="1">
        <v>0</v>
      </c>
      <c r="E48">
        <f>(R48-S48*(1000-T48)/(1000-U48))*AO48</f>
        <v>-2.4545800074100632</v>
      </c>
      <c r="F48">
        <f>IF(AZ48&lt;&gt;0,1/(1/AZ48-1/N48),0)</f>
        <v>1.4461212896393016</v>
      </c>
      <c r="G48">
        <f>((BC48-AP48/2)*S48-E48)/(BC48+AP48/2)</f>
        <v>384.00374873055438</v>
      </c>
      <c r="H48">
        <f>AP48*1000</f>
        <v>23.886683184075629</v>
      </c>
      <c r="I48">
        <f>(AU48-BA48)</f>
        <v>1.8675331303946421</v>
      </c>
      <c r="J48">
        <f>(P48+AT48*D48)</f>
        <v>31.52110481262207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32.231796264648438</v>
      </c>
      <c r="P48" s="1">
        <v>31.52110481262207</v>
      </c>
      <c r="Q48" s="1">
        <v>32.320972442626953</v>
      </c>
      <c r="R48" s="1">
        <v>400.04736328125</v>
      </c>
      <c r="S48" s="1">
        <v>393.75289916992188</v>
      </c>
      <c r="T48" s="1">
        <v>10.557270050048828</v>
      </c>
      <c r="U48" s="1">
        <v>31.506690979003906</v>
      </c>
      <c r="V48" s="1">
        <v>19.251415252685547</v>
      </c>
      <c r="W48" s="1">
        <v>57.453147888183594</v>
      </c>
      <c r="X48" s="1">
        <v>300.36502075195313</v>
      </c>
      <c r="Y48" s="1">
        <v>1600.5411376953125</v>
      </c>
      <c r="Z48" s="1">
        <v>5.3737830370664597E-2</v>
      </c>
      <c r="AA48" s="1">
        <v>88.223640441894531</v>
      </c>
      <c r="AB48" s="1">
        <v>45.554538726806641</v>
      </c>
      <c r="AC48" s="1">
        <v>3.6204559803009033</v>
      </c>
      <c r="AD48" s="1">
        <v>5.070776492357254E-2</v>
      </c>
      <c r="AE48" s="1">
        <v>3.7958133965730667E-2</v>
      </c>
      <c r="AF48" s="1">
        <v>3.7244454026222229E-2</v>
      </c>
      <c r="AG48" s="1">
        <v>2.4371551349759102E-2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1.1042831645292392</v>
      </c>
      <c r="AP48">
        <f>(U48-T48)/(1000-U48)*AO48</f>
        <v>2.3886683184075629E-2</v>
      </c>
      <c r="AQ48">
        <f>(P48+273.15)</f>
        <v>304.67110481262205</v>
      </c>
      <c r="AR48">
        <f>(O48+273.15)</f>
        <v>305.38179626464841</v>
      </c>
      <c r="AS48">
        <f>(Y48*AK48+Z48*AL48)*AM48</f>
        <v>256.08657630726884</v>
      </c>
      <c r="AT48">
        <f>((AS48+0.00000010773*(AR48^4-AQ48^4))-AP48*44100)/(L48*0.92*2*29.3+0.00000043092*AQ48^3)</f>
        <v>-6.1820006098897204</v>
      </c>
      <c r="AU48">
        <f>0.61365*EXP(17.502*J48/(240.97+J48))</f>
        <v>4.6471681068401649</v>
      </c>
      <c r="AV48">
        <f>AU48*1000/AA48</f>
        <v>52.674862242857259</v>
      </c>
      <c r="AW48">
        <f>(AV48-U48)</f>
        <v>21.168171263853353</v>
      </c>
      <c r="AX48">
        <f>IF(D48,P48,(O48+P48)/2)</f>
        <v>31.876450538635254</v>
      </c>
      <c r="AY48">
        <f>0.61365*EXP(17.502*AX48/(240.97+AX48))</f>
        <v>4.7417926814705966</v>
      </c>
      <c r="AZ48">
        <f>IF(AW48&lt;&gt;0,(1000-(AV48+U48)/2)/AW48*AP48,0)</f>
        <v>1.0809282414145318</v>
      </c>
      <c r="BA48">
        <f>U48*AA48/1000</f>
        <v>2.7796349764455228</v>
      </c>
      <c r="BB48">
        <f>(AY48-BA48)</f>
        <v>1.9621577050250738</v>
      </c>
      <c r="BC48">
        <f>1/(1.6/F48+1.37/N48)</f>
        <v>0.70102860310226145</v>
      </c>
      <c r="BD48">
        <f>G48*AA48*0.001</f>
        <v>33.87820865634405</v>
      </c>
      <c r="BE48">
        <f>G48/S48</f>
        <v>0.97524043515636361</v>
      </c>
      <c r="BF48">
        <f>(1-AP48*AA48/AU48/F48)*100</f>
        <v>68.642045824890175</v>
      </c>
      <c r="BG48">
        <f>(S48-E48/(N48/1.35))</f>
        <v>394.52706122196497</v>
      </c>
      <c r="BH48">
        <f>E48*BF48/100/BG48</f>
        <v>-4.2706168957750684E-3</v>
      </c>
    </row>
    <row r="49" spans="1:60" x14ac:dyDescent="0.35">
      <c r="A49" s="1" t="s">
        <v>9</v>
      </c>
      <c r="B49" s="1" t="s">
        <v>3975</v>
      </c>
      <c r="K49" s="1">
        <v>2.72</v>
      </c>
    </row>
    <row r="50" spans="1:60" x14ac:dyDescent="0.35">
      <c r="A50" s="1" t="s">
        <v>9</v>
      </c>
      <c r="B50" s="1" t="s">
        <v>3970</v>
      </c>
      <c r="K50" s="1">
        <v>2.72</v>
      </c>
    </row>
    <row r="51" spans="1:60" x14ac:dyDescent="0.35">
      <c r="A51" s="1">
        <v>12</v>
      </c>
      <c r="B51" s="1" t="s">
        <v>3974</v>
      </c>
      <c r="C51" s="1">
        <v>2755.0000004917383</v>
      </c>
      <c r="D51" s="1">
        <v>0</v>
      </c>
      <c r="E51">
        <f>(R51-S51*(1000-T51)/(1000-U51))*AO51</f>
        <v>-2.1394407583637776</v>
      </c>
      <c r="F51">
        <f>IF(AZ51&lt;&gt;0,1/(1/AZ51-1/N51),0)</f>
        <v>1.0521637887653252</v>
      </c>
      <c r="G51">
        <f>((BC51-AP51/2)*S51-E51)/(BC51+AP51/2)</f>
        <v>383.26409352874362</v>
      </c>
      <c r="H51">
        <f>AP51*1000</f>
        <v>21.122559467214423</v>
      </c>
      <c r="I51">
        <f>(AU51-BA51)</f>
        <v>2.1148177757166322</v>
      </c>
      <c r="J51">
        <f>(P51+AT51*D51)</f>
        <v>31.790046691894531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32.379302978515625</v>
      </c>
      <c r="P51" s="1">
        <v>31.790046691894531</v>
      </c>
      <c r="Q51" s="1">
        <v>32.42816162109375</v>
      </c>
      <c r="R51" s="1">
        <v>400.0533447265625</v>
      </c>
      <c r="S51" s="1">
        <v>394.445068359375</v>
      </c>
      <c r="T51" s="1">
        <v>10.949197769165039</v>
      </c>
      <c r="U51" s="1">
        <v>29.515111923217773</v>
      </c>
      <c r="V51" s="1">
        <v>19.799579620361328</v>
      </c>
      <c r="W51" s="1">
        <v>53.372566223144531</v>
      </c>
      <c r="X51" s="1">
        <v>300.322509765625</v>
      </c>
      <c r="Y51" s="1">
        <v>2000.0904541015625</v>
      </c>
      <c r="Z51" s="1">
        <v>0.10290107131004333</v>
      </c>
      <c r="AA51" s="1">
        <v>88.219673156738281</v>
      </c>
      <c r="AB51" s="1">
        <v>45.481868743896484</v>
      </c>
      <c r="AC51" s="1">
        <v>3.5633466243743896</v>
      </c>
      <c r="AD51" s="1">
        <v>7.7610746026039124E-2</v>
      </c>
      <c r="AE51" s="1">
        <v>3.9890553802251816E-2</v>
      </c>
      <c r="AF51" s="1">
        <v>2.6607969775795937E-2</v>
      </c>
      <c r="AG51" s="1">
        <v>2.9277641326189041E-2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1.104126874138327</v>
      </c>
      <c r="AP51">
        <f>(U51-T51)/(1000-U51)*AO51</f>
        <v>2.1122559467214422E-2</v>
      </c>
      <c r="AQ51">
        <f>(P51+273.15)</f>
        <v>304.94004669189451</v>
      </c>
      <c r="AR51">
        <f>(O51+273.15)</f>
        <v>305.5293029785156</v>
      </c>
      <c r="AS51">
        <f>(Y51*AK51+Z51*AL51)*AM51</f>
        <v>320.01446550336914</v>
      </c>
      <c r="AT51">
        <f>((AS51+0.00000010773*(AR51^4-AQ51^4))-AP51*44100)/(L51*0.92*2*29.3+0.00000043092*AQ51^3)</f>
        <v>-4.7356460942288834</v>
      </c>
      <c r="AU51">
        <f>0.61365*EXP(17.502*J51/(240.97+J51))</f>
        <v>4.7186313027674531</v>
      </c>
      <c r="AV51">
        <f>AU51*1000/AA51</f>
        <v>53.487290690637082</v>
      </c>
      <c r="AW51">
        <f>(AV51-U51)</f>
        <v>23.972178767419308</v>
      </c>
      <c r="AX51">
        <f>IF(D51,P51,(O51+P51)/2)</f>
        <v>32.084674835205078</v>
      </c>
      <c r="AY51">
        <f>0.61365*EXP(17.502*AX51/(240.97+AX51))</f>
        <v>4.7980162996911648</v>
      </c>
      <c r="AZ51">
        <f>IF(AW51&lt;&gt;0,(1000-(AV51+U51)/2)/AW51*AP51,0)</f>
        <v>0.84456019083940614</v>
      </c>
      <c r="BA51">
        <f>U51*AA51/1000</f>
        <v>2.6038135270508209</v>
      </c>
      <c r="BB51">
        <f>(AY51-BA51)</f>
        <v>2.1942027726403439</v>
      </c>
      <c r="BC51">
        <f>1/(1.6/F51+1.37/N51)</f>
        <v>0.54325882525780156</v>
      </c>
      <c r="BD51">
        <f>G51*AA51*0.001</f>
        <v>33.811433063819337</v>
      </c>
      <c r="BE51">
        <f>G51/S51</f>
        <v>0.97165391146316848</v>
      </c>
      <c r="BF51">
        <f>(1-AP51*AA51/AU51/F51)*100</f>
        <v>62.467059492044811</v>
      </c>
      <c r="BG51">
        <f>(S51-E51/(N51/1.35))</f>
        <v>395.11983709484889</v>
      </c>
      <c r="BH51">
        <f>E51*BF51/100/BG51</f>
        <v>-3.3823807509905926E-3</v>
      </c>
    </row>
    <row r="52" spans="1:60" x14ac:dyDescent="0.35">
      <c r="A52" s="1" t="s">
        <v>9</v>
      </c>
      <c r="B52" s="1" t="s">
        <v>3973</v>
      </c>
      <c r="K52">
        <v>1.3464000000000003</v>
      </c>
    </row>
    <row r="53" spans="1:60" x14ac:dyDescent="0.35">
      <c r="A53" s="1" t="s">
        <v>9</v>
      </c>
      <c r="B53" s="1" t="s">
        <v>3972</v>
      </c>
      <c r="K53">
        <v>1.3464000000000003</v>
      </c>
    </row>
    <row r="54" spans="1:60" x14ac:dyDescent="0.35">
      <c r="A54" s="1" t="s">
        <v>9</v>
      </c>
      <c r="B54" s="1" t="s">
        <v>3971</v>
      </c>
      <c r="K54">
        <v>1.3464000000000003</v>
      </c>
    </row>
    <row r="55" spans="1:60" x14ac:dyDescent="0.35">
      <c r="A55" s="1" t="s">
        <v>9</v>
      </c>
      <c r="B55" s="1" t="s">
        <v>3970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BH55"/>
  <sheetViews>
    <sheetView zoomScale="4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3969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3968</v>
      </c>
    </row>
    <row r="12" spans="1:60" x14ac:dyDescent="0.35">
      <c r="A12" s="1" t="s">
        <v>9</v>
      </c>
      <c r="B12" s="1" t="s">
        <v>3967</v>
      </c>
    </row>
    <row r="13" spans="1:60" x14ac:dyDescent="0.35">
      <c r="A13" s="1" t="s">
        <v>9</v>
      </c>
      <c r="B13" s="1" t="s">
        <v>3966</v>
      </c>
    </row>
    <row r="14" spans="1:60" x14ac:dyDescent="0.35">
      <c r="A14" s="1" t="s">
        <v>9</v>
      </c>
      <c r="B14" s="1" t="s">
        <v>3965</v>
      </c>
    </row>
    <row r="15" spans="1:60" x14ac:dyDescent="0.35">
      <c r="A15" s="1" t="s">
        <v>9</v>
      </c>
      <c r="B15" s="1" t="s">
        <v>3964</v>
      </c>
    </row>
    <row r="16" spans="1:60" x14ac:dyDescent="0.35">
      <c r="A16" s="1" t="s">
        <v>9</v>
      </c>
      <c r="B16" s="1" t="s">
        <v>3963</v>
      </c>
    </row>
    <row r="17" spans="1:60" x14ac:dyDescent="0.35">
      <c r="A17" s="1" t="s">
        <v>9</v>
      </c>
      <c r="B17" s="1" t="s">
        <v>3962</v>
      </c>
    </row>
    <row r="18" spans="1:60" x14ac:dyDescent="0.35">
      <c r="A18" s="1">
        <v>1</v>
      </c>
      <c r="B18" s="1" t="s">
        <v>3961</v>
      </c>
      <c r="C18" s="1">
        <v>482.00000138580799</v>
      </c>
      <c r="D18" s="1">
        <v>0</v>
      </c>
      <c r="E18">
        <f>(R18-S18*(1000-T18)/(1000-U18))*AO18</f>
        <v>-3.2730749579314784</v>
      </c>
      <c r="F18">
        <f>IF(AZ18&lt;&gt;0,1/(1/AZ18-1/N18),0)</f>
        <v>8.0023012630375554</v>
      </c>
      <c r="G18">
        <f>((BC18-AP18/2)*S18-E18)/(BC18+AP18/2)</f>
        <v>387.33884489517317</v>
      </c>
      <c r="H18">
        <f>AP18*1000</f>
        <v>30.877549243084307</v>
      </c>
      <c r="I18">
        <f>(AU18-BA18)</f>
        <v>0.93343955502897558</v>
      </c>
      <c r="J18">
        <f>(P18+AT18*D18)</f>
        <v>30.488674163818359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32.486907958984375</v>
      </c>
      <c r="P18" s="1">
        <v>30.488674163818359</v>
      </c>
      <c r="Q18" s="1">
        <v>32.625774383544922</v>
      </c>
      <c r="R18" s="1">
        <v>399.88763427734375</v>
      </c>
      <c r="S18" s="1">
        <v>391.89273071289063</v>
      </c>
      <c r="T18" s="1">
        <v>12.213837623596191</v>
      </c>
      <c r="U18" s="1">
        <v>39.085681915283203</v>
      </c>
      <c r="V18" s="1">
        <v>21.952400207519531</v>
      </c>
      <c r="W18" s="1">
        <v>70.250198364257813</v>
      </c>
      <c r="X18" s="1">
        <v>300.33013916015625</v>
      </c>
      <c r="Y18" s="1">
        <v>0.13069631159305573</v>
      </c>
      <c r="Z18" s="1">
        <v>0.23324252665042877</v>
      </c>
      <c r="AA18" s="1">
        <v>88.218231201171875</v>
      </c>
      <c r="AB18" s="1">
        <v>45.318168640136719</v>
      </c>
      <c r="AC18" s="1">
        <v>3.7639999389648438</v>
      </c>
      <c r="AD18" s="1">
        <v>6.4676031470298767E-2</v>
      </c>
      <c r="AE18" s="1">
        <v>1.2422795407474041E-2</v>
      </c>
      <c r="AF18" s="1">
        <v>4.4650241732597351E-2</v>
      </c>
      <c r="AG18" s="1">
        <v>1.7468385398387909E-2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1.1041549233829271</v>
      </c>
      <c r="AP18">
        <f>(U18-T18)/(1000-U18)*AO18</f>
        <v>3.0877549243084307E-2</v>
      </c>
      <c r="AQ18">
        <f>(P18+273.15)</f>
        <v>303.63867416381834</v>
      </c>
      <c r="AR18">
        <f>(O18+273.15)</f>
        <v>305.63690795898435</v>
      </c>
      <c r="AS18">
        <f>(Y18*AK18+Z18*AL18)*AM18</f>
        <v>2.0911409387482482E-2</v>
      </c>
      <c r="AT18">
        <f>((AS18+0.00000010773*(AR18^4-AQ18^4))-AP18*44100)/(L18*0.92*2*29.3+0.00000043092*AQ18^3)</f>
        <v>-10.493474041530213</v>
      </c>
      <c r="AU18">
        <f>0.61365*EXP(17.502*J18/(240.97+J18))</f>
        <v>4.3815092788868917</v>
      </c>
      <c r="AV18">
        <f>AU18*1000/AA18</f>
        <v>49.666709695134855</v>
      </c>
      <c r="AW18">
        <f>(AV18-U18)</f>
        <v>10.581027779851652</v>
      </c>
      <c r="AX18">
        <f>IF(D18,P18,(O18+P18)/2)</f>
        <v>31.487791061401367</v>
      </c>
      <c r="AY18">
        <f>0.61365*EXP(17.502*AX18/(240.97+AX18))</f>
        <v>4.6383819258854668</v>
      </c>
      <c r="AZ18">
        <f>IF(AW18&lt;&gt;0,(1000-(AV18+U18)/2)/AW18*AP18,0)</f>
        <v>2.7887008413375427</v>
      </c>
      <c r="BA18">
        <f>U18*AA18/1000</f>
        <v>3.4480697238579161</v>
      </c>
      <c r="BB18">
        <f>(AY18-BA18)</f>
        <v>1.1903122020275507</v>
      </c>
      <c r="BC18">
        <f>1/(1.6/F18+1.37/N18)</f>
        <v>1.9230402487913041</v>
      </c>
      <c r="BD18">
        <f>G18*AA18*0.001</f>
        <v>34.170347772157243</v>
      </c>
      <c r="BE18">
        <f>G18/S18</f>
        <v>0.98837976450996301</v>
      </c>
      <c r="BF18">
        <f>(1-AP18*AA18/AU18/F18)*100</f>
        <v>92.231046253992602</v>
      </c>
      <c r="BG18">
        <f>(S18-E18/(N18/1.35))</f>
        <v>392.92504191002968</v>
      </c>
      <c r="BH18">
        <f>E18*BF18/100/BG18</f>
        <v>-7.6828681208586866E-3</v>
      </c>
    </row>
    <row r="19" spans="1:60" x14ac:dyDescent="0.35">
      <c r="A19" s="1" t="s">
        <v>9</v>
      </c>
      <c r="B19" s="1" t="s">
        <v>3960</v>
      </c>
      <c r="K19" s="1">
        <v>2.72</v>
      </c>
    </row>
    <row r="20" spans="1:60" x14ac:dyDescent="0.35">
      <c r="A20" s="1" t="s">
        <v>9</v>
      </c>
      <c r="B20" s="1" t="s">
        <v>3959</v>
      </c>
      <c r="K20" s="1">
        <v>2.72</v>
      </c>
    </row>
    <row r="21" spans="1:60" x14ac:dyDescent="0.35">
      <c r="A21" s="1">
        <v>2</v>
      </c>
      <c r="B21" s="1" t="s">
        <v>3958</v>
      </c>
      <c r="C21" s="1">
        <v>687.50000139698386</v>
      </c>
      <c r="D21" s="1">
        <v>0</v>
      </c>
      <c r="E21">
        <f>(R21-S21*(1000-T21)/(1000-U21))*AO21</f>
        <v>-2.7827354480321036</v>
      </c>
      <c r="F21">
        <f>IF(AZ21&lt;&gt;0,1/(1/AZ21-1/N21),0)</f>
        <v>5.987782083667625</v>
      </c>
      <c r="G21">
        <f>((BC21-AP21/2)*S21-E21)/(BC21+AP21/2)</f>
        <v>387.12940787125586</v>
      </c>
      <c r="H21">
        <f>AP21*1000</f>
        <v>29.161955501801231</v>
      </c>
      <c r="I21">
        <f>(AU21-BA21)</f>
        <v>0.98562433510989456</v>
      </c>
      <c r="J21">
        <f>(P21+AT21*D21)</f>
        <v>30.34959602355957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32.392223358154297</v>
      </c>
      <c r="P21" s="1">
        <v>30.34959602355957</v>
      </c>
      <c r="Q21" s="1">
        <v>32.584197998046875</v>
      </c>
      <c r="R21" s="1">
        <v>400.00570678710938</v>
      </c>
      <c r="S21" s="1">
        <v>392.16836547851563</v>
      </c>
      <c r="T21" s="1">
        <v>12.696270942687988</v>
      </c>
      <c r="U21" s="1">
        <v>38.101024627685547</v>
      </c>
      <c r="V21" s="1">
        <v>22.94120979309082</v>
      </c>
      <c r="W21" s="1">
        <v>68.845695495605469</v>
      </c>
      <c r="X21" s="1">
        <v>300.33090209960938</v>
      </c>
      <c r="Y21" s="1">
        <v>25.793008804321289</v>
      </c>
      <c r="Z21" s="1">
        <v>0.14863617718219757</v>
      </c>
      <c r="AA21" s="1">
        <v>88.216255187988281</v>
      </c>
      <c r="AB21" s="1">
        <v>45.352653503417969</v>
      </c>
      <c r="AC21" s="1">
        <v>3.7819948196411133</v>
      </c>
      <c r="AD21" s="1">
        <v>0.17503227293491364</v>
      </c>
      <c r="AE21" s="1">
        <v>1.9183719530701637E-2</v>
      </c>
      <c r="AF21" s="1">
        <v>2.7623062953352928E-2</v>
      </c>
      <c r="AG21" s="1">
        <v>6.5654315985739231E-3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1.1041577283073873</v>
      </c>
      <c r="AP21">
        <f>(U21-T21)/(1000-U21)*AO21</f>
        <v>2.9161955501801232E-2</v>
      </c>
      <c r="AQ21">
        <f>(P21+273.15)</f>
        <v>303.49959602355955</v>
      </c>
      <c r="AR21">
        <f>(O21+273.15)</f>
        <v>305.54222335815427</v>
      </c>
      <c r="AS21">
        <f>(Y21*AK21+Z21*AL21)*AM21</f>
        <v>4.1268813164484186</v>
      </c>
      <c r="AT21">
        <f>((AS21+0.00000010773*(AR21^4-AQ21^4))-AP21*44100)/(L21*0.92*2*29.3+0.00000043092*AQ21^3)</f>
        <v>-9.864867197803866</v>
      </c>
      <c r="AU21">
        <f>0.61365*EXP(17.502*J21/(240.97+J21))</f>
        <v>4.3467540465896288</v>
      </c>
      <c r="AV21">
        <f>AU21*1000/AA21</f>
        <v>49.27384456897115</v>
      </c>
      <c r="AW21">
        <f>(AV21-U21)</f>
        <v>11.172819941285603</v>
      </c>
      <c r="AX21">
        <f>IF(D21,P21,(O21+P21)/2)</f>
        <v>31.370909690856934</v>
      </c>
      <c r="AY21">
        <f>0.61365*EXP(17.502*AX21/(240.97+AX21))</f>
        <v>4.6076698927456263</v>
      </c>
      <c r="AZ21">
        <f>IF(AW21&lt;&gt;0,(1000-(AV21+U21)/2)/AW21*AP21,0)</f>
        <v>2.4960524401727713</v>
      </c>
      <c r="BA21">
        <f>U21*AA21/1000</f>
        <v>3.3611297114797343</v>
      </c>
      <c r="BB21">
        <f>(AY21-BA21)</f>
        <v>1.2465401812658921</v>
      </c>
      <c r="BC21">
        <f>1/(1.6/F21+1.37/N21)</f>
        <v>1.7027704369144949</v>
      </c>
      <c r="BD21">
        <f>G21*AA21*0.001</f>
        <v>34.151106635545503</v>
      </c>
      <c r="BE21">
        <f>G21/S21</f>
        <v>0.98715103498694667</v>
      </c>
      <c r="BF21">
        <f>(1-AP21*AA21/AU21/F21)*100</f>
        <v>90.115966532742291</v>
      </c>
      <c r="BG21">
        <f>(S21-E21/(N21/1.35))</f>
        <v>393.04602608775963</v>
      </c>
      <c r="BH21">
        <f>E21*BF21/100/BG21</f>
        <v>-6.3801406924375017E-3</v>
      </c>
    </row>
    <row r="22" spans="1:60" x14ac:dyDescent="0.35">
      <c r="A22" s="1" t="s">
        <v>9</v>
      </c>
      <c r="B22" s="1" t="s">
        <v>3957</v>
      </c>
      <c r="K22" s="1">
        <v>2.72</v>
      </c>
    </row>
    <row r="23" spans="1:60" x14ac:dyDescent="0.35">
      <c r="A23" s="1" t="s">
        <v>9</v>
      </c>
      <c r="B23" s="1" t="s">
        <v>3956</v>
      </c>
      <c r="K23" s="1">
        <v>2.72</v>
      </c>
    </row>
    <row r="24" spans="1:60" x14ac:dyDescent="0.35">
      <c r="A24" s="1">
        <v>3</v>
      </c>
      <c r="B24" s="1" t="s">
        <v>3955</v>
      </c>
      <c r="C24" s="1">
        <v>893.50000139698386</v>
      </c>
      <c r="D24" s="1">
        <v>0</v>
      </c>
      <c r="E24">
        <f>(R24-S24*(1000-T24)/(1000-U24))*AO24</f>
        <v>-2.655965634921714</v>
      </c>
      <c r="F24">
        <f>IF(AZ24&lt;&gt;0,1/(1/AZ24-1/N24),0)</f>
        <v>4.2040716031156995</v>
      </c>
      <c r="G24">
        <f>((BC24-AP24/2)*S24-E24)/(BC24+AP24/2)</f>
        <v>387.08862190285868</v>
      </c>
      <c r="H24">
        <f>AP24*1000</f>
        <v>27.279008324429249</v>
      </c>
      <c r="I24">
        <f>(AU24-BA24)</f>
        <v>1.0855478965990057</v>
      </c>
      <c r="J24">
        <f>(P24+AT24*D24)</f>
        <v>30.361701965332031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32.258571624755859</v>
      </c>
      <c r="P24" s="1">
        <v>30.361701965332031</v>
      </c>
      <c r="Q24" s="1">
        <v>32.476940155029297</v>
      </c>
      <c r="R24" s="1">
        <v>399.97506713867188</v>
      </c>
      <c r="S24" s="1">
        <v>392.67959594726563</v>
      </c>
      <c r="T24" s="1">
        <v>13.216268539428711</v>
      </c>
      <c r="U24" s="1">
        <v>37.005973815917969</v>
      </c>
      <c r="V24" s="1">
        <v>24.059452056884766</v>
      </c>
      <c r="W24" s="1">
        <v>67.367233276367188</v>
      </c>
      <c r="X24" s="1">
        <v>300.35302734375</v>
      </c>
      <c r="Y24" s="1">
        <v>49.776382446289063</v>
      </c>
      <c r="Z24" s="1">
        <v>5.3738795220851898E-2</v>
      </c>
      <c r="AA24" s="1">
        <v>88.207969665527344</v>
      </c>
      <c r="AB24" s="1">
        <v>45.366222381591797</v>
      </c>
      <c r="AC24" s="1">
        <v>3.7692885398864746</v>
      </c>
      <c r="AD24" s="1">
        <v>8.1002064049243927E-2</v>
      </c>
      <c r="AE24" s="1">
        <v>9.301518090069294E-3</v>
      </c>
      <c r="AF24" s="1">
        <v>5.5921211838722229E-2</v>
      </c>
      <c r="AG24" s="1">
        <v>2.3398981429636478E-3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1.1042390711167276</v>
      </c>
      <c r="AP24">
        <f>(U24-T24)/(1000-U24)*AO24</f>
        <v>2.7279008324429248E-2</v>
      </c>
      <c r="AQ24">
        <f>(P24+273.15)</f>
        <v>303.51170196533201</v>
      </c>
      <c r="AR24">
        <f>(O24+273.15)</f>
        <v>305.40857162475584</v>
      </c>
      <c r="AS24">
        <f>(Y24*AK24+Z24*AL24)*AM24</f>
        <v>7.9642210133920344</v>
      </c>
      <c r="AT24">
        <f>((AS24+0.00000010773*(AR24^4-AQ24^4))-AP24*44100)/(L24*0.92*2*29.3+0.00000043092*AQ24^3)</f>
        <v>-9.1970304225354251</v>
      </c>
      <c r="AU24">
        <f>0.61365*EXP(17.502*J24/(240.97+J24))</f>
        <v>4.3497697123967969</v>
      </c>
      <c r="AV24">
        <f>AU24*1000/AA24</f>
        <v>49.312661076890606</v>
      </c>
      <c r="AW24">
        <f>(AV24-U24)</f>
        <v>12.306687260972637</v>
      </c>
      <c r="AX24">
        <f>IF(D24,P24,(O24+P24)/2)</f>
        <v>31.310136795043945</v>
      </c>
      <c r="AY24">
        <f>0.61365*EXP(17.502*AX24/(240.97+AX24))</f>
        <v>4.5917711509373866</v>
      </c>
      <c r="AZ24">
        <f>IF(AW24&lt;&gt;0,(1000-(AV24+U24)/2)/AW24*AP24,0)</f>
        <v>2.1209334722680846</v>
      </c>
      <c r="BA24">
        <f>U24*AA24/1000</f>
        <v>3.2642218157977911</v>
      </c>
      <c r="BB24">
        <f>(AY24-BA24)</f>
        <v>1.3275493351395955</v>
      </c>
      <c r="BC24">
        <f>1/(1.6/F24+1.37/N24)</f>
        <v>1.4272443682671612</v>
      </c>
      <c r="BD24">
        <f>G24*AA24*0.001</f>
        <v>34.144301418678147</v>
      </c>
      <c r="BE24">
        <f>G24/S24</f>
        <v>0.98576199501550421</v>
      </c>
      <c r="BF24">
        <f>(1-AP24*AA24/AU24/F24)*100</f>
        <v>86.84169239087413</v>
      </c>
      <c r="BG24">
        <f>(S24-E24/(N24/1.35))</f>
        <v>393.51727400211809</v>
      </c>
      <c r="BH24">
        <f>E24*BF24/100/BG24</f>
        <v>-5.8612052356147078E-3</v>
      </c>
    </row>
    <row r="25" spans="1:60" x14ac:dyDescent="0.35">
      <c r="A25" s="1" t="s">
        <v>9</v>
      </c>
      <c r="B25" s="1" t="s">
        <v>3954</v>
      </c>
      <c r="K25" s="1">
        <v>2.72</v>
      </c>
    </row>
    <row r="26" spans="1:60" x14ac:dyDescent="0.35">
      <c r="A26" s="1" t="s">
        <v>9</v>
      </c>
      <c r="B26" s="1" t="s">
        <v>3953</v>
      </c>
      <c r="K26" s="1">
        <v>2.72</v>
      </c>
    </row>
    <row r="27" spans="1:60" x14ac:dyDescent="0.35">
      <c r="A27" s="1">
        <v>4</v>
      </c>
      <c r="B27" s="1" t="s">
        <v>3952</v>
      </c>
      <c r="C27" s="1">
        <v>1098.0000014081597</v>
      </c>
      <c r="D27" s="1">
        <v>0</v>
      </c>
      <c r="E27">
        <f>(R27-S27*(1000-T27)/(1000-U27))*AO27</f>
        <v>-2.4278701669195963</v>
      </c>
      <c r="F27">
        <f>IF(AZ27&lt;&gt;0,1/(1/AZ27-1/N27),0)</f>
        <v>3.1045325527972336</v>
      </c>
      <c r="G27">
        <f>((BC27-AP27/2)*S27-E27)/(BC27+AP27/2)</f>
        <v>386.77954217421444</v>
      </c>
      <c r="H27">
        <f>AP27*1000</f>
        <v>25.478153043599143</v>
      </c>
      <c r="I27">
        <f>(AU27-BA27)</f>
        <v>1.1955655232483076</v>
      </c>
      <c r="J27">
        <f>(P27+AT27*D27)</f>
        <v>30.444389343261719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32.161293029785156</v>
      </c>
      <c r="P27" s="1">
        <v>30.444389343261719</v>
      </c>
      <c r="Q27" s="1">
        <v>32.383132934570313</v>
      </c>
      <c r="R27" s="1">
        <v>399.921875</v>
      </c>
      <c r="S27" s="1">
        <v>393.05075073242188</v>
      </c>
      <c r="T27" s="1">
        <v>13.74614429473877</v>
      </c>
      <c r="U27" s="1">
        <v>35.991756439208984</v>
      </c>
      <c r="V27" s="1">
        <v>25.162729263305664</v>
      </c>
      <c r="W27" s="1">
        <v>65.883995056152344</v>
      </c>
      <c r="X27" s="1">
        <v>300.3123779296875</v>
      </c>
      <c r="Y27" s="1">
        <v>100.34043884277344</v>
      </c>
      <c r="Z27" s="1">
        <v>7.8890524804592133E-2</v>
      </c>
      <c r="AA27" s="1">
        <v>88.210502624511719</v>
      </c>
      <c r="AB27" s="1">
        <v>45.262828826904297</v>
      </c>
      <c r="AC27" s="1">
        <v>3.7609772682189941</v>
      </c>
      <c r="AD27" s="1">
        <v>0.14060898125171661</v>
      </c>
      <c r="AE27" s="1">
        <v>1.9714038819074631E-2</v>
      </c>
      <c r="AF27" s="1">
        <v>4.9943011254072189E-2</v>
      </c>
      <c r="AG27" s="1">
        <v>5.809783935546875E-3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1.104089624741498</v>
      </c>
      <c r="AP27">
        <f>(U27-T27)/(1000-U27)*AO27</f>
        <v>2.5478153043599142E-2</v>
      </c>
      <c r="AQ27">
        <f>(P27+273.15)</f>
        <v>303.5943893432617</v>
      </c>
      <c r="AR27">
        <f>(O27+273.15)</f>
        <v>305.31129302978513</v>
      </c>
      <c r="AS27">
        <f>(Y27*AK27+Z27*AL27)*AM27</f>
        <v>16.054469855998377</v>
      </c>
      <c r="AT27">
        <f>((AS27+0.00000010773*(AR27^4-AQ27^4))-AP27*44100)/(L27*0.92*2*29.3+0.00000043092*AQ27^3)</f>
        <v>-8.5268411803444835</v>
      </c>
      <c r="AU27">
        <f>0.61365*EXP(17.502*J27/(240.97+J27))</f>
        <v>4.3704164490899382</v>
      </c>
      <c r="AV27">
        <f>AU27*1000/AA27</f>
        <v>49.545307180638346</v>
      </c>
      <c r="AW27">
        <f>(AV27-U27)</f>
        <v>13.553550741429362</v>
      </c>
      <c r="AX27">
        <f>IF(D27,P27,(O27+P27)/2)</f>
        <v>31.302841186523438</v>
      </c>
      <c r="AY27">
        <f>0.61365*EXP(17.502*AX27/(240.97+AX27))</f>
        <v>4.5898657691542972</v>
      </c>
      <c r="AZ27">
        <f>IF(AW27&lt;&gt;0,(1000-(AV27+U27)/2)/AW27*AP27,0)</f>
        <v>1.799417016984868</v>
      </c>
      <c r="BA27">
        <f>U27*AA27/1000</f>
        <v>3.1748509258416306</v>
      </c>
      <c r="BB27">
        <f>(AY27-BA27)</f>
        <v>1.4150148433126666</v>
      </c>
      <c r="BC27">
        <f>1/(1.6/F27+1.37/N27)</f>
        <v>1.1969698565695788</v>
      </c>
      <c r="BD27">
        <f>G27*AA27*0.001</f>
        <v>34.118017820065987</v>
      </c>
      <c r="BE27">
        <f>G27/S27</f>
        <v>0.98404478671896312</v>
      </c>
      <c r="BF27">
        <f>(1-AP27*AA27/AU27/F27)*100</f>
        <v>83.435848324533524</v>
      </c>
      <c r="BG27">
        <f>(S27-E27/(N27/1.35))</f>
        <v>393.81648863660206</v>
      </c>
      <c r="BH27">
        <f>E27*BF27/100/BG27</f>
        <v>-5.1438020713675103E-3</v>
      </c>
    </row>
    <row r="28" spans="1:60" x14ac:dyDescent="0.35">
      <c r="A28" s="1" t="s">
        <v>9</v>
      </c>
      <c r="B28" s="1" t="s">
        <v>3951</v>
      </c>
      <c r="K28" s="1">
        <v>2.72</v>
      </c>
    </row>
    <row r="29" spans="1:60" x14ac:dyDescent="0.35">
      <c r="A29" s="1" t="s">
        <v>9</v>
      </c>
      <c r="B29" s="1" t="s">
        <v>3950</v>
      </c>
      <c r="K29" s="1">
        <v>2.72</v>
      </c>
    </row>
    <row r="30" spans="1:60" x14ac:dyDescent="0.35">
      <c r="A30" s="1">
        <v>5</v>
      </c>
      <c r="B30" s="1" t="s">
        <v>3949</v>
      </c>
      <c r="C30" s="1">
        <v>1303.0000014081597</v>
      </c>
      <c r="D30" s="1">
        <v>0</v>
      </c>
      <c r="E30">
        <f>(R30-S30*(1000-T30)/(1000-U30))*AO30</f>
        <v>-1.7922674569244144</v>
      </c>
      <c r="F30">
        <f>IF(AZ30&lt;&gt;0,1/(1/AZ30-1/N30),0)</f>
        <v>2.4599615002696726</v>
      </c>
      <c r="G30">
        <f>((BC30-AP30/2)*S30-E30)/(BC30+AP30/2)</f>
        <v>386.00554518968511</v>
      </c>
      <c r="H30">
        <f>AP30*1000</f>
        <v>23.9129830925202</v>
      </c>
      <c r="I30">
        <f>(AU30-BA30)</f>
        <v>1.2929022184968666</v>
      </c>
      <c r="J30">
        <f>(P30+AT30*D30)</f>
        <v>30.54206657409668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32.101722717285156</v>
      </c>
      <c r="P30" s="1">
        <v>30.54206657409668</v>
      </c>
      <c r="Q30" s="1">
        <v>32.315738677978516</v>
      </c>
      <c r="R30" s="1">
        <v>400.20327758789063</v>
      </c>
      <c r="S30" s="1">
        <v>393.30902099609375</v>
      </c>
      <c r="T30" s="1">
        <v>14.272170066833496</v>
      </c>
      <c r="U30" s="1">
        <v>35.16619873046875</v>
      </c>
      <c r="V30" s="1">
        <v>26.213668823242188</v>
      </c>
      <c r="W30" s="1">
        <v>64.589691162109375</v>
      </c>
      <c r="X30" s="1">
        <v>300.35369873046875</v>
      </c>
      <c r="Y30" s="1">
        <v>149.61734008789063</v>
      </c>
      <c r="Z30" s="1">
        <v>4.3448112905025482E-2</v>
      </c>
      <c r="AA30" s="1">
        <v>88.210098266601563</v>
      </c>
      <c r="AB30" s="1">
        <v>45.266674041748047</v>
      </c>
      <c r="AC30" s="1">
        <v>3.7642519474029541</v>
      </c>
      <c r="AD30" s="1">
        <v>8.7022848427295685E-2</v>
      </c>
      <c r="AE30" s="1">
        <v>1.8149562180042267E-2</v>
      </c>
      <c r="AF30" s="1">
        <v>3.3188879489898682E-2</v>
      </c>
      <c r="AG30" s="1">
        <v>5.2385474555194378E-3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1.1042415394502525</v>
      </c>
      <c r="AP30">
        <f>(U30-T30)/(1000-U30)*AO30</f>
        <v>2.3912983092520199E-2</v>
      </c>
      <c r="AQ30">
        <f>(P30+273.15)</f>
        <v>303.69206657409666</v>
      </c>
      <c r="AR30">
        <f>(O30+273.15)</f>
        <v>305.25172271728513</v>
      </c>
      <c r="AS30">
        <f>(Y30*AK30+Z30*AL30)*AM30</f>
        <v>23.938773878989196</v>
      </c>
      <c r="AT30">
        <f>((AS30+0.00000010773*(AR30^4-AQ30^4))-AP30*44100)/(L30*0.92*2*29.3+0.00000043092*AQ30^3)</f>
        <v>-7.937603038342095</v>
      </c>
      <c r="AU30">
        <f>0.61365*EXP(17.502*J30/(240.97+J30))</f>
        <v>4.3949160641743541</v>
      </c>
      <c r="AV30">
        <f>AU30*1000/AA30</f>
        <v>49.823275912145462</v>
      </c>
      <c r="AW30">
        <f>(AV30-U30)</f>
        <v>14.657077181676712</v>
      </c>
      <c r="AX30">
        <f>IF(D30,P30,(O30+P30)/2)</f>
        <v>31.321894645690918</v>
      </c>
      <c r="AY30">
        <f>0.61365*EXP(17.502*AX30/(240.97+AX30))</f>
        <v>4.5948433786647778</v>
      </c>
      <c r="AZ30">
        <f>IF(AW30&lt;&gt;0,(1000-(AV30+U30)/2)/AW30*AP30,0)</f>
        <v>1.5621673321103022</v>
      </c>
      <c r="BA30">
        <f>U30*AA30/1000</f>
        <v>3.1020138456774875</v>
      </c>
      <c r="BB30">
        <f>(AY30-BA30)</f>
        <v>1.4928295329872903</v>
      </c>
      <c r="BC30">
        <f>1/(1.6/F30+1.37/N30)</f>
        <v>1.0304135681464932</v>
      </c>
      <c r="BD30">
        <f>G30*AA30*0.001</f>
        <v>34.049587072635241</v>
      </c>
      <c r="BE30">
        <f>G30/S30</f>
        <v>0.98143069338223698</v>
      </c>
      <c r="BF30">
        <f>(1-AP30*AA30/AU30/F30)*100</f>
        <v>80.489285798650883</v>
      </c>
      <c r="BG30">
        <f>(S30-E30/(N30/1.35))</f>
        <v>393.87429303777662</v>
      </c>
      <c r="BH30">
        <f>E30*BF30/100/BG30</f>
        <v>-3.6625474197721896E-3</v>
      </c>
    </row>
    <row r="31" spans="1:60" x14ac:dyDescent="0.35">
      <c r="A31" s="1" t="s">
        <v>9</v>
      </c>
      <c r="B31" s="1" t="s">
        <v>3948</v>
      </c>
      <c r="K31" s="1">
        <v>2.72</v>
      </c>
    </row>
    <row r="32" spans="1:60" x14ac:dyDescent="0.35">
      <c r="A32" s="1" t="s">
        <v>9</v>
      </c>
      <c r="B32" s="1" t="s">
        <v>3947</v>
      </c>
      <c r="K32" s="1">
        <v>2.72</v>
      </c>
    </row>
    <row r="33" spans="1:60" x14ac:dyDescent="0.35">
      <c r="A33" s="1">
        <v>6</v>
      </c>
      <c r="B33" s="1" t="s">
        <v>3946</v>
      </c>
      <c r="C33" s="1">
        <v>1507.5000014193356</v>
      </c>
      <c r="D33" s="1">
        <v>0</v>
      </c>
      <c r="E33">
        <f>(R33-S33*(1000-T33)/(1000-U33))*AO33</f>
        <v>-1.5916083159875154</v>
      </c>
      <c r="F33">
        <f>IF(AZ33&lt;&gt;0,1/(1/AZ33-1/N33),0)</f>
        <v>2.0966637552878615</v>
      </c>
      <c r="G33">
        <f>((BC33-AP33/2)*S33-E33)/(BC33+AP33/2)</f>
        <v>385.49510220175239</v>
      </c>
      <c r="H33">
        <f>AP33*1000</f>
        <v>22.744154973156022</v>
      </c>
      <c r="I33">
        <f>(AU33-BA33)</f>
        <v>1.3650079378502791</v>
      </c>
      <c r="J33">
        <f>(P33+AT33*D33)</f>
        <v>30.661554336547852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32.070323944091797</v>
      </c>
      <c r="P33" s="1">
        <v>30.661554336547852</v>
      </c>
      <c r="Q33" s="1">
        <v>32.272838592529297</v>
      </c>
      <c r="R33" s="1">
        <v>400.026123046875</v>
      </c>
      <c r="S33" s="1">
        <v>393.36514282226563</v>
      </c>
      <c r="T33" s="1">
        <v>14.809962272644043</v>
      </c>
      <c r="U33" s="1">
        <v>34.692962646484375</v>
      </c>
      <c r="V33" s="1">
        <v>27.247751235961914</v>
      </c>
      <c r="W33" s="1">
        <v>63.829006195068359</v>
      </c>
      <c r="X33" s="1">
        <v>300.34628295898438</v>
      </c>
      <c r="Y33" s="1">
        <v>299.86642456054688</v>
      </c>
      <c r="Z33" s="1">
        <v>9.4896651804447174E-2</v>
      </c>
      <c r="AA33" s="1">
        <v>88.203506469726563</v>
      </c>
      <c r="AB33" s="1">
        <v>45.3265380859375</v>
      </c>
      <c r="AC33" s="1">
        <v>3.7458095550537109</v>
      </c>
      <c r="AD33" s="1">
        <v>4.4399093836545944E-2</v>
      </c>
      <c r="AE33" s="1">
        <v>8.3528542891144753E-3</v>
      </c>
      <c r="AF33" s="1">
        <v>3.6614056676626205E-2</v>
      </c>
      <c r="AG33" s="1">
        <v>6.313973106443882E-3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1.1042142755845012</v>
      </c>
      <c r="AP33">
        <f>(U33-T33)/(1000-U33)*AO33</f>
        <v>2.274415497315602E-2</v>
      </c>
      <c r="AQ33">
        <f>(P33+273.15)</f>
        <v>303.81155433654783</v>
      </c>
      <c r="AR33">
        <f>(O33+273.15)</f>
        <v>305.22032394409177</v>
      </c>
      <c r="AS33">
        <f>(Y33*AK33+Z33*AL33)*AM33</f>
        <v>47.978626857281597</v>
      </c>
      <c r="AT33">
        <f>((AS33+0.00000010773*(AR33^4-AQ33^4))-AP33*44100)/(L33*0.92*2*29.3+0.00000043092*AQ33^3)</f>
        <v>-7.3580677443020264</v>
      </c>
      <c r="AU33">
        <f>0.61365*EXP(17.502*J33/(240.97+J33))</f>
        <v>4.4250488930934457</v>
      </c>
      <c r="AV33">
        <f>AU33*1000/AA33</f>
        <v>50.168627872092848</v>
      </c>
      <c r="AW33">
        <f>(AV33-U33)</f>
        <v>15.475665225608473</v>
      </c>
      <c r="AX33">
        <f>IF(D33,P33,(O33+P33)/2)</f>
        <v>31.365939140319824</v>
      </c>
      <c r="AY33">
        <f>0.61365*EXP(17.502*AX33/(240.97+AX33))</f>
        <v>4.6063677539042605</v>
      </c>
      <c r="AZ33">
        <f>IF(AW33&lt;&gt;0,(1000-(AV33+U33)/2)/AW33*AP33,0)</f>
        <v>1.407312840685218</v>
      </c>
      <c r="BA33">
        <f>U33*AA33/1000</f>
        <v>3.0600409552431667</v>
      </c>
      <c r="BB33">
        <f>(AY33-BA33)</f>
        <v>1.5463267986610938</v>
      </c>
      <c r="BC33">
        <f>1/(1.6/F33+1.37/N33)</f>
        <v>0.92320371545514224</v>
      </c>
      <c r="BD33">
        <f>G33*AA33*0.001</f>
        <v>34.00201974110017</v>
      </c>
      <c r="BE33">
        <f>G33/S33</f>
        <v>0.97999304014573263</v>
      </c>
      <c r="BF33">
        <f>(1-AP33*AA33/AU33/F33)*100</f>
        <v>78.377356147232874</v>
      </c>
      <c r="BG33">
        <f>(S33-E33/(N33/1.35))</f>
        <v>393.86712799131044</v>
      </c>
      <c r="BH33">
        <f>E33*BF33/100/BG33</f>
        <v>-3.1672115534303541E-3</v>
      </c>
    </row>
    <row r="34" spans="1:60" x14ac:dyDescent="0.35">
      <c r="A34" s="1" t="s">
        <v>9</v>
      </c>
      <c r="B34" s="1" t="s">
        <v>3945</v>
      </c>
      <c r="K34" s="1">
        <v>2.72</v>
      </c>
    </row>
    <row r="35" spans="1:60" x14ac:dyDescent="0.35">
      <c r="A35" s="1" t="s">
        <v>9</v>
      </c>
      <c r="B35" s="1" t="s">
        <v>3944</v>
      </c>
      <c r="K35" s="1">
        <v>2.72</v>
      </c>
    </row>
    <row r="36" spans="1:60" x14ac:dyDescent="0.35">
      <c r="A36" s="1">
        <v>7</v>
      </c>
      <c r="B36" s="1" t="s">
        <v>3943</v>
      </c>
      <c r="C36" s="1">
        <v>1713.0000014081597</v>
      </c>
      <c r="D36" s="1">
        <v>0</v>
      </c>
      <c r="E36">
        <f>(R36-S36*(1000-T36)/(1000-U36))*AO36</f>
        <v>-1.2972916159440802</v>
      </c>
      <c r="F36">
        <f>IF(AZ36&lt;&gt;0,1/(1/AZ36-1/N36),0)</f>
        <v>1.9152645671307731</v>
      </c>
      <c r="G36">
        <f>((BC36-AP36/2)*S36-E36)/(BC36+AP36/2)</f>
        <v>385.01618919822857</v>
      </c>
      <c r="H36">
        <f>AP36*1000</f>
        <v>22.023952251445824</v>
      </c>
      <c r="I36">
        <f>(AU36-BA36)</f>
        <v>1.4055464638922537</v>
      </c>
      <c r="J36">
        <f>(P36+AT36*D36)</f>
        <v>30.792690277099609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32.065174102783203</v>
      </c>
      <c r="P36" s="1">
        <v>30.792690277099609</v>
      </c>
      <c r="Q36" s="1">
        <v>32.250926971435547</v>
      </c>
      <c r="R36" s="1">
        <v>400.09463500976563</v>
      </c>
      <c r="S36" s="1">
        <v>393.4219970703125</v>
      </c>
      <c r="T36" s="1">
        <v>15.355227470397949</v>
      </c>
      <c r="U36" s="1">
        <v>34.611827850341797</v>
      </c>
      <c r="V36" s="1">
        <v>28.258203506469727</v>
      </c>
      <c r="W36" s="1">
        <v>63.696102142333984</v>
      </c>
      <c r="X36" s="1">
        <v>300.32156372070313</v>
      </c>
      <c r="Y36" s="1">
        <v>499.51171875</v>
      </c>
      <c r="Z36" s="1">
        <v>3.658672422170639E-2</v>
      </c>
      <c r="AA36" s="1">
        <v>88.200477600097656</v>
      </c>
      <c r="AB36" s="1">
        <v>45.375659942626953</v>
      </c>
      <c r="AC36" s="1">
        <v>3.7531676292419434</v>
      </c>
      <c r="AD36" s="1">
        <v>0.17630918323993683</v>
      </c>
      <c r="AE36" s="1">
        <v>1.4195536263287067E-2</v>
      </c>
      <c r="AF36" s="1">
        <v>2.759922482073307E-2</v>
      </c>
      <c r="AG36" s="1">
        <v>7.6090567745268345E-3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1.1041233960319965</v>
      </c>
      <c r="AP36">
        <f>(U36-T36)/(1000-U36)*AO36</f>
        <v>2.2023952251445825E-2</v>
      </c>
      <c r="AQ36">
        <f>(P36+273.15)</f>
        <v>303.94269027709959</v>
      </c>
      <c r="AR36">
        <f>(O36+273.15)</f>
        <v>305.21517410278318</v>
      </c>
      <c r="AS36">
        <f>(Y36*AK36+Z36*AL36)*AM36</f>
        <v>79.921873213606887</v>
      </c>
      <c r="AT36">
        <f>((AS36+0.00000010773*(AR36^4-AQ36^4))-AP36*44100)/(L36*0.92*2*29.3+0.00000043092*AQ36^3)</f>
        <v>-6.8703812646477438</v>
      </c>
      <c r="AU36">
        <f>0.61365*EXP(17.502*J36/(240.97+J36))</f>
        <v>4.4583262109047617</v>
      </c>
      <c r="AV36">
        <f>AU36*1000/AA36</f>
        <v>50.547642509589153</v>
      </c>
      <c r="AW36">
        <f>(AV36-U36)</f>
        <v>15.935814659247356</v>
      </c>
      <c r="AX36">
        <f>IF(D36,P36,(O36+P36)/2)</f>
        <v>31.428932189941406</v>
      </c>
      <c r="AY36">
        <f>0.61365*EXP(17.502*AX36/(240.97+AX36))</f>
        <v>4.6228938178129821</v>
      </c>
      <c r="AZ36">
        <f>IF(AW36&lt;&gt;0,(1000-(AV36+U36)/2)/AW36*AP36,0)</f>
        <v>1.3231942418912992</v>
      </c>
      <c r="BA36">
        <f>U36*AA36/1000</f>
        <v>3.052779747012508</v>
      </c>
      <c r="BB36">
        <f>(AY36-BA36)</f>
        <v>1.5701140708004742</v>
      </c>
      <c r="BC36">
        <f>1/(1.6/F36+1.37/N36)</f>
        <v>0.86545531581280433</v>
      </c>
      <c r="BD36">
        <f>G36*AA36*0.001</f>
        <v>33.95861177105332</v>
      </c>
      <c r="BE36">
        <f>G36/S36</f>
        <v>0.97863411823772106</v>
      </c>
      <c r="BF36">
        <f>(1-AP36*AA36/AU36/F36)*100</f>
        <v>77.250828890702806</v>
      </c>
      <c r="BG36">
        <f>(S36-E36/(N36/1.35))</f>
        <v>393.83115624885454</v>
      </c>
      <c r="BH36">
        <f>E36*BF36/100/BG36</f>
        <v>-2.5446654246246152E-3</v>
      </c>
    </row>
    <row r="37" spans="1:60" x14ac:dyDescent="0.35">
      <c r="A37" s="1" t="s">
        <v>9</v>
      </c>
      <c r="B37" s="1" t="s">
        <v>3942</v>
      </c>
      <c r="K37" s="1">
        <v>2.72</v>
      </c>
    </row>
    <row r="38" spans="1:60" x14ac:dyDescent="0.35">
      <c r="A38" s="1" t="s">
        <v>9</v>
      </c>
      <c r="B38" s="1" t="s">
        <v>3941</v>
      </c>
      <c r="K38" s="1">
        <v>2.72</v>
      </c>
    </row>
    <row r="39" spans="1:60" x14ac:dyDescent="0.35">
      <c r="A39" s="1">
        <v>8</v>
      </c>
      <c r="B39" s="1" t="s">
        <v>3940</v>
      </c>
      <c r="C39" s="1">
        <v>1918.0000014081597</v>
      </c>
      <c r="D39" s="1">
        <v>0</v>
      </c>
      <c r="E39">
        <f>(R39-S39*(1000-T39)/(1000-U39))*AO39</f>
        <v>-1.5811565681261004</v>
      </c>
      <c r="F39">
        <f>IF(AZ39&lt;&gt;0,1/(1/AZ39-1/N39),0)</f>
        <v>1.8592930749072816</v>
      </c>
      <c r="G39">
        <f>((BC39-AP39/2)*S39-E39)/(BC39+AP39/2)</f>
        <v>385.51513492647388</v>
      </c>
      <c r="H39">
        <f>AP39*1000</f>
        <v>21.817297526523777</v>
      </c>
      <c r="I39">
        <f>(AU39-BA39)</f>
        <v>1.4205226093608965</v>
      </c>
      <c r="J39">
        <f>(P39+AT39*D39)</f>
        <v>30.981693267822266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32.103595733642578</v>
      </c>
      <c r="P39" s="1">
        <v>30.981693267822266</v>
      </c>
      <c r="Q39" s="1">
        <v>32.265796661376953</v>
      </c>
      <c r="R39" s="1">
        <v>400.0299072265625</v>
      </c>
      <c r="S39" s="1">
        <v>393.68359375</v>
      </c>
      <c r="T39" s="1">
        <v>15.926549911499023</v>
      </c>
      <c r="U39" s="1">
        <v>34.992645263671875</v>
      </c>
      <c r="V39" s="1">
        <v>29.243900299072266</v>
      </c>
      <c r="W39" s="1">
        <v>64.252548217773438</v>
      </c>
      <c r="X39" s="1">
        <v>300.357666015625</v>
      </c>
      <c r="Y39" s="1">
        <v>750.0548095703125</v>
      </c>
      <c r="Z39" s="1">
        <v>2.4010352790355682E-2</v>
      </c>
      <c r="AA39" s="1">
        <v>88.1942138671875</v>
      </c>
      <c r="AB39" s="1">
        <v>45.463871002197266</v>
      </c>
      <c r="AC39" s="1">
        <v>3.7627859115600586</v>
      </c>
      <c r="AD39" s="1">
        <v>7.1424506604671478E-2</v>
      </c>
      <c r="AE39" s="1">
        <v>1.6798099502921104E-2</v>
      </c>
      <c r="AF39" s="1">
        <v>1.721966452896595E-2</v>
      </c>
      <c r="AG39" s="1">
        <v>1.6692196950316429E-2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1.1042561250574445</v>
      </c>
      <c r="AP39">
        <f>(U39-T39)/(1000-U39)*AO39</f>
        <v>2.1817297526523779E-2</v>
      </c>
      <c r="AQ39">
        <f>(P39+273.15)</f>
        <v>304.13169326782224</v>
      </c>
      <c r="AR39">
        <f>(O39+273.15)</f>
        <v>305.25359573364256</v>
      </c>
      <c r="AS39">
        <f>(Y39*AK39+Z39*AL39)*AM39</f>
        <v>120.00876684884497</v>
      </c>
      <c r="AT39">
        <f>((AS39+0.00000010773*(AR39^4-AQ39^4))-AP39*44100)/(L39*0.92*2*29.3+0.00000043092*AQ39^3)</f>
        <v>-6.4975486049290483</v>
      </c>
      <c r="AU39">
        <f>0.61365*EXP(17.502*J39/(240.97+J39))</f>
        <v>4.5066714495237994</v>
      </c>
      <c r="AV39">
        <f>AU39*1000/AA39</f>
        <v>51.099400424504474</v>
      </c>
      <c r="AW39">
        <f>(AV39-U39)</f>
        <v>16.106755160832599</v>
      </c>
      <c r="AX39">
        <f>IF(D39,P39,(O39+P39)/2)</f>
        <v>31.542644500732422</v>
      </c>
      <c r="AY39">
        <f>0.61365*EXP(17.502*AX39/(240.97+AX39))</f>
        <v>4.6528567034357167</v>
      </c>
      <c r="AZ39">
        <f>IF(AW39&lt;&gt;0,(1000-(AV39+U39)/2)/AW39*AP39,0)</f>
        <v>1.2962356123454926</v>
      </c>
      <c r="BA39">
        <f>U39*AA39/1000</f>
        <v>3.0861488401629029</v>
      </c>
      <c r="BB39">
        <f>(AY39-BA39)</f>
        <v>1.5667078632728137</v>
      </c>
      <c r="BC39">
        <f>1/(1.6/F39+1.37/N39)</f>
        <v>0.84702008411411522</v>
      </c>
      <c r="BD39">
        <f>G39*AA39*0.001</f>
        <v>34.000204258743082</v>
      </c>
      <c r="BE39">
        <f>G39/S39</f>
        <v>0.97925120844961266</v>
      </c>
      <c r="BF39">
        <f>(1-AP39*AA39/AU39/F39)*100</f>
        <v>77.03654145308397</v>
      </c>
      <c r="BG39">
        <f>(S39-E39/(N39/1.35))</f>
        <v>394.18228249091965</v>
      </c>
      <c r="BH39">
        <f>E39*BF39/100/BG39</f>
        <v>-3.0901143687772992E-3</v>
      </c>
    </row>
    <row r="40" spans="1:60" x14ac:dyDescent="0.35">
      <c r="A40" s="1" t="s">
        <v>9</v>
      </c>
      <c r="B40" s="1" t="s">
        <v>3939</v>
      </c>
      <c r="K40" s="1">
        <v>2.72</v>
      </c>
    </row>
    <row r="41" spans="1:60" x14ac:dyDescent="0.35">
      <c r="A41" s="1" t="s">
        <v>9</v>
      </c>
      <c r="B41" s="1" t="s">
        <v>3938</v>
      </c>
      <c r="K41" s="1">
        <v>2.72</v>
      </c>
    </row>
    <row r="42" spans="1:60" x14ac:dyDescent="0.35">
      <c r="A42" s="1">
        <v>9</v>
      </c>
      <c r="B42" s="1" t="s">
        <v>3937</v>
      </c>
      <c r="C42" s="1">
        <v>2123.0000014081597</v>
      </c>
      <c r="D42" s="1">
        <v>0</v>
      </c>
      <c r="E42">
        <f>(R42-S42*(1000-T42)/(1000-U42))*AO42</f>
        <v>-1.453393056697885</v>
      </c>
      <c r="F42">
        <f>IF(AZ42&lt;&gt;0,1/(1/AZ42-1/N42),0)</f>
        <v>1.8991717480281751</v>
      </c>
      <c r="G42">
        <f>((BC42-AP42/2)*S42-E42)/(BC42+AP42/2)</f>
        <v>385.26982357730299</v>
      </c>
      <c r="H42">
        <f>AP42*1000</f>
        <v>22.037040420188632</v>
      </c>
      <c r="I42">
        <f>(AU42-BA42)</f>
        <v>1.4126948206772485</v>
      </c>
      <c r="J42">
        <f>(P42+AT42*D42)</f>
        <v>31.222404479980469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32.208301544189453</v>
      </c>
      <c r="P42" s="1">
        <v>31.222404479980469</v>
      </c>
      <c r="Q42" s="1">
        <v>32.338008880615234</v>
      </c>
      <c r="R42" s="1">
        <v>400.09478759765625</v>
      </c>
      <c r="S42" s="1">
        <v>393.55654907226563</v>
      </c>
      <c r="T42" s="1">
        <v>16.544084548950195</v>
      </c>
      <c r="U42" s="1">
        <v>35.787578582763672</v>
      </c>
      <c r="V42" s="1">
        <v>30.198043823242188</v>
      </c>
      <c r="W42" s="1">
        <v>65.323341369628906</v>
      </c>
      <c r="X42" s="1">
        <v>300.33847045898438</v>
      </c>
      <c r="Y42" s="1">
        <v>1000.4649658203125</v>
      </c>
      <c r="Z42" s="1">
        <v>8.0033708363771439E-3</v>
      </c>
      <c r="AA42" s="1">
        <v>88.192863464355469</v>
      </c>
      <c r="AB42" s="1">
        <v>45.606121063232422</v>
      </c>
      <c r="AC42" s="1">
        <v>3.7854201793670654</v>
      </c>
      <c r="AD42" s="1">
        <v>6.79936483502388E-2</v>
      </c>
      <c r="AE42" s="1">
        <v>1.5470742247998714E-2</v>
      </c>
      <c r="AF42" s="1">
        <v>3.4210052341222763E-2</v>
      </c>
      <c r="AG42" s="1">
        <v>1.6754524782299995E-2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1.1041855531580305</v>
      </c>
      <c r="AP42">
        <f>(U42-T42)/(1000-U42)*AO42</f>
        <v>2.2037040420188631E-2</v>
      </c>
      <c r="AQ42">
        <f>(P42+273.15)</f>
        <v>304.37240447998045</v>
      </c>
      <c r="AR42">
        <f>(O42+273.15)</f>
        <v>305.35830154418943</v>
      </c>
      <c r="AS42">
        <f>(Y42*AK42+Z42*AL42)*AM42</f>
        <v>160.07439095330847</v>
      </c>
      <c r="AT42">
        <f>((AS42+0.00000010773*(AR42^4-AQ42^4))-AP42*44100)/(L42*0.92*2*29.3+0.00000043092*AQ42^3)</f>
        <v>-6.2707449751539412</v>
      </c>
      <c r="AU42">
        <f>0.61365*EXP(17.502*J42/(240.97+J42))</f>
        <v>4.5689038523468168</v>
      </c>
      <c r="AV42">
        <f>AU42*1000/AA42</f>
        <v>51.8058227488374</v>
      </c>
      <c r="AW42">
        <f>(AV42-U42)</f>
        <v>16.018244166073728</v>
      </c>
      <c r="AX42">
        <f>IF(D42,P42,(O42+P42)/2)</f>
        <v>31.715353012084961</v>
      </c>
      <c r="AY42">
        <f>0.61365*EXP(17.502*AX42/(240.97+AX42))</f>
        <v>4.6986883888511146</v>
      </c>
      <c r="AZ42">
        <f>IF(AW42&lt;&gt;0,(1000-(AV42+U42)/2)/AW42*AP42,0)</f>
        <v>1.3154931675954384</v>
      </c>
      <c r="BA42">
        <f>U42*AA42/1000</f>
        <v>3.1562090316695683</v>
      </c>
      <c r="BB42">
        <f>(AY42-BA42)</f>
        <v>1.5424793571815463</v>
      </c>
      <c r="BC42">
        <f>1/(1.6/F42+1.37/N42)</f>
        <v>0.8601854948409805</v>
      </c>
      <c r="BD42">
        <f>G42*AA42*0.001</f>
        <v>33.978048947689402</v>
      </c>
      <c r="BE42">
        <f>G42/S42</f>
        <v>0.97894400305496887</v>
      </c>
      <c r="BF42">
        <f>(1-AP42*AA42/AU42/F42)*100</f>
        <v>77.601937517938595</v>
      </c>
      <c r="BG42">
        <f>(S42-E42/(N42/1.35))</f>
        <v>394.01494185139757</v>
      </c>
      <c r="BH42">
        <f>E42*BF42/100/BG42</f>
        <v>-2.8624832511405687E-3</v>
      </c>
    </row>
    <row r="43" spans="1:60" x14ac:dyDescent="0.35">
      <c r="A43" s="1" t="s">
        <v>9</v>
      </c>
      <c r="B43" s="1" t="s">
        <v>3936</v>
      </c>
      <c r="K43" s="1">
        <v>2.72</v>
      </c>
    </row>
    <row r="44" spans="1:60" x14ac:dyDescent="0.35">
      <c r="A44" s="1" t="s">
        <v>9</v>
      </c>
      <c r="B44" s="1" t="s">
        <v>3935</v>
      </c>
      <c r="K44" s="1">
        <v>2.72</v>
      </c>
    </row>
    <row r="45" spans="1:60" x14ac:dyDescent="0.35">
      <c r="A45" s="1">
        <v>10</v>
      </c>
      <c r="B45" s="1" t="s">
        <v>3934</v>
      </c>
      <c r="C45" s="1">
        <v>2328.0000014081597</v>
      </c>
      <c r="D45" s="1">
        <v>0</v>
      </c>
      <c r="E45">
        <f>(R45-S45*(1000-T45)/(1000-U45))*AO45</f>
        <v>-1.9818034154784858</v>
      </c>
      <c r="F45">
        <f>IF(AZ45&lt;&gt;0,1/(1/AZ45-1/N45),0)</f>
        <v>1.9811887569387248</v>
      </c>
      <c r="G45">
        <f>((BC45-AP45/2)*S45-E45)/(BC45+AP45/2)</f>
        <v>386.25872485482682</v>
      </c>
      <c r="H45">
        <f>AP45*1000</f>
        <v>22.344360744001964</v>
      </c>
      <c r="I45">
        <f>(AU45-BA45)</f>
        <v>1.3901854409848546</v>
      </c>
      <c r="J45">
        <f>(P45+AT45*D45)</f>
        <v>31.434932708740234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32.323238372802734</v>
      </c>
      <c r="P45" s="1">
        <v>31.434932708740234</v>
      </c>
      <c r="Q45" s="1">
        <v>32.427825927734375</v>
      </c>
      <c r="R45" s="1">
        <v>400.0269775390625</v>
      </c>
      <c r="S45" s="1">
        <v>393.85211181640625</v>
      </c>
      <c r="T45" s="1">
        <v>17.180866241455078</v>
      </c>
      <c r="U45" s="1">
        <v>36.673725128173828</v>
      </c>
      <c r="V45" s="1">
        <v>31.156681060791016</v>
      </c>
      <c r="W45" s="1">
        <v>66.506050109863281</v>
      </c>
      <c r="X45" s="1">
        <v>300.35488891601563</v>
      </c>
      <c r="Y45" s="1">
        <v>1249.855224609375</v>
      </c>
      <c r="Z45" s="1">
        <v>2.7440330013632774E-2</v>
      </c>
      <c r="AA45" s="1">
        <v>88.190803527832031</v>
      </c>
      <c r="AB45" s="1">
        <v>45.611476898193359</v>
      </c>
      <c r="AC45" s="1">
        <v>3.8171894550323486</v>
      </c>
      <c r="AD45" s="1">
        <v>0.13623805344104767</v>
      </c>
      <c r="AE45" s="1">
        <v>5.882668774574995E-3</v>
      </c>
      <c r="AF45" s="1">
        <v>6.1579108238220215E-2</v>
      </c>
      <c r="AG45" s="1">
        <v>1.5254449099302292E-2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1.1042459151324102</v>
      </c>
      <c r="AP45">
        <f>(U45-T45)/(1000-U45)*AO45</f>
        <v>2.2344360744001965E-2</v>
      </c>
      <c r="AQ45">
        <f>(P45+273.15)</f>
        <v>304.58493270874021</v>
      </c>
      <c r="AR45">
        <f>(O45+273.15)</f>
        <v>305.47323837280271</v>
      </c>
      <c r="AS45">
        <f>(Y45*AK45+Z45*AL45)*AM45</f>
        <v>199.9768314676694</v>
      </c>
      <c r="AT45">
        <f>((AS45+0.00000010773*(AR45^4-AQ45^4))-AP45*44100)/(L45*0.92*2*29.3+0.00000043092*AQ45^3)</f>
        <v>-6.0721271008802056</v>
      </c>
      <c r="AU45">
        <f>0.61365*EXP(17.502*J45/(240.97+J45))</f>
        <v>4.6244707283973492</v>
      </c>
      <c r="AV45">
        <f>AU45*1000/AA45</f>
        <v>52.437108444509391</v>
      </c>
      <c r="AW45">
        <f>(AV45-U45)</f>
        <v>15.763383316335563</v>
      </c>
      <c r="AX45">
        <f>IF(D45,P45,(O45+P45)/2)</f>
        <v>31.879085540771484</v>
      </c>
      <c r="AY45">
        <f>0.61365*EXP(17.502*AX45/(240.97+AX45))</f>
        <v>4.7425005714997051</v>
      </c>
      <c r="AZ45">
        <f>IF(AW45&lt;&gt;0,(1000-(AV45+U45)/2)/AW45*AP45,0)</f>
        <v>1.3543284464893313</v>
      </c>
      <c r="BA45">
        <f>U45*AA45/1000</f>
        <v>3.2342852874124945</v>
      </c>
      <c r="BB45">
        <f>(AY45-BA45)</f>
        <v>1.5082152840872105</v>
      </c>
      <c r="BC45">
        <f>1/(1.6/F45+1.37/N45)</f>
        <v>0.88678946510114809</v>
      </c>
      <c r="BD45">
        <f>G45*AA45*0.001</f>
        <v>34.064467314582963</v>
      </c>
      <c r="BE45">
        <f>G45/S45</f>
        <v>0.9807202075759871</v>
      </c>
      <c r="BF45">
        <f>(1-AP45*AA45/AU45/F45)*100</f>
        <v>78.491835751230667</v>
      </c>
      <c r="BG45">
        <f>(S45-E45/(N45/1.35))</f>
        <v>394.47716253556848</v>
      </c>
      <c r="BH45">
        <f>E45*BF45/100/BG45</f>
        <v>-3.9433306399566138E-3</v>
      </c>
    </row>
    <row r="46" spans="1:60" x14ac:dyDescent="0.35">
      <c r="A46" s="1" t="s">
        <v>9</v>
      </c>
      <c r="B46" s="1" t="s">
        <v>3933</v>
      </c>
      <c r="K46" s="1">
        <v>2.72</v>
      </c>
    </row>
    <row r="47" spans="1:60" x14ac:dyDescent="0.35">
      <c r="A47" s="1" t="s">
        <v>9</v>
      </c>
      <c r="B47" s="1" t="s">
        <v>3932</v>
      </c>
      <c r="K47" s="1">
        <v>2.72</v>
      </c>
    </row>
    <row r="48" spans="1:60" x14ac:dyDescent="0.35">
      <c r="A48" s="1">
        <v>11</v>
      </c>
      <c r="B48" s="1" t="s">
        <v>3931</v>
      </c>
      <c r="C48" s="1">
        <v>2533.0000014081597</v>
      </c>
      <c r="D48" s="1">
        <v>0</v>
      </c>
      <c r="E48">
        <f>(R48-S48*(1000-T48)/(1000-U48))*AO48</f>
        <v>-2.9430458119115346</v>
      </c>
      <c r="F48">
        <f>IF(AZ48&lt;&gt;0,1/(1/AZ48-1/N48),0)</f>
        <v>2.1203522273689059</v>
      </c>
      <c r="G48">
        <f>((BC48-AP48/2)*S48-E48)/(BC48+AP48/2)</f>
        <v>388.14942354749189</v>
      </c>
      <c r="H48">
        <f>AP48*1000</f>
        <v>22.789435817316317</v>
      </c>
      <c r="I48">
        <f>(AU48-BA48)</f>
        <v>1.3529902344574891</v>
      </c>
      <c r="J48">
        <f>(P48+AT48*D48)</f>
        <v>31.645986557006836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32.432411193847656</v>
      </c>
      <c r="P48" s="1">
        <v>31.645986557006836</v>
      </c>
      <c r="Q48" s="1">
        <v>32.514652252197266</v>
      </c>
      <c r="R48" s="1">
        <v>400.05020141601563</v>
      </c>
      <c r="S48" s="1">
        <v>394.5714111328125</v>
      </c>
      <c r="T48" s="1">
        <v>17.867475509643555</v>
      </c>
      <c r="U48" s="1">
        <v>37.729827880859375</v>
      </c>
      <c r="V48" s="1">
        <v>32.201015472412109</v>
      </c>
      <c r="W48" s="1">
        <v>67.997222900390625</v>
      </c>
      <c r="X48" s="1">
        <v>300.309326171875</v>
      </c>
      <c r="Y48" s="1">
        <v>1599.595947265625</v>
      </c>
      <c r="Z48" s="1">
        <v>4.116029292345047E-2</v>
      </c>
      <c r="AA48" s="1">
        <v>88.186019897460938</v>
      </c>
      <c r="AB48" s="1">
        <v>45.723972320556641</v>
      </c>
      <c r="AC48" s="1">
        <v>3.8223445415496826</v>
      </c>
      <c r="AD48" s="1">
        <v>8.4472939372062683E-2</v>
      </c>
      <c r="AE48" s="1">
        <v>5.1336926408112049E-3</v>
      </c>
      <c r="AF48" s="1">
        <v>3.317912295460701E-2</v>
      </c>
      <c r="AG48" s="1">
        <v>1.587093248963356E-2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1.1040784050436578</v>
      </c>
      <c r="AP48">
        <f>(U48-T48)/(1000-U48)*AO48</f>
        <v>2.2789435817316316E-2</v>
      </c>
      <c r="AQ48">
        <f>(P48+273.15)</f>
        <v>304.79598655700681</v>
      </c>
      <c r="AR48">
        <f>(O48+273.15)</f>
        <v>305.58241119384763</v>
      </c>
      <c r="AS48">
        <f>(Y48*AK48+Z48*AL48)*AM48</f>
        <v>255.93534584189911</v>
      </c>
      <c r="AT48">
        <f>((AS48+0.00000010773*(AR48^4-AQ48^4))-AP48*44100)/(L48*0.92*2*29.3+0.00000043092*AQ48^3)</f>
        <v>-5.7958073574999522</v>
      </c>
      <c r="AU48">
        <f>0.61365*EXP(17.502*J48/(240.97+J48))</f>
        <v>4.6802335866867306</v>
      </c>
      <c r="AV48">
        <f>AU48*1000/AA48</f>
        <v>53.072285064330075</v>
      </c>
      <c r="AW48">
        <f>(AV48-U48)</f>
        <v>15.3424571834707</v>
      </c>
      <c r="AX48">
        <f>IF(D48,P48,(O48+P48)/2)</f>
        <v>32.039198875427246</v>
      </c>
      <c r="AY48">
        <f>0.61365*EXP(17.502*AX48/(240.97+AX48))</f>
        <v>4.7856878406435666</v>
      </c>
      <c r="AZ48">
        <f>IF(AW48&lt;&gt;0,(1000-(AV48+U48)/2)/AW48*AP48,0)</f>
        <v>1.4179457106931617</v>
      </c>
      <c r="BA48">
        <f>U48*AA48/1000</f>
        <v>3.3272433522292415</v>
      </c>
      <c r="BB48">
        <f>(AY48-BA48)</f>
        <v>1.4584444884143251</v>
      </c>
      <c r="BC48">
        <f>1/(1.6/F48+1.37/N48)</f>
        <v>0.93052769428573878</v>
      </c>
      <c r="BD48">
        <f>G48*AA48*0.001</f>
        <v>34.229352788147118</v>
      </c>
      <c r="BE48">
        <f>G48/S48</f>
        <v>0.98372414370599448</v>
      </c>
      <c r="BF48">
        <f>(1-AP48*AA48/AU48/F48)*100</f>
        <v>79.748472964042065</v>
      </c>
      <c r="BG48">
        <f>(S48-E48/(N48/1.35))</f>
        <v>395.49963281559656</v>
      </c>
      <c r="BH48">
        <f>E48*BF48/100/BG48</f>
        <v>-5.9343521431939163E-3</v>
      </c>
    </row>
    <row r="49" spans="1:60" x14ac:dyDescent="0.35">
      <c r="A49" s="1" t="s">
        <v>9</v>
      </c>
      <c r="B49" s="1" t="s">
        <v>3930</v>
      </c>
      <c r="K49" s="1">
        <v>2.72</v>
      </c>
    </row>
    <row r="50" spans="1:60" x14ac:dyDescent="0.35">
      <c r="A50" s="1" t="s">
        <v>9</v>
      </c>
      <c r="B50" s="1" t="s">
        <v>3929</v>
      </c>
      <c r="K50" s="1">
        <v>2.72</v>
      </c>
    </row>
    <row r="51" spans="1:60" x14ac:dyDescent="0.35">
      <c r="A51" s="1">
        <v>12</v>
      </c>
      <c r="B51" s="1" t="s">
        <v>3928</v>
      </c>
      <c r="C51" s="1">
        <v>2738.5000013969839</v>
      </c>
      <c r="D51" s="1">
        <v>0</v>
      </c>
      <c r="E51">
        <f>(R51-S51*(1000-T51)/(1000-U51))*AO51</f>
        <v>-3.9863502235934858</v>
      </c>
      <c r="F51">
        <f>IF(AZ51&lt;&gt;0,1/(1/AZ51-1/N51),0)</f>
        <v>2.3235984686232314</v>
      </c>
      <c r="G51">
        <f>((BC51-AP51/2)*S51-E51)/(BC51+AP51/2)</f>
        <v>389.76117936462776</v>
      </c>
      <c r="H51">
        <f>AP51*1000</f>
        <v>23.583110439860249</v>
      </c>
      <c r="I51">
        <f>(AU51-BA51)</f>
        <v>1.316594445159184</v>
      </c>
      <c r="J51">
        <f>(P51+AT51*D51)</f>
        <v>31.944868087768555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32.599536895751953</v>
      </c>
      <c r="P51" s="1">
        <v>31.944868087768555</v>
      </c>
      <c r="Q51" s="1">
        <v>32.639545440673828</v>
      </c>
      <c r="R51" s="1">
        <v>399.90310668945313</v>
      </c>
      <c r="S51" s="1">
        <v>395.07485961914063</v>
      </c>
      <c r="T51" s="1">
        <v>18.525703430175781</v>
      </c>
      <c r="U51" s="1">
        <v>39.051631927490234</v>
      </c>
      <c r="V51" s="1">
        <v>33.072212219238281</v>
      </c>
      <c r="W51" s="1">
        <v>69.715240478515625</v>
      </c>
      <c r="X51" s="1">
        <v>300.3082275390625</v>
      </c>
      <c r="Y51" s="1">
        <v>2001.3463134765625</v>
      </c>
      <c r="Z51" s="1">
        <v>5.9452615678310394E-2</v>
      </c>
      <c r="AA51" s="1">
        <v>88.180908203125</v>
      </c>
      <c r="AB51" s="1">
        <v>45.656776428222656</v>
      </c>
      <c r="AC51" s="1">
        <v>3.859727144241333</v>
      </c>
      <c r="AD51" s="1">
        <v>5.1401820033788681E-2</v>
      </c>
      <c r="AE51" s="1">
        <v>5.9862914495170116E-3</v>
      </c>
      <c r="AF51" s="1">
        <v>2.8799254447221756E-2</v>
      </c>
      <c r="AG51" s="1">
        <v>1.7579955980181694E-2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1.1040743659524352</v>
      </c>
      <c r="AP51">
        <f>(U51-T51)/(1000-U51)*AO51</f>
        <v>2.358311043986025E-2</v>
      </c>
      <c r="AQ51">
        <f>(P51+273.15)</f>
        <v>305.09486808776853</v>
      </c>
      <c r="AR51">
        <f>(O51+273.15)</f>
        <v>305.74953689575193</v>
      </c>
      <c r="AS51">
        <f>(Y51*AK51+Z51*AL51)*AM51</f>
        <v>320.21540299887783</v>
      </c>
      <c r="AT51">
        <f>((AS51+0.00000010773*(AR51^4-AQ51^4))-AP51*44100)/(L51*0.92*2*29.3+0.00000043092*AQ51^3)</f>
        <v>-5.577252295854592</v>
      </c>
      <c r="AU51">
        <f>0.61365*EXP(17.502*J51/(240.97+J51))</f>
        <v>4.7602028153394258</v>
      </c>
      <c r="AV51">
        <f>AU51*1000/AA51</f>
        <v>53.982238472462583</v>
      </c>
      <c r="AW51">
        <f>(AV51-U51)</f>
        <v>14.930606544972349</v>
      </c>
      <c r="AX51">
        <f>IF(D51,P51,(O51+P51)/2)</f>
        <v>32.272202491760254</v>
      </c>
      <c r="AY51">
        <f>0.61365*EXP(17.502*AX51/(240.97+AX51))</f>
        <v>4.8491472860334808</v>
      </c>
      <c r="AZ51">
        <f>IF(AW51&lt;&gt;0,(1000-(AV51+U51)/2)/AW51*AP51,0)</f>
        <v>1.5060403843598189</v>
      </c>
      <c r="BA51">
        <f>U51*AA51/1000</f>
        <v>3.4436083701802418</v>
      </c>
      <c r="BB51">
        <f>(AY51-BA51)</f>
        <v>1.405538915853239</v>
      </c>
      <c r="BC51">
        <f>1/(1.6/F51+1.37/N51)</f>
        <v>0.99141969714882827</v>
      </c>
      <c r="BD51">
        <f>G51*AA51*0.001</f>
        <v>34.369494778693984</v>
      </c>
      <c r="BE51">
        <f>G51/S51</f>
        <v>0.98655019390594645</v>
      </c>
      <c r="BF51">
        <f>(1-AP51*AA51/AU51/F51)*100</f>
        <v>81.198646552737415</v>
      </c>
      <c r="BG51">
        <f>(S51-E51/(N51/1.35))</f>
        <v>396.33213420784546</v>
      </c>
      <c r="BH51">
        <f>E51*BF51/100/BG51</f>
        <v>-8.1670451347062578E-3</v>
      </c>
    </row>
    <row r="52" spans="1:60" x14ac:dyDescent="0.35">
      <c r="A52" s="1" t="s">
        <v>9</v>
      </c>
      <c r="B52" s="1" t="s">
        <v>3927</v>
      </c>
      <c r="K52" s="1">
        <v>2.1134399999999998</v>
      </c>
    </row>
    <row r="53" spans="1:60" x14ac:dyDescent="0.35">
      <c r="A53" s="1" t="s">
        <v>9</v>
      </c>
      <c r="B53" s="1" t="s">
        <v>3926</v>
      </c>
    </row>
    <row r="54" spans="1:60" x14ac:dyDescent="0.35">
      <c r="A54" s="1" t="s">
        <v>9</v>
      </c>
      <c r="B54" s="1" t="s">
        <v>3925</v>
      </c>
    </row>
    <row r="55" spans="1:60" x14ac:dyDescent="0.35">
      <c r="A55" s="1" t="s">
        <v>9</v>
      </c>
      <c r="B55" s="1" t="s">
        <v>3924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BH55"/>
  <sheetViews>
    <sheetView zoomScale="49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4059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4058</v>
      </c>
    </row>
    <row r="12" spans="1:60" x14ac:dyDescent="0.35">
      <c r="A12" s="1" t="s">
        <v>9</v>
      </c>
      <c r="B12" s="1" t="s">
        <v>4057</v>
      </c>
    </row>
    <row r="13" spans="1:60" x14ac:dyDescent="0.35">
      <c r="A13" s="1" t="s">
        <v>9</v>
      </c>
      <c r="B13" s="1" t="s">
        <v>4056</v>
      </c>
    </row>
    <row r="14" spans="1:60" x14ac:dyDescent="0.35">
      <c r="A14" s="1" t="s">
        <v>9</v>
      </c>
      <c r="B14" s="1" t="s">
        <v>4055</v>
      </c>
    </row>
    <row r="15" spans="1:60" x14ac:dyDescent="0.35">
      <c r="A15" s="1" t="s">
        <v>9</v>
      </c>
      <c r="B15" s="1" t="s">
        <v>4054</v>
      </c>
    </row>
    <row r="16" spans="1:60" x14ac:dyDescent="0.35">
      <c r="A16" s="1" t="s">
        <v>9</v>
      </c>
      <c r="B16" s="1" t="s">
        <v>4053</v>
      </c>
    </row>
    <row r="17" spans="1:60" x14ac:dyDescent="0.35">
      <c r="A17" s="1" t="s">
        <v>9</v>
      </c>
      <c r="B17" s="1" t="s">
        <v>4052</v>
      </c>
    </row>
    <row r="18" spans="1:60" x14ac:dyDescent="0.35">
      <c r="A18" s="1">
        <v>1</v>
      </c>
      <c r="B18" s="1" t="s">
        <v>4051</v>
      </c>
      <c r="C18" s="1">
        <v>447.5000011511147</v>
      </c>
      <c r="D18" s="1">
        <v>0</v>
      </c>
      <c r="E18">
        <f>(R18-S18*(1000-T18)/(1000-U18))*AO18</f>
        <v>-3.1603403089840514</v>
      </c>
      <c r="F18">
        <f>IF(AZ18&lt;&gt;0,1/(1/AZ18-1/N18),0)</f>
        <v>0.75613394867136641</v>
      </c>
      <c r="G18">
        <f>((BC18-AP18/2)*S18-E18)/(BC18+AP18/2)</f>
        <v>381.18006660863864</v>
      </c>
      <c r="H18">
        <f>AP18*1000</f>
        <v>22.520706723622979</v>
      </c>
      <c r="I18">
        <f>(AU18-BA18)</f>
        <v>2.9161974957168733</v>
      </c>
      <c r="J18">
        <f>(P18+AT18*D18)</f>
        <v>37.327472686767578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32.78369140625</v>
      </c>
      <c r="P18" s="1">
        <v>37.327472686767578</v>
      </c>
      <c r="Q18" s="1">
        <v>32.889080047607422</v>
      </c>
      <c r="R18" s="1">
        <v>399.95611572265625</v>
      </c>
      <c r="S18" s="1">
        <v>394.76638793945313</v>
      </c>
      <c r="T18" s="1">
        <v>20.133790969848633</v>
      </c>
      <c r="U18" s="1">
        <v>39.720600128173828</v>
      </c>
      <c r="V18" s="1">
        <v>35.56866455078125</v>
      </c>
      <c r="W18" s="1">
        <v>70.1710205078125</v>
      </c>
      <c r="X18" s="1">
        <v>300.32040405273438</v>
      </c>
      <c r="Y18" s="1">
        <v>0.1331610381603241</v>
      </c>
      <c r="Z18" s="1">
        <v>6.8600103259086609E-2</v>
      </c>
      <c r="AA18" s="1">
        <v>88.172256469726563</v>
      </c>
      <c r="AB18" s="1">
        <v>45.0601806640625</v>
      </c>
      <c r="AC18" s="1">
        <v>3.8489902019500732</v>
      </c>
      <c r="AD18" s="1">
        <v>4.513080045580864E-2</v>
      </c>
      <c r="AE18" s="1">
        <v>1.1944939382374287E-2</v>
      </c>
      <c r="AF18" s="1">
        <v>3.4300699830055237E-2</v>
      </c>
      <c r="AG18" s="1">
        <v>1.7854867503046989E-2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1.1041191325468174</v>
      </c>
      <c r="AP18">
        <f>(U18-T18)/(1000-U18)*AO18</f>
        <v>2.2520706723622979E-2</v>
      </c>
      <c r="AQ18">
        <f>(P18+273.15)</f>
        <v>310.47747268676756</v>
      </c>
      <c r="AR18">
        <f>(O18+273.15)</f>
        <v>305.93369140624998</v>
      </c>
      <c r="AS18">
        <f>(Y18*AK18+Z18*AL18)*AM18</f>
        <v>2.1305765629430873E-2</v>
      </c>
      <c r="AT18">
        <f>((AS18+0.00000010773*(AR18^4-AQ18^4))-AP18*44100)/(L18*0.92*2*29.3+0.00000043092*AQ18^3)</f>
        <v>-8.1890018653112744</v>
      </c>
      <c r="AU18">
        <f>0.61365*EXP(17.502*J18/(240.97+J18))</f>
        <v>6.4184524373496696</v>
      </c>
      <c r="AV18">
        <f>AU18*1000/AA18</f>
        <v>72.794467265941051</v>
      </c>
      <c r="AW18">
        <f>(AV18-U18)</f>
        <v>33.073867137767223</v>
      </c>
      <c r="AX18">
        <f>IF(D18,P18,(O18+P18)/2)</f>
        <v>35.055582046508789</v>
      </c>
      <c r="AY18">
        <f>0.61365*EXP(17.502*AX18/(240.97+AX18))</f>
        <v>5.6657800233327631</v>
      </c>
      <c r="AZ18">
        <f>IF(AW18&lt;&gt;0,(1000-(AV18+U18)/2)/AW18*AP18,0)</f>
        <v>0.64261452154070742</v>
      </c>
      <c r="BA18">
        <f>U18*AA18/1000</f>
        <v>3.5022549416327964</v>
      </c>
      <c r="BB18">
        <f>(AY18-BA18)</f>
        <v>2.1635250816999667</v>
      </c>
      <c r="BC18">
        <f>1/(1.6/F18+1.37/N18)</f>
        <v>0.41049308516081612</v>
      </c>
      <c r="BD18">
        <f>G18*AA18*0.001</f>
        <v>33.609506594164344</v>
      </c>
      <c r="BE18">
        <f>G18/S18</f>
        <v>0.96558389532165978</v>
      </c>
      <c r="BF18">
        <f>(1-AP18*AA18/AU18/F18)*100</f>
        <v>59.084778594990837</v>
      </c>
      <c r="BG18">
        <f>(S18-E18/(N18/1.35))</f>
        <v>395.76314320160452</v>
      </c>
      <c r="BH18">
        <f>E18*BF18/100/BG18</f>
        <v>-4.7181757737866726E-3</v>
      </c>
    </row>
    <row r="19" spans="1:60" x14ac:dyDescent="0.35">
      <c r="A19" s="1" t="s">
        <v>9</v>
      </c>
      <c r="B19" s="1" t="s">
        <v>4050</v>
      </c>
      <c r="K19" s="1">
        <v>2.72</v>
      </c>
    </row>
    <row r="20" spans="1:60" x14ac:dyDescent="0.35">
      <c r="A20" s="1" t="s">
        <v>9</v>
      </c>
      <c r="B20" s="1" t="s">
        <v>4049</v>
      </c>
      <c r="K20" s="1">
        <v>2.72</v>
      </c>
    </row>
    <row r="21" spans="1:60" x14ac:dyDescent="0.35">
      <c r="A21" s="1">
        <v>2</v>
      </c>
      <c r="B21" s="1" t="s">
        <v>4048</v>
      </c>
      <c r="C21" s="1">
        <v>653.00000116229057</v>
      </c>
      <c r="D21" s="1">
        <v>0</v>
      </c>
      <c r="E21">
        <f>(R21-S21*(1000-T21)/(1000-U21))*AO21</f>
        <v>-2.6557574517923825</v>
      </c>
      <c r="F21">
        <f>IF(AZ21&lt;&gt;0,1/(1/AZ21-1/N21),0)</f>
        <v>2.4504176935286091E-2</v>
      </c>
      <c r="G21">
        <f>((BC21-AP21/2)*S21-E21)/(BC21+AP21/2)</f>
        <v>170.7359963547386</v>
      </c>
      <c r="H21">
        <f>AP21*1000</f>
        <v>21.467004486886058</v>
      </c>
      <c r="I21">
        <f>(AU21-BA21)</f>
        <v>51.806210628701912</v>
      </c>
      <c r="J21">
        <f>(P21+AT21*D21)</f>
        <v>83.414604187011719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32.730846405029297</v>
      </c>
      <c r="P21" s="1">
        <v>83.414604187011719</v>
      </c>
      <c r="Q21" s="1">
        <v>32.887901306152344</v>
      </c>
      <c r="R21" s="1">
        <v>399.97955322265625</v>
      </c>
      <c r="S21" s="1">
        <v>394.71090698242188</v>
      </c>
      <c r="T21" s="1">
        <v>20.627702713012695</v>
      </c>
      <c r="U21" s="1">
        <v>39.305225372314453</v>
      </c>
      <c r="V21" s="1">
        <v>36.547904968261719</v>
      </c>
      <c r="W21" s="1">
        <v>69.6405029296875</v>
      </c>
      <c r="X21" s="1">
        <v>300.33538818359375</v>
      </c>
      <c r="Y21" s="1">
        <v>25.137874603271484</v>
      </c>
      <c r="Z21" s="1">
        <v>6.5171778202056885E-2</v>
      </c>
      <c r="AA21" s="1">
        <v>88.167747497558594</v>
      </c>
      <c r="AB21" s="1">
        <v>45.069198608398438</v>
      </c>
      <c r="AC21" s="1">
        <v>3.8447704315185547</v>
      </c>
      <c r="AD21" s="1">
        <v>2.9319372028112411E-2</v>
      </c>
      <c r="AE21" s="1">
        <v>7.7911410480737686E-3</v>
      </c>
      <c r="AF21" s="1">
        <v>2.5811487808823586E-2</v>
      </c>
      <c r="AG21" s="1">
        <v>2.6387288235127926E-3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1.104174221263212</v>
      </c>
      <c r="AP21">
        <f>(U21-T21)/(1000-U21)*AO21</f>
        <v>2.1467004486886057E-2</v>
      </c>
      <c r="AQ21">
        <f>(P21+273.15)</f>
        <v>356.5646041870117</v>
      </c>
      <c r="AR21">
        <f>(O21+273.15)</f>
        <v>305.88084640502927</v>
      </c>
      <c r="AS21">
        <f>(Y21*AK21+Z21*AL21)*AM21</f>
        <v>4.0220598466233923</v>
      </c>
      <c r="AT21">
        <f>((AS21+0.00000010773*(AR21^4-AQ21^4))-AP21*44100)/(L21*0.92*2*29.3+0.00000043092*AQ21^3)</f>
        <v>-12.90405335528061</v>
      </c>
      <c r="AU21">
        <f>0.61365*EXP(17.502*J21/(240.97+J21))</f>
        <v>55.271663814662766</v>
      </c>
      <c r="AV21">
        <f>AU21*1000/AA21</f>
        <v>626.89209357643244</v>
      </c>
      <c r="AW21">
        <f>(AV21-U21)</f>
        <v>587.58686820411799</v>
      </c>
      <c r="AX21">
        <f>IF(D21,P21,(O21+P21)/2)</f>
        <v>58.072725296020508</v>
      </c>
      <c r="AY21">
        <f>0.61365*EXP(17.502*AX21/(240.97+AX21))</f>
        <v>18.365567094817717</v>
      </c>
      <c r="AZ21">
        <f>IF(AW21&lt;&gt;0,(1000-(AV21+U21)/2)/AW21*AP21,0)</f>
        <v>2.4364693705851644E-2</v>
      </c>
      <c r="BA21">
        <f>U21*AA21/1000</f>
        <v>3.4654531859608544</v>
      </c>
      <c r="BB21">
        <f>(AY21-BA21)</f>
        <v>14.900113908856863</v>
      </c>
      <c r="BC21">
        <f>1/(1.6/F21+1.37/N21)</f>
        <v>1.5240404133475468E-2</v>
      </c>
      <c r="BD21">
        <f>G21*AA21*0.001</f>
        <v>15.053408215348679</v>
      </c>
      <c r="BE21">
        <f>G21/S21</f>
        <v>0.43255961093150685</v>
      </c>
      <c r="BF21">
        <f>(1-AP21*AA21/AU21/F21)*100</f>
        <v>-39.745726200557783</v>
      </c>
      <c r="BG21">
        <f>(S21-E21/(N21/1.35))</f>
        <v>395.54851937737402</v>
      </c>
      <c r="BH21">
        <f>E21*BF21/100/BG21</f>
        <v>2.6685729654653584E-3</v>
      </c>
    </row>
    <row r="22" spans="1:60" x14ac:dyDescent="0.35">
      <c r="A22" s="1" t="s">
        <v>9</v>
      </c>
      <c r="B22" s="1" t="s">
        <v>4047</v>
      </c>
      <c r="K22" s="1">
        <v>2.72</v>
      </c>
    </row>
    <row r="23" spans="1:60" x14ac:dyDescent="0.35">
      <c r="A23" s="1" t="s">
        <v>9</v>
      </c>
      <c r="B23" s="1" t="s">
        <v>4046</v>
      </c>
      <c r="K23" s="1">
        <v>2.72</v>
      </c>
    </row>
    <row r="24" spans="1:60" x14ac:dyDescent="0.35">
      <c r="A24" s="1">
        <v>3</v>
      </c>
      <c r="B24" s="1" t="s">
        <v>4045</v>
      </c>
      <c r="C24" s="1">
        <v>858.00000116229057</v>
      </c>
      <c r="D24" s="1">
        <v>0</v>
      </c>
      <c r="E24">
        <f>(R24-S24*(1000-T24)/(1000-U24))*AO24</f>
        <v>-2.2301776871408689</v>
      </c>
      <c r="F24">
        <f>IF(AZ24&lt;&gt;0,1/(1/AZ24-1/N24),0)</f>
        <v>2.3371459075874457E-2</v>
      </c>
      <c r="G24">
        <f>((BC24-AP24/2)*S24-E24)/(BC24+AP24/2)</f>
        <v>159.36311390979992</v>
      </c>
      <c r="H24">
        <f>AP24*1000</f>
        <v>20.39808646892002</v>
      </c>
      <c r="I24">
        <f>(AU24-BA24)</f>
        <v>51.680317708377842</v>
      </c>
      <c r="J24">
        <f>(P24+AT24*D24)</f>
        <v>83.339981079101563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32.630203247070313</v>
      </c>
      <c r="P24" s="1">
        <v>83.339981079101563</v>
      </c>
      <c r="Q24" s="1">
        <v>32.813522338867188</v>
      </c>
      <c r="R24" s="1">
        <v>399.767578125</v>
      </c>
      <c r="S24" s="1">
        <v>394.49929809570313</v>
      </c>
      <c r="T24" s="1">
        <v>21.108200073242188</v>
      </c>
      <c r="U24" s="1">
        <v>38.864593505859375</v>
      </c>
      <c r="V24" s="1">
        <v>37.607864379882813</v>
      </c>
      <c r="W24" s="1">
        <v>69.243911743164063</v>
      </c>
      <c r="X24" s="1">
        <v>300.32269287109375</v>
      </c>
      <c r="Y24" s="1">
        <v>50.323036193847656</v>
      </c>
      <c r="Z24" s="1">
        <v>2.6297286152839661E-2</v>
      </c>
      <c r="AA24" s="1">
        <v>88.158454895019531</v>
      </c>
      <c r="AB24" s="1">
        <v>45.061878204345703</v>
      </c>
      <c r="AC24" s="1">
        <v>3.8395445346832275</v>
      </c>
      <c r="AD24" s="1">
        <v>5.3161110728979111E-2</v>
      </c>
      <c r="AE24" s="1">
        <v>9.9562471732497215E-3</v>
      </c>
      <c r="AF24" s="1">
        <v>2.9937710613012314E-2</v>
      </c>
      <c r="AG24" s="1">
        <v>9.957428090274334E-3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1.1041275473201972</v>
      </c>
      <c r="AP24">
        <f>(U24-T24)/(1000-U24)*AO24</f>
        <v>2.039808646892002E-2</v>
      </c>
      <c r="AQ24">
        <f>(P24+273.15)</f>
        <v>356.48998107910154</v>
      </c>
      <c r="AR24">
        <f>(O24+273.15)</f>
        <v>305.78020324707029</v>
      </c>
      <c r="AS24">
        <f>(Y24*AK24+Z24*AL24)*AM24</f>
        <v>8.0516856110464232</v>
      </c>
      <c r="AT24">
        <f>((AS24+0.00000010773*(AR24^4-AQ24^4))-AP24*44100)/(L24*0.92*2*29.3+0.00000043092*AQ24^3)</f>
        <v>-12.524320294455112</v>
      </c>
      <c r="AU24">
        <f>0.61365*EXP(17.502*J24/(240.97+J24))</f>
        <v>55.106560221977418</v>
      </c>
      <c r="AV24">
        <f>AU24*1000/AA24</f>
        <v>625.08536801829359</v>
      </c>
      <c r="AW24">
        <f>(AV24-U24)</f>
        <v>586.22077451243422</v>
      </c>
      <c r="AX24">
        <f>IF(D24,P24,(O24+P24)/2)</f>
        <v>57.985092163085938</v>
      </c>
      <c r="AY24">
        <f>0.61365*EXP(17.502*AX24/(240.97+AX24))</f>
        <v>18.289798934137441</v>
      </c>
      <c r="AZ24">
        <f>IF(AW24&lt;&gt;0,(1000-(AV24+U24)/2)/AW24*AP24,0)</f>
        <v>2.3244539767718682E-2</v>
      </c>
      <c r="BA24">
        <f>U24*AA24/1000</f>
        <v>3.4262425135995729</v>
      </c>
      <c r="BB24">
        <f>(AY24-BA24)</f>
        <v>14.863556420537869</v>
      </c>
      <c r="BC24">
        <f>1/(1.6/F24+1.37/N24)</f>
        <v>1.4539187197758888E-2</v>
      </c>
      <c r="BD24">
        <f>G24*AA24*0.001</f>
        <v>14.049205889546956</v>
      </c>
      <c r="BE24">
        <f>G24/S24</f>
        <v>0.40396298467212838</v>
      </c>
      <c r="BF24">
        <f>(1-AP24*AA24/AU24/F24)*100</f>
        <v>-39.625348216129773</v>
      </c>
      <c r="BG24">
        <f>(S24-E24/(N24/1.35))</f>
        <v>395.20268479708812</v>
      </c>
      <c r="BH24">
        <f>E24*BF24/100/BG24</f>
        <v>2.2361074667843696E-3</v>
      </c>
    </row>
    <row r="25" spans="1:60" x14ac:dyDescent="0.35">
      <c r="A25" s="1" t="s">
        <v>9</v>
      </c>
      <c r="B25" s="1" t="s">
        <v>4044</v>
      </c>
      <c r="K25" s="1">
        <v>2.72</v>
      </c>
    </row>
    <row r="26" spans="1:60" x14ac:dyDescent="0.35">
      <c r="A26" s="1" t="s">
        <v>9</v>
      </c>
      <c r="B26" s="1" t="s">
        <v>4043</v>
      </c>
      <c r="K26" s="1">
        <v>2.72</v>
      </c>
    </row>
    <row r="27" spans="1:60" x14ac:dyDescent="0.35">
      <c r="A27" s="1">
        <v>4</v>
      </c>
      <c r="B27" s="1" t="s">
        <v>4042</v>
      </c>
      <c r="C27" s="1">
        <v>1063.0000011622906</v>
      </c>
      <c r="D27" s="1">
        <v>0</v>
      </c>
      <c r="E27">
        <f>(R27-S27*(1000-T27)/(1000-U27))*AO27</f>
        <v>-1.1091710563459973</v>
      </c>
      <c r="F27">
        <f>IF(AZ27&lt;&gt;0,1/(1/AZ27-1/N27),0)</f>
        <v>2.2676790690535631E-2</v>
      </c>
      <c r="G27">
        <f>((BC27-AP27/2)*S27-E27)/(BC27+AP27/2)</f>
        <v>116.09189513621916</v>
      </c>
      <c r="H27">
        <f>AP27*1000</f>
        <v>19.721868972465987</v>
      </c>
      <c r="I27">
        <f>(AU27-BA27)</f>
        <v>51.547360089088258</v>
      </c>
      <c r="J27">
        <f>(P27+AT27*D27)</f>
        <v>83.275360107421875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32.561424255371094</v>
      </c>
      <c r="P27" s="1">
        <v>83.275360107421875</v>
      </c>
      <c r="Q27" s="1">
        <v>32.749210357666016</v>
      </c>
      <c r="R27" s="1">
        <v>399.98760986328125</v>
      </c>
      <c r="S27" s="1">
        <v>393.9549560546875</v>
      </c>
      <c r="T27" s="1">
        <v>21.588321685791016</v>
      </c>
      <c r="U27" s="1">
        <v>38.759147644042969</v>
      </c>
      <c r="V27" s="1">
        <v>38.608325958251953</v>
      </c>
      <c r="W27" s="1">
        <v>69.316452026367188</v>
      </c>
      <c r="X27" s="1">
        <v>300.30184936523438</v>
      </c>
      <c r="Y27" s="1">
        <v>99.731758117675781</v>
      </c>
      <c r="Z27" s="1">
        <v>0.12348208576440811</v>
      </c>
      <c r="AA27" s="1">
        <v>88.148574829101563</v>
      </c>
      <c r="AB27" s="1">
        <v>44.970035552978516</v>
      </c>
      <c r="AC27" s="1">
        <v>3.8543455600738525</v>
      </c>
      <c r="AD27" s="1">
        <v>4.2851321399211884E-2</v>
      </c>
      <c r="AE27" s="1">
        <v>7.240744773298502E-3</v>
      </c>
      <c r="AF27" s="1">
        <v>4.0110990405082703E-2</v>
      </c>
      <c r="AG27" s="1">
        <v>1.0240144096314907E-2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1.1040509167839496</v>
      </c>
      <c r="AP27">
        <f>(U27-T27)/(1000-U27)*AO27</f>
        <v>1.9721868972465986E-2</v>
      </c>
      <c r="AQ27">
        <f>(P27+273.15)</f>
        <v>356.42536010742185</v>
      </c>
      <c r="AR27">
        <f>(O27+273.15)</f>
        <v>305.71142425537107</v>
      </c>
      <c r="AS27">
        <f>(Y27*AK27+Z27*AL27)*AM27</f>
        <v>15.957080942159564</v>
      </c>
      <c r="AT27">
        <f>((AS27+0.00000010773*(AR27^4-AQ27^4))-AP27*44100)/(L27*0.92*2*29.3+0.00000043092*AQ27^3)</f>
        <v>-12.242558082135153</v>
      </c>
      <c r="AU27">
        <f>0.61365*EXP(17.502*J27/(240.97+J27))</f>
        <v>54.963923715501373</v>
      </c>
      <c r="AV27">
        <f>AU27*1000/AA27</f>
        <v>623.53729282705842</v>
      </c>
      <c r="AW27">
        <f>(AV27-U27)</f>
        <v>584.77814518301545</v>
      </c>
      <c r="AX27">
        <f>IF(D27,P27,(O27+P27)/2)</f>
        <v>57.918392181396484</v>
      </c>
      <c r="AY27">
        <f>0.61365*EXP(17.502*AX27/(240.97+AX27))</f>
        <v>18.232309655820391</v>
      </c>
      <c r="AZ27">
        <f>IF(AW27&lt;&gt;0,(1000-(AV27+U27)/2)/AW27*AP27,0)</f>
        <v>2.25572847945383E-2</v>
      </c>
      <c r="BA27">
        <f>U27*AA27/1000</f>
        <v>3.4165636264131169</v>
      </c>
      <c r="BB27">
        <f>(AY27-BA27)</f>
        <v>14.815746029407274</v>
      </c>
      <c r="BC27">
        <f>1/(1.6/F27+1.37/N27)</f>
        <v>1.4108991368619851E-2</v>
      </c>
      <c r="BD27">
        <f>G27*AA27*0.001</f>
        <v>10.233335105467228</v>
      </c>
      <c r="BE27">
        <f>G27/S27</f>
        <v>0.2946831696162332</v>
      </c>
      <c r="BF27">
        <f>(1-AP27*AA27/AU27/F27)*100</f>
        <v>-39.47746469792768</v>
      </c>
      <c r="BG27">
        <f>(S27-E27/(N27/1.35))</f>
        <v>394.3047829653832</v>
      </c>
      <c r="BH27">
        <f>E27*BF27/100/BG27</f>
        <v>1.1104927739288019E-3</v>
      </c>
    </row>
    <row r="28" spans="1:60" x14ac:dyDescent="0.35">
      <c r="A28" s="1" t="s">
        <v>9</v>
      </c>
      <c r="B28" s="1" t="s">
        <v>4041</v>
      </c>
      <c r="K28" s="1">
        <v>2.72</v>
      </c>
    </row>
    <row r="29" spans="1:60" x14ac:dyDescent="0.35">
      <c r="A29" s="1" t="s">
        <v>9</v>
      </c>
      <c r="B29" s="1" t="s">
        <v>4040</v>
      </c>
      <c r="K29" s="1">
        <v>2.72</v>
      </c>
    </row>
    <row r="30" spans="1:60" x14ac:dyDescent="0.35">
      <c r="A30" s="1">
        <v>5</v>
      </c>
      <c r="B30" s="1" t="s">
        <v>4039</v>
      </c>
      <c r="C30" s="1">
        <v>1268.0000011622906</v>
      </c>
      <c r="D30" s="1">
        <v>0</v>
      </c>
      <c r="E30">
        <f>(R30-S30*(1000-T30)/(1000-U30))*AO30</f>
        <v>-0.67869362948125334</v>
      </c>
      <c r="F30">
        <f>IF(AZ30&lt;&gt;0,1/(1/AZ30-1/N30),0)</f>
        <v>2.1980960885598724E-2</v>
      </c>
      <c r="G30">
        <f>((BC30-AP30/2)*S30-E30)/(BC30+AP30/2)</f>
        <v>99.589955382821941</v>
      </c>
      <c r="H30">
        <f>AP30*1000</f>
        <v>19.063657980632993</v>
      </c>
      <c r="I30">
        <f>(AU30-BA30)</f>
        <v>51.443990850426601</v>
      </c>
      <c r="J30">
        <f>(P30+AT30*D30)</f>
        <v>83.224540710449219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32.509532928466797</v>
      </c>
      <c r="P30" s="1">
        <v>83.224540710449219</v>
      </c>
      <c r="Q30" s="1">
        <v>32.69842529296875</v>
      </c>
      <c r="R30" s="1">
        <v>399.99032592773438</v>
      </c>
      <c r="S30" s="1">
        <v>393.80548095703125</v>
      </c>
      <c r="T30" s="1">
        <v>22.065376281738281</v>
      </c>
      <c r="U30" s="1">
        <v>38.664054870605469</v>
      </c>
      <c r="V30" s="1">
        <v>39.574764251708984</v>
      </c>
      <c r="W30" s="1">
        <v>69.344886779785156</v>
      </c>
      <c r="X30" s="1">
        <v>300.31484985351563</v>
      </c>
      <c r="Y30" s="1">
        <v>149.51420593261719</v>
      </c>
      <c r="Z30" s="1">
        <v>6.1741221696138382E-2</v>
      </c>
      <c r="AA30" s="1">
        <v>88.143363952636719</v>
      </c>
      <c r="AB30" s="1">
        <v>45.003299713134766</v>
      </c>
      <c r="AC30" s="1">
        <v>3.8514556884765625</v>
      </c>
      <c r="AD30" s="1">
        <v>6.0073826462030411E-2</v>
      </c>
      <c r="AE30" s="1">
        <v>8.4642935544252396E-3</v>
      </c>
      <c r="AF30" s="1">
        <v>2.9293879866600037E-2</v>
      </c>
      <c r="AG30" s="1">
        <v>6.8483562208712101E-3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1.1040987126967483</v>
      </c>
      <c r="AP30">
        <f>(U30-T30)/(1000-U30)*AO30</f>
        <v>1.9063657980632993E-2</v>
      </c>
      <c r="AQ30">
        <f>(P30+273.15)</f>
        <v>356.3745407104492</v>
      </c>
      <c r="AR30">
        <f>(O30+273.15)</f>
        <v>305.65953292846677</v>
      </c>
      <c r="AS30">
        <f>(Y30*AK30+Z30*AL30)*AM30</f>
        <v>23.922272414514282</v>
      </c>
      <c r="AT30">
        <f>((AS30+0.00000010773*(AR30^4-AQ30^4))-AP30*44100)/(L30*0.92*2*29.3+0.00000043092*AQ30^3)</f>
        <v>-11.966449895435241</v>
      </c>
      <c r="AU30">
        <f>0.61365*EXP(17.502*J30/(240.97+J30))</f>
        <v>54.851970710771099</v>
      </c>
      <c r="AV30">
        <f>AU30*1000/AA30</f>
        <v>622.30403119451466</v>
      </c>
      <c r="AW30">
        <f>(AV30-U30)</f>
        <v>583.6399763239092</v>
      </c>
      <c r="AX30">
        <f>IF(D30,P30,(O30+P30)/2)</f>
        <v>57.867036819458008</v>
      </c>
      <c r="AY30">
        <f>0.61365*EXP(17.502*AX30/(240.97+AX30))</f>
        <v>18.188151775650756</v>
      </c>
      <c r="AZ30">
        <f>IF(AW30&lt;&gt;0,(1000-(AV30+U30)/2)/AW30*AP30,0)</f>
        <v>2.1868658306435151E-2</v>
      </c>
      <c r="BA30">
        <f>U30*AA30/1000</f>
        <v>3.4079798603444944</v>
      </c>
      <c r="BB30">
        <f>(AY30-BA30)</f>
        <v>14.780171915306262</v>
      </c>
      <c r="BC30">
        <f>1/(1.6/F30+1.37/N30)</f>
        <v>1.3677956955054655E-2</v>
      </c>
      <c r="BD30">
        <f>G30*AA30*0.001</f>
        <v>8.7781936833349263</v>
      </c>
      <c r="BE30">
        <f>G30/S30</f>
        <v>0.25289123742208242</v>
      </c>
      <c r="BF30">
        <f>(1-AP30*AA30/AU30/F30)*100</f>
        <v>-39.366036799510006</v>
      </c>
      <c r="BG30">
        <f>(S30-E30/(N30/1.35))</f>
        <v>394.01953747640385</v>
      </c>
      <c r="BH30">
        <f>E30*BF30/100/BG30</f>
        <v>6.7807496462918466E-4</v>
      </c>
    </row>
    <row r="31" spans="1:60" x14ac:dyDescent="0.35">
      <c r="A31" s="1" t="s">
        <v>9</v>
      </c>
      <c r="B31" s="1" t="s">
        <v>4038</v>
      </c>
      <c r="K31" s="1">
        <v>2.72</v>
      </c>
    </row>
    <row r="32" spans="1:60" x14ac:dyDescent="0.35">
      <c r="A32" s="1" t="s">
        <v>9</v>
      </c>
      <c r="B32" s="1" t="s">
        <v>4037</v>
      </c>
      <c r="K32" s="1">
        <v>2.72</v>
      </c>
    </row>
    <row r="33" spans="1:60" x14ac:dyDescent="0.35">
      <c r="A33" s="1">
        <v>6</v>
      </c>
      <c r="B33" s="1" t="s">
        <v>4036</v>
      </c>
      <c r="C33" s="1">
        <v>1473.0000011622906</v>
      </c>
      <c r="D33" s="1">
        <v>0</v>
      </c>
      <c r="E33">
        <f>(R33-S33*(1000-T33)/(1000-U33))*AO33</f>
        <v>0.78998890308232095</v>
      </c>
      <c r="F33">
        <f>IF(AZ33&lt;&gt;0,1/(1/AZ33-1/N33),0)</f>
        <v>2.1767790980346646E-2</v>
      </c>
      <c r="G33">
        <f>((BC33-AP33/2)*S33-E33)/(BC33+AP33/2)</f>
        <v>36.029663179475456</v>
      </c>
      <c r="H33">
        <f>AP33*1000</f>
        <v>18.846444748228276</v>
      </c>
      <c r="I33">
        <f>(AU33-BA33)</f>
        <v>51.362939575454043</v>
      </c>
      <c r="J33">
        <f>(P33+AT33*D33)</f>
        <v>83.197479248046875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32.492809295654297</v>
      </c>
      <c r="P33" s="1">
        <v>83.197479248046875</v>
      </c>
      <c r="Q33" s="1">
        <v>32.672237396240234</v>
      </c>
      <c r="R33" s="1">
        <v>399.77059936523438</v>
      </c>
      <c r="S33" s="1">
        <v>392.35769653320313</v>
      </c>
      <c r="T33" s="1">
        <v>22.506258010864258</v>
      </c>
      <c r="U33" s="1">
        <v>38.911663055419922</v>
      </c>
      <c r="V33" s="1">
        <v>40.399932861328125</v>
      </c>
      <c r="W33" s="1">
        <v>69.848503112792969</v>
      </c>
      <c r="X33" s="1">
        <v>300.31338500976563</v>
      </c>
      <c r="Y33" s="1">
        <v>299.14932250976563</v>
      </c>
      <c r="Z33" s="1">
        <v>6.1739958822727203E-2</v>
      </c>
      <c r="AA33" s="1">
        <v>88.135391235351563</v>
      </c>
      <c r="AB33" s="1">
        <v>44.991077423095703</v>
      </c>
      <c r="AC33" s="1">
        <v>3.8631834983825684</v>
      </c>
      <c r="AD33" s="1">
        <v>0.15609489381313324</v>
      </c>
      <c r="AE33" s="1">
        <v>3.1275611836463213E-3</v>
      </c>
      <c r="AF33" s="1">
        <v>3.527851402759552E-2</v>
      </c>
      <c r="AG33" s="1">
        <v>1.3741783797740936E-2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1.1040933272417852</v>
      </c>
      <c r="AP33">
        <f>(U33-T33)/(1000-U33)*AO33</f>
        <v>1.8846444748228275E-2</v>
      </c>
      <c r="AQ33">
        <f>(P33+273.15)</f>
        <v>356.34747924804685</v>
      </c>
      <c r="AR33">
        <f>(O33+273.15)</f>
        <v>305.64280929565427</v>
      </c>
      <c r="AS33">
        <f>(Y33*AK33+Z33*AL33)*AM33</f>
        <v>47.863890531721154</v>
      </c>
      <c r="AT33">
        <f>((AS33+0.00000010773*(AR33^4-AQ33^4))-AP33*44100)/(L33*0.92*2*29.3+0.00000043092*AQ33^3)</f>
        <v>-11.715935074184488</v>
      </c>
      <c r="AU33">
        <f>0.61365*EXP(17.502*J33/(240.97+J33))</f>
        <v>54.792434222461651</v>
      </c>
      <c r="AV33">
        <f>AU33*1000/AA33</f>
        <v>621.68481304118973</v>
      </c>
      <c r="AW33">
        <f>(AV33-U33)</f>
        <v>582.77314998576981</v>
      </c>
      <c r="AX33">
        <f>IF(D33,P33,(O33+P33)/2)</f>
        <v>57.845144271850586</v>
      </c>
      <c r="AY33">
        <f>0.61365*EXP(17.502*AX33/(240.97+AX33))</f>
        <v>18.169355405081035</v>
      </c>
      <c r="AZ33">
        <f>IF(AW33&lt;&gt;0,(1000-(AV33+U33)/2)/AW33*AP33,0)</f>
        <v>2.1657650587920772E-2</v>
      </c>
      <c r="BA33">
        <f>U33*AA33/1000</f>
        <v>3.4294946470076102</v>
      </c>
      <c r="BB33">
        <f>(AY33-BA33)</f>
        <v>14.739860758073425</v>
      </c>
      <c r="BC33">
        <f>1/(1.6/F33+1.37/N33)</f>
        <v>1.3545884140760155E-2</v>
      </c>
      <c r="BD33">
        <f>G33*AA33*0.001</f>
        <v>3.1754884604010098</v>
      </c>
      <c r="BE33">
        <f>G33/S33</f>
        <v>9.1828613272599488E-2</v>
      </c>
      <c r="BF33">
        <f>(1-AP33*AA33/AU33/F33)*100</f>
        <v>-39.265909191112989</v>
      </c>
      <c r="BG33">
        <f>(S33-E33/(N33/1.35))</f>
        <v>392.10853805050743</v>
      </c>
      <c r="BH33">
        <f>E33*BF33/100/BG33</f>
        <v>-7.9109811494137213E-4</v>
      </c>
    </row>
    <row r="34" spans="1:60" x14ac:dyDescent="0.35">
      <c r="A34" s="1" t="s">
        <v>9</v>
      </c>
      <c r="B34" s="1" t="s">
        <v>4035</v>
      </c>
      <c r="K34" s="1">
        <v>2.72</v>
      </c>
    </row>
    <row r="35" spans="1:60" x14ac:dyDescent="0.35">
      <c r="A35" s="1" t="s">
        <v>9</v>
      </c>
      <c r="B35" s="1" t="s">
        <v>4034</v>
      </c>
      <c r="K35" s="1">
        <v>2.72</v>
      </c>
    </row>
    <row r="36" spans="1:60" x14ac:dyDescent="0.35">
      <c r="A36" s="1">
        <v>7</v>
      </c>
      <c r="B36" s="1" t="s">
        <v>4033</v>
      </c>
      <c r="C36" s="1">
        <v>1678.0000011622906</v>
      </c>
      <c r="D36" s="1">
        <v>0</v>
      </c>
      <c r="E36">
        <f>(R36-S36*(1000-T36)/(1000-U36))*AO36</f>
        <v>1.8362652885605957</v>
      </c>
      <c r="F36">
        <f>IF(AZ36&lt;&gt;0,1/(1/AZ36-1/N36),0)</f>
        <v>2.1949054048141133E-2</v>
      </c>
      <c r="G36">
        <f>((BC36-AP36/2)*S36-E36)/(BC36+AP36/2)</f>
        <v>-8.9175489247008617</v>
      </c>
      <c r="H36">
        <f>AP36*1000</f>
        <v>18.99209379195009</v>
      </c>
      <c r="I36">
        <f>(AU36-BA36)</f>
        <v>51.309849557221099</v>
      </c>
      <c r="J36">
        <f>(P36+AT36*D36)</f>
        <v>83.19586181640625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32.505760192871094</v>
      </c>
      <c r="P36" s="1">
        <v>83.19586181640625</v>
      </c>
      <c r="Q36" s="1">
        <v>32.669654846191406</v>
      </c>
      <c r="R36" s="1">
        <v>399.9713134765625</v>
      </c>
      <c r="S36" s="1">
        <v>391.57388305664063</v>
      </c>
      <c r="T36" s="1">
        <v>22.956363677978516</v>
      </c>
      <c r="U36" s="1">
        <v>39.476123809814453</v>
      </c>
      <c r="V36" s="1">
        <v>41.175258636474609</v>
      </c>
      <c r="W36" s="1">
        <v>70.805618286132813</v>
      </c>
      <c r="X36" s="1">
        <v>300.36282348632813</v>
      </c>
      <c r="Y36" s="1">
        <v>500.961669921875</v>
      </c>
      <c r="Z36" s="1">
        <v>0.12805478274822235</v>
      </c>
      <c r="AA36" s="1">
        <v>88.129928588867188</v>
      </c>
      <c r="AB36" s="1">
        <v>44.775524139404297</v>
      </c>
      <c r="AC36" s="1">
        <v>3.867706298828125</v>
      </c>
      <c r="AD36" s="1">
        <v>9.6671797335147858E-2</v>
      </c>
      <c r="AE36" s="1">
        <v>1.3311073184013367E-2</v>
      </c>
      <c r="AF36" s="1">
        <v>4.4996503740549088E-2</v>
      </c>
      <c r="AG36" s="1">
        <v>1.8127815797924995E-2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1.1042750863467943</v>
      </c>
      <c r="AP36">
        <f>(U36-T36)/(1000-U36)*AO36</f>
        <v>1.899209379195009E-2</v>
      </c>
      <c r="AQ36">
        <f>(P36+273.15)</f>
        <v>356.34586181640623</v>
      </c>
      <c r="AR36">
        <f>(O36+273.15)</f>
        <v>305.65576019287107</v>
      </c>
      <c r="AS36">
        <f>(Y36*AK36+Z36*AL36)*AM36</f>
        <v>80.153865395921457</v>
      </c>
      <c r="AT36">
        <f>((AS36+0.00000010773*(AR36^4-AQ36^4))-AP36*44100)/(L36*0.92*2*29.3+0.00000043092*AQ36^3)</f>
        <v>-11.522766125161064</v>
      </c>
      <c r="AU36">
        <f>0.61365*EXP(17.502*J36/(240.97+J36))</f>
        <v>54.788877529545324</v>
      </c>
      <c r="AV36">
        <f>AU36*1000/AA36</f>
        <v>621.68299018077732</v>
      </c>
      <c r="AW36">
        <f>(AV36-U36)</f>
        <v>582.20686637096287</v>
      </c>
      <c r="AX36">
        <f>IF(D36,P36,(O36+P36)/2)</f>
        <v>57.850811004638672</v>
      </c>
      <c r="AY36">
        <f>0.61365*EXP(17.502*AX36/(240.97+AX36))</f>
        <v>18.174219114141923</v>
      </c>
      <c r="AZ36">
        <f>IF(AW36&lt;&gt;0,(1000-(AV36+U36)/2)/AW36*AP36,0)</f>
        <v>2.1837076431340773E-2</v>
      </c>
      <c r="BA36">
        <f>U36*AA36/1000</f>
        <v>3.4790279723242277</v>
      </c>
      <c r="BB36">
        <f>(AY36-BA36)</f>
        <v>14.695191141817695</v>
      </c>
      <c r="BC36">
        <f>1/(1.6/F36+1.37/N36)</f>
        <v>1.3658189278751495E-2</v>
      </c>
      <c r="BD36">
        <f>G36*AA36*0.001</f>
        <v>-0.78590294992161636</v>
      </c>
      <c r="BE36">
        <f>G36/S36</f>
        <v>-2.2773604958252414E-2</v>
      </c>
      <c r="BF36">
        <f>(1-AP36*AA36/AU36/F36)*100</f>
        <v>-39.183596226905706</v>
      </c>
      <c r="BG36">
        <f>(S36-E36/(N36/1.35))</f>
        <v>390.9947343226022</v>
      </c>
      <c r="BH36">
        <f>E36*BF36/100/BG36</f>
        <v>-1.8402160263640559E-3</v>
      </c>
    </row>
    <row r="37" spans="1:60" x14ac:dyDescent="0.35">
      <c r="A37" s="1" t="s">
        <v>9</v>
      </c>
      <c r="B37" s="1" t="s">
        <v>4032</v>
      </c>
      <c r="K37" s="1">
        <v>2.72</v>
      </c>
    </row>
    <row r="38" spans="1:60" x14ac:dyDescent="0.35">
      <c r="A38" s="1" t="s">
        <v>9</v>
      </c>
      <c r="B38" s="1" t="s">
        <v>4031</v>
      </c>
      <c r="K38" s="1">
        <v>2.72</v>
      </c>
    </row>
    <row r="39" spans="1:60" x14ac:dyDescent="0.35">
      <c r="A39" s="1">
        <v>8</v>
      </c>
      <c r="B39" s="1" t="s">
        <v>4030</v>
      </c>
      <c r="C39" s="1">
        <v>1883.5000011511147</v>
      </c>
      <c r="D39" s="1">
        <v>0</v>
      </c>
      <c r="E39">
        <f>(R39-S39*(1000-T39)/(1000-U39))*AO39</f>
        <v>2.6056554078615122</v>
      </c>
      <c r="F39">
        <f>IF(AZ39&lt;&gt;0,1/(1/AZ39-1/N39),0)</f>
        <v>2.2390783353798589E-2</v>
      </c>
      <c r="G39">
        <f>((BC39-AP39/2)*S39-E39)/(BC39+AP39/2)</f>
        <v>-40.077228534075743</v>
      </c>
      <c r="H39">
        <f>AP39*1000</f>
        <v>19.371225934109511</v>
      </c>
      <c r="I39">
        <f>(AU39-BA39)</f>
        <v>51.265617583323831</v>
      </c>
      <c r="J39">
        <f>(P39+AT39*D39)</f>
        <v>83.206466674804688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32.527976989746094</v>
      </c>
      <c r="P39" s="1">
        <v>83.206466674804688</v>
      </c>
      <c r="Q39" s="1">
        <v>32.679794311523438</v>
      </c>
      <c r="R39" s="1">
        <v>399.947265625</v>
      </c>
      <c r="S39" s="1">
        <v>390.7314453125</v>
      </c>
      <c r="T39" s="1">
        <v>23.403902053833008</v>
      </c>
      <c r="U39" s="1">
        <v>40.243614196777344</v>
      </c>
      <c r="V39" s="1">
        <v>41.924430847167969</v>
      </c>
      <c r="W39" s="1">
        <v>72.090141296386719</v>
      </c>
      <c r="X39" s="1">
        <v>300.29794311523438</v>
      </c>
      <c r="Y39" s="1">
        <v>750.0570068359375</v>
      </c>
      <c r="Z39" s="1">
        <v>9.1469854116439819E-2</v>
      </c>
      <c r="AA39" s="1">
        <v>88.127853393554688</v>
      </c>
      <c r="AB39" s="1">
        <v>44.744392395019531</v>
      </c>
      <c r="AC39" s="1">
        <v>3.8730301856994629</v>
      </c>
      <c r="AD39" s="1">
        <v>4.3067246675491333E-2</v>
      </c>
      <c r="AE39" s="1">
        <v>9.4282450154423714E-3</v>
      </c>
      <c r="AF39" s="1">
        <v>8.1250421702861786E-2</v>
      </c>
      <c r="AG39" s="1">
        <v>1.8122069537639618E-2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1.1040365555707146</v>
      </c>
      <c r="AP39">
        <f>(U39-T39)/(1000-U39)*AO39</f>
        <v>1.9371225934109511E-2</v>
      </c>
      <c r="AQ39">
        <f>(P39+273.15)</f>
        <v>356.35646667480466</v>
      </c>
      <c r="AR39">
        <f>(O39+273.15)</f>
        <v>305.67797698974607</v>
      </c>
      <c r="AS39">
        <f>(Y39*AK39+Z39*AL39)*AM39</f>
        <v>120.00911841133711</v>
      </c>
      <c r="AT39">
        <f>((AS39+0.00000010773*(AR39^4-AQ39^4))-AP39*44100)/(L39*0.92*2*29.3+0.00000043092*AQ39^3)</f>
        <v>-11.350598998813137</v>
      </c>
      <c r="AU39">
        <f>0.61365*EXP(17.502*J39/(240.97+J39))</f>
        <v>54.812200915284201</v>
      </c>
      <c r="AV39">
        <f>AU39*1000/AA39</f>
        <v>621.96228325802997</v>
      </c>
      <c r="AW39">
        <f>(AV39-U39)</f>
        <v>581.71866906125263</v>
      </c>
      <c r="AX39">
        <f>IF(D39,P39,(O39+P39)/2)</f>
        <v>57.867221832275391</v>
      </c>
      <c r="AY39">
        <f>0.61365*EXP(17.502*AX39/(240.97+AX39))</f>
        <v>18.188310693920897</v>
      </c>
      <c r="AZ39">
        <f>IF(AW39&lt;&gt;0,(1000-(AV39+U39)/2)/AW39*AP39,0)</f>
        <v>2.2274265200687138E-2</v>
      </c>
      <c r="BA39">
        <f>U39*AA39/1000</f>
        <v>3.5465833319603699</v>
      </c>
      <c r="BB39">
        <f>(AY39-BA39)</f>
        <v>14.641727361960527</v>
      </c>
      <c r="BC39">
        <f>1/(1.6/F39+1.37/N39)</f>
        <v>1.3931837498194219E-2</v>
      </c>
      <c r="BD39">
        <f>G39*AA39*0.001</f>
        <v>-3.5319201206710136</v>
      </c>
      <c r="BE39">
        <f>G39/S39</f>
        <v>-0.10256975478905389</v>
      </c>
      <c r="BF39">
        <f>(1-AP39*AA39/AU39/F39)*100</f>
        <v>-39.098923646594152</v>
      </c>
      <c r="BG39">
        <f>(S39-E39/(N39/1.35))</f>
        <v>389.9096348474194</v>
      </c>
      <c r="BH39">
        <f>E39*BF39/100/BG39</f>
        <v>-2.612870079016635E-3</v>
      </c>
    </row>
    <row r="40" spans="1:60" x14ac:dyDescent="0.35">
      <c r="A40" s="1" t="s">
        <v>9</v>
      </c>
      <c r="B40" s="1" t="s">
        <v>4029</v>
      </c>
      <c r="K40" s="1">
        <v>2.72</v>
      </c>
    </row>
    <row r="41" spans="1:60" x14ac:dyDescent="0.35">
      <c r="A41" s="1" t="s">
        <v>9</v>
      </c>
      <c r="B41" s="1" t="s">
        <v>4028</v>
      </c>
      <c r="K41" s="1">
        <v>2.72</v>
      </c>
    </row>
    <row r="42" spans="1:60" x14ac:dyDescent="0.35">
      <c r="A42" s="1">
        <v>9</v>
      </c>
      <c r="B42" s="1" t="s">
        <v>4027</v>
      </c>
      <c r="C42" s="1">
        <v>2088.5000011511147</v>
      </c>
      <c r="D42" s="1">
        <v>0</v>
      </c>
      <c r="E42">
        <f>(R42-S42*(1000-T42)/(1000-U42))*AO42</f>
        <v>2.934173973017661</v>
      </c>
      <c r="F42">
        <f>IF(AZ42&lt;&gt;0,1/(1/AZ42-1/N42),0)</f>
        <v>2.3096646993439301E-2</v>
      </c>
      <c r="G42">
        <f>((BC42-AP42/2)*S42-E42)/(BC42+AP42/2)</f>
        <v>-50.446824932014671</v>
      </c>
      <c r="H42">
        <f>AP42*1000</f>
        <v>20.000707334887004</v>
      </c>
      <c r="I42">
        <f>(AU42-BA42)</f>
        <v>51.248843506456218</v>
      </c>
      <c r="J42">
        <f>(P42+AT42*D42)</f>
        <v>83.238784790039063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32.586376190185547</v>
      </c>
      <c r="P42" s="1">
        <v>83.238784790039063</v>
      </c>
      <c r="Q42" s="1">
        <v>32.712112426757813</v>
      </c>
      <c r="R42" s="1">
        <v>399.9627685546875</v>
      </c>
      <c r="S42" s="1">
        <v>390.23776245117188</v>
      </c>
      <c r="T42" s="1">
        <v>23.878467559814453</v>
      </c>
      <c r="U42" s="1">
        <v>41.243335723876953</v>
      </c>
      <c r="V42" s="1">
        <v>42.631618499755859</v>
      </c>
      <c r="W42" s="1">
        <v>73.634132385253906</v>
      </c>
      <c r="X42" s="1">
        <v>300.36627197265625</v>
      </c>
      <c r="Y42" s="1">
        <v>1000.3260498046875</v>
      </c>
      <c r="Z42" s="1">
        <v>4.5734558254480362E-2</v>
      </c>
      <c r="AA42" s="1">
        <v>88.123008728027344</v>
      </c>
      <c r="AB42" s="1">
        <v>44.663558959960938</v>
      </c>
      <c r="AC42" s="1">
        <v>3.8998470306396484</v>
      </c>
      <c r="AD42" s="1">
        <v>8.7709657847881317E-2</v>
      </c>
      <c r="AE42" s="1">
        <v>3.8771755062043667E-3</v>
      </c>
      <c r="AF42" s="1">
        <v>3.181041032075882E-2</v>
      </c>
      <c r="AG42" s="1">
        <v>1.8366774544119835E-2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1.1042877646053537</v>
      </c>
      <c r="AP42">
        <f>(U42-T42)/(1000-U42)*AO42</f>
        <v>2.0000707334887003E-2</v>
      </c>
      <c r="AQ42">
        <f>(P42+273.15)</f>
        <v>356.38878479003904</v>
      </c>
      <c r="AR42">
        <f>(O42+273.15)</f>
        <v>305.73637619018552</v>
      </c>
      <c r="AS42">
        <f>(Y42*AK42+Z42*AL42)*AM42</f>
        <v>160.05216439130527</v>
      </c>
      <c r="AT42">
        <f>((AS42+0.00000010773*(AR42^4-AQ42^4))-AP42*44100)/(L42*0.92*2*29.3+0.00000043092*AQ42^3)</f>
        <v>-11.258434377254785</v>
      </c>
      <c r="AU42">
        <f>0.61365*EXP(17.502*J42/(240.97+J42))</f>
        <v>54.883330340424386</v>
      </c>
      <c r="AV42">
        <f>AU42*1000/AA42</f>
        <v>622.80363701391479</v>
      </c>
      <c r="AW42">
        <f>(AV42-U42)</f>
        <v>581.56030129003784</v>
      </c>
      <c r="AX42">
        <f>IF(D42,P42,(O42+P42)/2)</f>
        <v>57.912580490112305</v>
      </c>
      <c r="AY42">
        <f>0.61365*EXP(17.502*AX42/(240.97+AX42))</f>
        <v>18.227307863553818</v>
      </c>
      <c r="AZ42">
        <f>IF(AW42&lt;&gt;0,(1000-(AV42+U42)/2)/AW42*AP42,0)</f>
        <v>2.2972686969998185E-2</v>
      </c>
      <c r="BA42">
        <f>U42*AA42/1000</f>
        <v>3.6344868339681708</v>
      </c>
      <c r="BB42">
        <f>(AY42-BA42)</f>
        <v>14.592821029585647</v>
      </c>
      <c r="BC42">
        <f>1/(1.6/F42+1.37/N42)</f>
        <v>1.4369015169789492E-2</v>
      </c>
      <c r="BD42">
        <f>G42*AA42*0.001</f>
        <v>-4.4455259937851963</v>
      </c>
      <c r="BE42">
        <f>G42/S42</f>
        <v>-0.12927202281795264</v>
      </c>
      <c r="BF42">
        <f>(1-AP42*AA42/AU42/F42)*100</f>
        <v>-39.041766961021487</v>
      </c>
      <c r="BG42">
        <f>(S42-E42/(N42/1.35))</f>
        <v>389.3123389012589</v>
      </c>
      <c r="BH42">
        <f>E42*BF42/100/BG42</f>
        <v>-2.9425046429546815E-3</v>
      </c>
    </row>
    <row r="43" spans="1:60" x14ac:dyDescent="0.35">
      <c r="A43" s="1" t="s">
        <v>9</v>
      </c>
      <c r="B43" s="1" t="s">
        <v>4026</v>
      </c>
      <c r="K43" s="1">
        <v>2.72</v>
      </c>
    </row>
    <row r="44" spans="1:60" x14ac:dyDescent="0.35">
      <c r="A44" s="1" t="s">
        <v>9</v>
      </c>
      <c r="B44" s="1" t="s">
        <v>4025</v>
      </c>
      <c r="K44" s="1">
        <v>2.72</v>
      </c>
    </row>
    <row r="45" spans="1:60" x14ac:dyDescent="0.35">
      <c r="A45" s="1">
        <v>10</v>
      </c>
      <c r="B45" s="1" t="s">
        <v>4024</v>
      </c>
      <c r="C45" s="1">
        <v>2295.0000011399388</v>
      </c>
      <c r="D45" s="1">
        <v>0</v>
      </c>
      <c r="E45">
        <f>(R45-S45*(1000-T45)/(1000-U45))*AO45</f>
        <v>3.2752276021942572</v>
      </c>
      <c r="F45">
        <f>IF(AZ45&lt;&gt;0,1/(1/AZ45-1/N45),0)</f>
        <v>2.3765265466636203E-2</v>
      </c>
      <c r="G45">
        <f>((BC45-AP45/2)*S45-E45)/(BC45+AP45/2)</f>
        <v>-61.033596646725904</v>
      </c>
      <c r="H45">
        <f>AP45*1000</f>
        <v>20.619297201857623</v>
      </c>
      <c r="I45">
        <f>(AU45-BA45)</f>
        <v>51.264378667230808</v>
      </c>
      <c r="J45">
        <f>(P45+AT45*D45)</f>
        <v>83.285423278808594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32.653488159179688</v>
      </c>
      <c r="P45" s="1">
        <v>83.285423278808594</v>
      </c>
      <c r="Q45" s="1">
        <v>32.759342193603516</v>
      </c>
      <c r="R45" s="1">
        <v>400.04946899414063</v>
      </c>
      <c r="S45" s="1">
        <v>389.80343627929688</v>
      </c>
      <c r="T45" s="1">
        <v>24.351585388183594</v>
      </c>
      <c r="U45" s="1">
        <v>42.237903594970703</v>
      </c>
      <c r="V45" s="1">
        <v>43.307624816894531</v>
      </c>
      <c r="W45" s="1">
        <v>75.117218017578125</v>
      </c>
      <c r="X45" s="1">
        <v>300.31668090820313</v>
      </c>
      <c r="Y45" s="1">
        <v>1248.9385986328125</v>
      </c>
      <c r="Z45" s="1">
        <v>6.2884777784347534E-2</v>
      </c>
      <c r="AA45" s="1">
        <v>88.113670349121094</v>
      </c>
      <c r="AB45" s="1">
        <v>44.766036987304688</v>
      </c>
      <c r="AC45" s="1">
        <v>3.9212782382965088</v>
      </c>
      <c r="AD45" s="1">
        <v>2.9024643823504448E-2</v>
      </c>
      <c r="AE45" s="1">
        <v>7.2666192427277565E-3</v>
      </c>
      <c r="AF45" s="1">
        <v>2.6808131486177444E-2</v>
      </c>
      <c r="AG45" s="1">
        <v>1.8807610496878624E-2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1.1041054445154523</v>
      </c>
      <c r="AP45">
        <f>(U45-T45)/(1000-U45)*AO45</f>
        <v>2.0619297201857623E-2</v>
      </c>
      <c r="AQ45">
        <f>(P45+273.15)</f>
        <v>356.43542327880857</v>
      </c>
      <c r="AR45">
        <f>(O45+273.15)</f>
        <v>305.80348815917966</v>
      </c>
      <c r="AS45">
        <f>(Y45*AK45+Z45*AL45)*AM45</f>
        <v>199.83017131469751</v>
      </c>
      <c r="AT45">
        <f>((AS45+0.00000010773*(AR45^4-AQ45^4))-AP45*44100)/(L45*0.92*2*29.3+0.00000043092*AQ45^3)</f>
        <v>-11.165760091372556</v>
      </c>
      <c r="AU45">
        <f>0.61365*EXP(17.502*J45/(240.97+J45))</f>
        <v>54.986115380836011</v>
      </c>
      <c r="AV45">
        <f>AU45*1000/AA45</f>
        <v>624.03614743287653</v>
      </c>
      <c r="AW45">
        <f>(AV45-U45)</f>
        <v>581.79824383790583</v>
      </c>
      <c r="AX45">
        <f>IF(D45,P45,(O45+P45)/2)</f>
        <v>57.969455718994141</v>
      </c>
      <c r="AY45">
        <f>0.61365*EXP(17.502*AX45/(240.97+AX45))</f>
        <v>18.276307809138547</v>
      </c>
      <c r="AZ45">
        <f>IF(AW45&lt;&gt;0,(1000-(AV45+U45)/2)/AW45*AP45,0)</f>
        <v>2.3634044979472552E-2</v>
      </c>
      <c r="BA45">
        <f>U45*AA45/1000</f>
        <v>3.7217367136052051</v>
      </c>
      <c r="BB45">
        <f>(AY45-BA45)</f>
        <v>14.554571095533342</v>
      </c>
      <c r="BC45">
        <f>1/(1.6/F45+1.37/N45)</f>
        <v>1.4783011670834477E-2</v>
      </c>
      <c r="BD45">
        <f>G45*AA45*0.001</f>
        <v>-5.3778942151508291</v>
      </c>
      <c r="BE45">
        <f>G45/S45</f>
        <v>-0.15657531711186587</v>
      </c>
      <c r="BF45">
        <f>(1-AP45*AA45/AU45/F45)*100</f>
        <v>-39.034135746824816</v>
      </c>
      <c r="BG45">
        <f>(S45-E45/(N45/1.35))</f>
        <v>388.7704461491042</v>
      </c>
      <c r="BH45">
        <f>E45*BF45/100/BG45</f>
        <v>-3.2884618697781834E-3</v>
      </c>
    </row>
    <row r="46" spans="1:60" x14ac:dyDescent="0.35">
      <c r="A46" s="1" t="s">
        <v>9</v>
      </c>
      <c r="B46" s="1" t="s">
        <v>4023</v>
      </c>
      <c r="K46" s="1">
        <v>2.72</v>
      </c>
    </row>
    <row r="47" spans="1:60" x14ac:dyDescent="0.35">
      <c r="A47" s="1" t="s">
        <v>9</v>
      </c>
      <c r="B47" s="1" t="s">
        <v>4022</v>
      </c>
      <c r="K47" s="1">
        <v>2.72</v>
      </c>
    </row>
    <row r="48" spans="1:60" x14ac:dyDescent="0.35">
      <c r="A48" s="1">
        <v>11</v>
      </c>
      <c r="B48" s="1" t="s">
        <v>4021</v>
      </c>
      <c r="C48" s="1">
        <v>2501.500001128763</v>
      </c>
      <c r="D48" s="1">
        <v>0</v>
      </c>
      <c r="E48">
        <f>(R48-S48*(1000-T48)/(1000-U48))*AO48</f>
        <v>3.943040710244583</v>
      </c>
      <c r="F48">
        <f>IF(AZ48&lt;&gt;0,1/(1/AZ48-1/N48),0)</f>
        <v>2.4902940870839371E-2</v>
      </c>
      <c r="G48">
        <f>((BC48-AP48/2)*S48-E48)/(BC48+AP48/2)</f>
        <v>-81.011963722653647</v>
      </c>
      <c r="H48">
        <f>AP48*1000</f>
        <v>21.658685530928334</v>
      </c>
      <c r="I48">
        <f>(AU48-BA48)</f>
        <v>51.283866100504916</v>
      </c>
      <c r="J48">
        <f>(P48+AT48*D48)</f>
        <v>83.346977233886719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32.744800567626953</v>
      </c>
      <c r="P48" s="1">
        <v>83.346977233886719</v>
      </c>
      <c r="Q48" s="1">
        <v>32.821609497070313</v>
      </c>
      <c r="R48" s="1">
        <v>400.02365112304688</v>
      </c>
      <c r="S48" s="1">
        <v>388.8251953125</v>
      </c>
      <c r="T48" s="1">
        <v>24.80195426940918</v>
      </c>
      <c r="U48" s="1">
        <v>43.563575744628906</v>
      </c>
      <c r="V48" s="1">
        <v>43.877876281738281</v>
      </c>
      <c r="W48" s="1">
        <v>77.069618225097656</v>
      </c>
      <c r="X48" s="1">
        <v>300.32171630859375</v>
      </c>
      <c r="Y48" s="1">
        <v>1600.55908203125</v>
      </c>
      <c r="Z48" s="1">
        <v>2.401006780564785E-2</v>
      </c>
      <c r="AA48" s="1">
        <v>88.104690551757813</v>
      </c>
      <c r="AB48" s="1">
        <v>44.777324676513672</v>
      </c>
      <c r="AC48" s="1">
        <v>3.9502890110015869</v>
      </c>
      <c r="AD48" s="1">
        <v>7.7499173581600189E-2</v>
      </c>
      <c r="AE48" s="1">
        <v>6.9114184007048607E-3</v>
      </c>
      <c r="AF48" s="1">
        <v>5.490519106388092E-2</v>
      </c>
      <c r="AG48" s="1">
        <v>2.4556813761591911E-2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1.1041239570168886</v>
      </c>
      <c r="AP48">
        <f>(U48-T48)/(1000-U48)*AO48</f>
        <v>2.1658685530928333E-2</v>
      </c>
      <c r="AQ48">
        <f>(P48+273.15)</f>
        <v>356.4969772338867</v>
      </c>
      <c r="AR48">
        <f>(O48+273.15)</f>
        <v>305.89480056762693</v>
      </c>
      <c r="AS48">
        <f>(Y48*AK48+Z48*AL48)*AM48</f>
        <v>256.08944740095467</v>
      </c>
      <c r="AT48">
        <f>((AS48+0.00000010773*(AR48^4-AQ48^4))-AP48*44100)/(L48*0.92*2*29.3+0.00000043092*AQ48^3)</f>
        <v>-11.088227945225139</v>
      </c>
      <c r="AU48">
        <f>0.61365*EXP(17.502*J48/(240.97+J48))</f>
        <v>55.122021460813507</v>
      </c>
      <c r="AV48">
        <f>AU48*1000/AA48</f>
        <v>625.64230253361632</v>
      </c>
      <c r="AW48">
        <f>(AV48-U48)</f>
        <v>582.07872678898741</v>
      </c>
      <c r="AX48">
        <f>IF(D48,P48,(O48+P48)/2)</f>
        <v>58.045888900756836</v>
      </c>
      <c r="AY48">
        <f>0.61365*EXP(17.502*AX48/(240.97+AX48))</f>
        <v>18.342335616472109</v>
      </c>
      <c r="AZ48">
        <f>IF(AW48&lt;&gt;0,(1000-(AV48+U48)/2)/AW48*AP48,0)</f>
        <v>2.4758894340445745E-2</v>
      </c>
      <c r="BA48">
        <f>U48*AA48/1000</f>
        <v>3.8381553603085923</v>
      </c>
      <c r="BB48">
        <f>(AY48-BA48)</f>
        <v>14.504180256163517</v>
      </c>
      <c r="BC48">
        <f>1/(1.6/F48+1.37/N48)</f>
        <v>1.54871864920582E-2</v>
      </c>
      <c r="BD48">
        <f>G48*AA48*0.001</f>
        <v>-7.1375339947746301</v>
      </c>
      <c r="BE48">
        <f>G48/S48</f>
        <v>-0.20835060253115564</v>
      </c>
      <c r="BF48">
        <f>(1-AP48*AA48/AU48/F48)*100</f>
        <v>-39.01297976590137</v>
      </c>
      <c r="BG48">
        <f>(S48-E48/(N48/1.35))</f>
        <v>387.58158032406322</v>
      </c>
      <c r="BH48">
        <f>E48*BF48/100/BG48</f>
        <v>-3.9689648645396857E-3</v>
      </c>
    </row>
    <row r="49" spans="1:60" x14ac:dyDescent="0.35">
      <c r="A49" s="1" t="s">
        <v>9</v>
      </c>
      <c r="B49" s="1" t="s">
        <v>4020</v>
      </c>
      <c r="K49" s="1">
        <v>2.72</v>
      </c>
    </row>
    <row r="50" spans="1:60" x14ac:dyDescent="0.35">
      <c r="A50" s="1" t="s">
        <v>9</v>
      </c>
      <c r="B50" s="1" t="s">
        <v>4015</v>
      </c>
      <c r="K50" s="1">
        <v>2.72</v>
      </c>
    </row>
    <row r="51" spans="1:60" x14ac:dyDescent="0.35">
      <c r="A51" s="1">
        <v>12</v>
      </c>
      <c r="B51" s="1" t="s">
        <v>4019</v>
      </c>
      <c r="C51" s="1">
        <v>2708.0000011175871</v>
      </c>
      <c r="D51" s="1">
        <v>0</v>
      </c>
      <c r="E51">
        <f>(R51-S51*(1000-T51)/(1000-U51))*AO51</f>
        <v>3.8966973502426274</v>
      </c>
      <c r="F51">
        <f>IF(AZ51&lt;&gt;0,1/(1/AZ51-1/N51),0)</f>
        <v>2.6213309732580247E-2</v>
      </c>
      <c r="G51">
        <f>((BC51-AP51/2)*S51-E51)/(BC51+AP51/2)</f>
        <v>-72.52155935592009</v>
      </c>
      <c r="H51">
        <f>AP51*1000</f>
        <v>22.890987620921781</v>
      </c>
      <c r="I51">
        <f>(AU51-BA51)</f>
        <v>51.357888045259308</v>
      </c>
      <c r="J51">
        <f>(P51+AT51*D51)</f>
        <v>83.439140319824219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32.869510650634766</v>
      </c>
      <c r="P51" s="1">
        <v>83.439140319824219</v>
      </c>
      <c r="Q51" s="1">
        <v>32.913990020751953</v>
      </c>
      <c r="R51" s="1">
        <v>399.99197387695313</v>
      </c>
      <c r="S51" s="1">
        <v>388.4100341796875</v>
      </c>
      <c r="T51" s="1">
        <v>25.242364883422852</v>
      </c>
      <c r="U51" s="1">
        <v>45.040996551513672</v>
      </c>
      <c r="V51" s="1">
        <v>44.342864990234375</v>
      </c>
      <c r="W51" s="1">
        <v>79.122802734375</v>
      </c>
      <c r="X51" s="1">
        <v>300.31912231445313</v>
      </c>
      <c r="Y51" s="1">
        <v>1999.8636474609375</v>
      </c>
      <c r="Z51" s="1">
        <v>2.9726758599281311E-2</v>
      </c>
      <c r="AA51" s="1">
        <v>88.100921630859375</v>
      </c>
      <c r="AB51" s="1">
        <v>44.910301208496094</v>
      </c>
      <c r="AC51" s="1">
        <v>3.9702990055084229</v>
      </c>
      <c r="AD51" s="1">
        <v>8.2335375249385834E-2</v>
      </c>
      <c r="AE51" s="1">
        <v>5.5774273350834846E-3</v>
      </c>
      <c r="AF51" s="1">
        <v>7.2045117616653442E-2</v>
      </c>
      <c r="AG51" s="1">
        <v>2.1636400371789932E-2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1.1041144202737245</v>
      </c>
      <c r="AP51">
        <f>(U51-T51)/(1000-U51)*AO51</f>
        <v>2.2890987620921781E-2</v>
      </c>
      <c r="AQ51">
        <f>(P51+273.15)</f>
        <v>356.5891403198242</v>
      </c>
      <c r="AR51">
        <f>(O51+273.15)</f>
        <v>306.01951065063474</v>
      </c>
      <c r="AS51">
        <f>(Y51*AK51+Z51*AL51)*AM51</f>
        <v>319.97817644168026</v>
      </c>
      <c r="AT51">
        <f>((AS51+0.00000010773*(AR51^4-AQ51^4))-AP51*44100)/(L51*0.92*2*29.3+0.00000043092*AQ51^3)</f>
        <v>-11.01817735635767</v>
      </c>
      <c r="AU51">
        <f>0.61365*EXP(17.502*J51/(240.97+J51))</f>
        <v>55.326041352620024</v>
      </c>
      <c r="AV51">
        <f>AU51*1000/AA51</f>
        <v>627.98481932385141</v>
      </c>
      <c r="AW51">
        <f>(AV51-U51)</f>
        <v>582.94382277233774</v>
      </c>
      <c r="AX51">
        <f>IF(D51,P51,(O51+P51)/2)</f>
        <v>58.154325485229492</v>
      </c>
      <c r="AY51">
        <f>0.61365*EXP(17.502*AX51/(240.97+AX51))</f>
        <v>18.436361166577488</v>
      </c>
      <c r="AZ51">
        <f>IF(AW51&lt;&gt;0,(1000-(AV51+U51)/2)/AW51*AP51,0)</f>
        <v>2.6053753754195549E-2</v>
      </c>
      <c r="BA51">
        <f>U51*AA51/1000</f>
        <v>3.9681533073607134</v>
      </c>
      <c r="BB51">
        <f>(AY51-BA51)</f>
        <v>14.468207859216774</v>
      </c>
      <c r="BC51">
        <f>1/(1.6/F51+1.37/N51)</f>
        <v>1.6297856425963694E-2</v>
      </c>
      <c r="BD51">
        <f>G51*AA51*0.001</f>
        <v>-6.3892162173636322</v>
      </c>
      <c r="BE51">
        <f>G51/S51</f>
        <v>-0.18671391821553696</v>
      </c>
      <c r="BF51">
        <f>(1-AP51*AA51/AU51/F51)*100</f>
        <v>-39.057214623295813</v>
      </c>
      <c r="BG51">
        <f>(S51-E51/(N51/1.35))</f>
        <v>387.18103565132509</v>
      </c>
      <c r="BH51">
        <f>E51*BF51/100/BG51</f>
        <v>-3.9308264278602846E-3</v>
      </c>
    </row>
    <row r="52" spans="1:60" x14ac:dyDescent="0.35">
      <c r="A52" s="1" t="s">
        <v>9</v>
      </c>
      <c r="B52" s="1" t="s">
        <v>4018</v>
      </c>
      <c r="K52" s="1">
        <v>2.3582399999999999</v>
      </c>
    </row>
    <row r="53" spans="1:60" x14ac:dyDescent="0.35">
      <c r="A53" s="1" t="s">
        <v>9</v>
      </c>
      <c r="B53" s="1" t="s">
        <v>4017</v>
      </c>
      <c r="K53" s="1">
        <v>2.3582399999999999</v>
      </c>
    </row>
    <row r="54" spans="1:60" x14ac:dyDescent="0.35">
      <c r="A54" s="1" t="s">
        <v>9</v>
      </c>
      <c r="B54" s="1" t="s">
        <v>4016</v>
      </c>
      <c r="K54" s="1">
        <v>2.3582399999999999</v>
      </c>
    </row>
    <row r="55" spans="1:60" x14ac:dyDescent="0.35">
      <c r="A55" s="1" t="s">
        <v>9</v>
      </c>
      <c r="B55" s="1" t="s">
        <v>4015</v>
      </c>
      <c r="K55" s="1">
        <v>2.3582399999999999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BH55"/>
  <sheetViews>
    <sheetView topLeftCell="A2" zoomScale="54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4100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4099</v>
      </c>
    </row>
    <row r="12" spans="1:60" x14ac:dyDescent="0.35">
      <c r="A12" s="1" t="s">
        <v>9</v>
      </c>
      <c r="B12" s="1" t="s">
        <v>4098</v>
      </c>
    </row>
    <row r="13" spans="1:60" x14ac:dyDescent="0.35">
      <c r="A13" s="1" t="s">
        <v>9</v>
      </c>
      <c r="B13" s="1" t="s">
        <v>4097</v>
      </c>
    </row>
    <row r="14" spans="1:60" x14ac:dyDescent="0.35">
      <c r="A14" s="1" t="s">
        <v>9</v>
      </c>
      <c r="B14" s="1" t="s">
        <v>4096</v>
      </c>
    </row>
    <row r="15" spans="1:60" x14ac:dyDescent="0.35">
      <c r="A15" s="1" t="s">
        <v>9</v>
      </c>
      <c r="B15" s="1" t="s">
        <v>4095</v>
      </c>
    </row>
    <row r="16" spans="1:60" x14ac:dyDescent="0.35">
      <c r="A16" s="1" t="s">
        <v>9</v>
      </c>
      <c r="B16" s="1" t="s">
        <v>4094</v>
      </c>
    </row>
    <row r="17" spans="1:60" x14ac:dyDescent="0.35">
      <c r="A17" s="1" t="s">
        <v>9</v>
      </c>
      <c r="B17" s="1" t="s">
        <v>4093</v>
      </c>
    </row>
    <row r="18" spans="1:60" x14ac:dyDescent="0.35">
      <c r="A18" s="1">
        <v>1</v>
      </c>
      <c r="B18" s="1" t="s">
        <v>4092</v>
      </c>
      <c r="C18" s="1">
        <v>401.00000116229057</v>
      </c>
      <c r="D18" s="1">
        <v>0</v>
      </c>
      <c r="E18">
        <f>(R18-S18*(1000-T18)/(1000-U18))*AO18</f>
        <v>-2.1542003870019029</v>
      </c>
      <c r="F18">
        <f>IF(AZ18&lt;&gt;0,1/(1/AZ18-1/N18),0)</f>
        <v>0.56813430570249412</v>
      </c>
      <c r="G18">
        <f>((BC18-AP18/2)*S18-E18)/(BC18+AP18/2)</f>
        <v>380.21047599101166</v>
      </c>
      <c r="H18">
        <f>AP18*1000</f>
        <v>17.996472784077884</v>
      </c>
      <c r="I18">
        <f>(AU18-BA18)</f>
        <v>2.9752155172394676</v>
      </c>
      <c r="J18">
        <f>(P18+AT18*D18)</f>
        <v>37.986106872558594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32.971054077148438</v>
      </c>
      <c r="P18" s="1">
        <v>37.986106872558594</v>
      </c>
      <c r="Q18" s="1">
        <v>33.072925567626953</v>
      </c>
      <c r="R18" s="1">
        <v>399.8341064453125</v>
      </c>
      <c r="S18" s="1">
        <v>395.34124755859375</v>
      </c>
      <c r="T18" s="1">
        <v>26.125579833984375</v>
      </c>
      <c r="U18" s="1">
        <v>41.744884490966797</v>
      </c>
      <c r="V18" s="1">
        <v>45.624313354492188</v>
      </c>
      <c r="W18" s="1">
        <v>72.901031494140625</v>
      </c>
      <c r="X18" s="1">
        <v>300.31411743164063</v>
      </c>
      <c r="Y18" s="1">
        <v>0.18864777684211731</v>
      </c>
      <c r="Z18" s="1">
        <v>3.4300591796636581E-2</v>
      </c>
      <c r="AA18" s="1">
        <v>88.083900451660156</v>
      </c>
      <c r="AB18" s="1">
        <v>44.763492584228516</v>
      </c>
      <c r="AC18" s="1">
        <v>3.9499967098236084</v>
      </c>
      <c r="AD18" s="1">
        <v>0.15506932139396667</v>
      </c>
      <c r="AE18" s="1">
        <v>5.4837181232869625E-3</v>
      </c>
      <c r="AF18" s="1">
        <v>2.5628764182329178E-2</v>
      </c>
      <c r="AG18" s="1">
        <v>1.4157134108245373E-2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1.1040960199692669</v>
      </c>
      <c r="AP18">
        <f>(U18-T18)/(1000-U18)*AO18</f>
        <v>1.7996472784077885E-2</v>
      </c>
      <c r="AQ18">
        <f>(P18+273.15)</f>
        <v>311.13610687255857</v>
      </c>
      <c r="AR18">
        <f>(O18+273.15)</f>
        <v>306.12105407714841</v>
      </c>
      <c r="AS18">
        <f>(Y18*AK18+Z18*AL18)*AM18</f>
        <v>3.0183643620081746E-2</v>
      </c>
      <c r="AT18">
        <f>((AS18+0.00000010773*(AR18^4-AQ18^4))-AP18*44100)/(L18*0.92*2*29.3+0.00000043092*AQ18^3)</f>
        <v>-6.6776797628321516</v>
      </c>
      <c r="AU18">
        <f>0.61365*EXP(17.502*J18/(240.97+J18))</f>
        <v>6.6522677671078387</v>
      </c>
      <c r="AV18">
        <f>AU18*1000/AA18</f>
        <v>75.521948199359755</v>
      </c>
      <c r="AW18">
        <f>(AV18-U18)</f>
        <v>33.777063708392959</v>
      </c>
      <c r="AX18">
        <f>IF(D18,P18,(O18+P18)/2)</f>
        <v>35.478580474853516</v>
      </c>
      <c r="AY18">
        <f>0.61365*EXP(17.502*AX18/(240.97+AX18))</f>
        <v>5.7998007580761115</v>
      </c>
      <c r="AZ18">
        <f>IF(AW18&lt;&gt;0,(1000-(AV18+U18)/2)/AW18*AP18,0)</f>
        <v>0.50156159957666957</v>
      </c>
      <c r="BA18">
        <f>U18*AA18/1000</f>
        <v>3.6770522498683711</v>
      </c>
      <c r="BB18">
        <f>(AY18-BA18)</f>
        <v>2.1227485082077404</v>
      </c>
      <c r="BC18">
        <f>1/(1.6/F18+1.37/N18)</f>
        <v>0.31884675108617871</v>
      </c>
      <c r="BD18">
        <f>G18*AA18*0.001</f>
        <v>33.490421717870596</v>
      </c>
      <c r="BE18">
        <f>G18/S18</f>
        <v>0.96172731365365682</v>
      </c>
      <c r="BF18">
        <f>(1-AP18*AA18/AU18/F18)*100</f>
        <v>58.056642206116017</v>
      </c>
      <c r="BG18">
        <f>(S18-E18/(N18/1.35))</f>
        <v>396.02067140588287</v>
      </c>
      <c r="BH18">
        <f>E18*BF18/100/BG18</f>
        <v>-3.1580584080235035E-3</v>
      </c>
    </row>
    <row r="19" spans="1:60" x14ac:dyDescent="0.35">
      <c r="A19" s="1" t="s">
        <v>9</v>
      </c>
      <c r="B19" s="1" t="s">
        <v>4091</v>
      </c>
      <c r="K19" s="1">
        <v>2.72</v>
      </c>
    </row>
    <row r="20" spans="1:60" x14ac:dyDescent="0.35">
      <c r="A20" s="1" t="s">
        <v>9</v>
      </c>
      <c r="B20" s="1" t="s">
        <v>4090</v>
      </c>
      <c r="K20" s="1">
        <v>2.72</v>
      </c>
    </row>
    <row r="21" spans="1:60" x14ac:dyDescent="0.35">
      <c r="A21" s="1">
        <v>2</v>
      </c>
      <c r="B21" s="1" t="s">
        <v>4089</v>
      </c>
      <c r="C21" s="1">
        <v>606.50000117346644</v>
      </c>
      <c r="D21" s="1">
        <v>0</v>
      </c>
      <c r="E21">
        <f>(R21-S21*(1000-T21)/(1000-U21))*AO21</f>
        <v>-1.1294925545056784</v>
      </c>
      <c r="F21">
        <f>IF(AZ21&lt;&gt;0,1/(1/AZ21-1/N21),0)</f>
        <v>1.9123123982072072E-2</v>
      </c>
      <c r="G21">
        <f>((BC21-AP21/2)*S21-E21)/(BC21+AP21/2)</f>
        <v>121.9255950528175</v>
      </c>
      <c r="H21">
        <f>AP21*1000</f>
        <v>16.947988666774354</v>
      </c>
      <c r="I21">
        <f>(AU21-BA21)</f>
        <v>52.03200008414403</v>
      </c>
      <c r="J21">
        <f>(P21+AT21*D21)</f>
        <v>83.582595825195313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32.899330139160156</v>
      </c>
      <c r="P21" s="1">
        <v>83.582595825195313</v>
      </c>
      <c r="Q21" s="1">
        <v>33.056324005126953</v>
      </c>
      <c r="R21" s="1">
        <v>399.92160034179688</v>
      </c>
      <c r="S21" s="1">
        <v>394.88272094726563</v>
      </c>
      <c r="T21" s="1">
        <v>26.297645568847656</v>
      </c>
      <c r="U21" s="1">
        <v>41.019241333007813</v>
      </c>
      <c r="V21" s="1">
        <v>46.1070556640625</v>
      </c>
      <c r="W21" s="1">
        <v>71.9180908203125</v>
      </c>
      <c r="X21" s="1">
        <v>300.29083251953125</v>
      </c>
      <c r="Y21" s="1">
        <v>25.612588882446289</v>
      </c>
      <c r="Z21" s="1">
        <v>8.8039092719554901E-2</v>
      </c>
      <c r="AA21" s="1">
        <v>88.077629089355469</v>
      </c>
      <c r="AB21" s="1">
        <v>44.685958862304688</v>
      </c>
      <c r="AC21" s="1">
        <v>3.9359257221221924</v>
      </c>
      <c r="AD21" s="1">
        <v>5.8518357574939728E-2</v>
      </c>
      <c r="AE21" s="1">
        <v>1.3183245435357094E-2</v>
      </c>
      <c r="AF21" s="1">
        <v>2.1483378484845161E-2</v>
      </c>
      <c r="AG21" s="1">
        <v>5.3409058600664139E-3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1.1040104136747468</v>
      </c>
      <c r="AP21">
        <f>(U21-T21)/(1000-U21)*AO21</f>
        <v>1.6947988666774355E-2</v>
      </c>
      <c r="AQ21">
        <f>(P21+273.15)</f>
        <v>356.73259582519529</v>
      </c>
      <c r="AR21">
        <f>(O21+273.15)</f>
        <v>306.04933013916013</v>
      </c>
      <c r="AS21">
        <f>(Y21*AK21+Z21*AL21)*AM21</f>
        <v>4.0980141295936505</v>
      </c>
      <c r="AT21">
        <f>((AS21+0.00000010773*(AR21^4-AQ21^4))-AP21*44100)/(L21*0.92*2*29.3+0.00000043092*AQ21^3)</f>
        <v>-11.432945729612783</v>
      </c>
      <c r="AU21">
        <f>0.61365*EXP(17.502*J21/(240.97+J21))</f>
        <v>55.644877607799451</v>
      </c>
      <c r="AV21">
        <f>AU21*1000/AA21</f>
        <v>631.770838782993</v>
      </c>
      <c r="AW21">
        <f>(AV21-U21)</f>
        <v>590.75159744998518</v>
      </c>
      <c r="AX21">
        <f>IF(D21,P21,(O21+P21)/2)</f>
        <v>58.240962982177734</v>
      </c>
      <c r="AY21">
        <f>0.61365*EXP(17.502*AX21/(240.97+AX21))</f>
        <v>18.511781653923599</v>
      </c>
      <c r="AZ21">
        <f>IF(AW21&lt;&gt;0,(1000-(AV21+U21)/2)/AW21*AP21,0)</f>
        <v>1.9038068434955768E-2</v>
      </c>
      <c r="BA21">
        <f>U21*AA21/1000</f>
        <v>3.6128775236554209</v>
      </c>
      <c r="BB21">
        <f>(AY21-BA21)</f>
        <v>14.898904130268178</v>
      </c>
      <c r="BC21">
        <f>1/(1.6/F21+1.37/N21)</f>
        <v>1.1906405359730888E-2</v>
      </c>
      <c r="BD21">
        <f>G21*AA21*0.001</f>
        <v>10.738917337561015</v>
      </c>
      <c r="BE21">
        <f>G21/S21</f>
        <v>0.30876406736748552</v>
      </c>
      <c r="BF21">
        <f>(1-AP21*AA21/AU21/F21)*100</f>
        <v>-40.281289146247822</v>
      </c>
      <c r="BG21">
        <f>(S21-E21/(N21/1.35))</f>
        <v>395.23895715513981</v>
      </c>
      <c r="BH21">
        <f>E21*BF21/100/BG21</f>
        <v>1.1511369350850349E-3</v>
      </c>
    </row>
    <row r="22" spans="1:60" x14ac:dyDescent="0.35">
      <c r="A22" s="1" t="s">
        <v>9</v>
      </c>
      <c r="B22" s="1" t="s">
        <v>4088</v>
      </c>
      <c r="K22" s="1">
        <v>2.72</v>
      </c>
    </row>
    <row r="23" spans="1:60" x14ac:dyDescent="0.35">
      <c r="A23" s="1" t="s">
        <v>9</v>
      </c>
      <c r="B23" s="1" t="s">
        <v>3100</v>
      </c>
      <c r="K23" s="1">
        <v>2.72</v>
      </c>
    </row>
    <row r="24" spans="1:60" x14ac:dyDescent="0.35">
      <c r="A24" s="1">
        <v>3</v>
      </c>
      <c r="B24" s="1" t="s">
        <v>4087</v>
      </c>
      <c r="C24" s="1">
        <v>811.50000117346644</v>
      </c>
      <c r="D24" s="1">
        <v>0</v>
      </c>
      <c r="E24">
        <f>(R24-S24*(1000-T24)/(1000-U24))*AO24</f>
        <v>-0.57844081121890711</v>
      </c>
      <c r="F24">
        <f>IF(AZ24&lt;&gt;0,1/(1/AZ24-1/N24),0)</f>
        <v>1.8087822485218778E-2</v>
      </c>
      <c r="G24">
        <f>((BC24-AP24/2)*S24-E24)/(BC24+AP24/2)</f>
        <v>97.613255106298396</v>
      </c>
      <c r="H24">
        <f>AP24*1000</f>
        <v>15.946354964286588</v>
      </c>
      <c r="I24">
        <f>(AU24-BA24)</f>
        <v>51.870144653354373</v>
      </c>
      <c r="J24">
        <f>(P24+AT24*D24)</f>
        <v>83.481666564941406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32.764759063720703</v>
      </c>
      <c r="P24" s="1">
        <v>83.481666564941406</v>
      </c>
      <c r="Q24" s="1">
        <v>32.956363677978516</v>
      </c>
      <c r="R24" s="1">
        <v>400.01089477539063</v>
      </c>
      <c r="S24" s="1">
        <v>394.83245849609375</v>
      </c>
      <c r="T24" s="1">
        <v>26.4498291015625</v>
      </c>
      <c r="U24" s="1">
        <v>40.310039520263672</v>
      </c>
      <c r="V24" s="1">
        <v>46.724170684814453</v>
      </c>
      <c r="W24" s="1">
        <v>71.208518981933594</v>
      </c>
      <c r="X24" s="1">
        <v>300.32498168945313</v>
      </c>
      <c r="Y24" s="1">
        <v>50.854312896728516</v>
      </c>
      <c r="Z24" s="1">
        <v>6.5169766545295715E-2</v>
      </c>
      <c r="AA24" s="1">
        <v>88.073631286621094</v>
      </c>
      <c r="AB24" s="1">
        <v>44.660533905029297</v>
      </c>
      <c r="AC24" s="1">
        <v>3.9335684776306152</v>
      </c>
      <c r="AD24" s="1">
        <v>9.4183750450611115E-2</v>
      </c>
      <c r="AE24" s="1">
        <v>1.112694013863802E-2</v>
      </c>
      <c r="AF24" s="1">
        <v>2.2389523684978485E-2</v>
      </c>
      <c r="AG24" s="1">
        <v>5.9111029841005802E-3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1.1041359620935773</v>
      </c>
      <c r="AP24">
        <f>(U24-T24)/(1000-U24)*AO24</f>
        <v>1.5946354964286587E-2</v>
      </c>
      <c r="AQ24">
        <f>(P24+273.15)</f>
        <v>356.63166656494138</v>
      </c>
      <c r="AR24">
        <f>(O24+273.15)</f>
        <v>305.91475906372068</v>
      </c>
      <c r="AS24">
        <f>(Y24*AK24+Z24*AL24)*AM24</f>
        <v>8.1366898816073672</v>
      </c>
      <c r="AT24">
        <f>((AS24+0.00000010773*(AR24^4-AQ24^4))-AP24*44100)/(L24*0.92*2*29.3+0.00000043092*AQ24^3)</f>
        <v>-11.074727717684752</v>
      </c>
      <c r="AU24">
        <f>0.61365*EXP(17.502*J24/(240.97+J24))</f>
        <v>55.420396211211198</v>
      </c>
      <c r="AV24">
        <f>AU24*1000/AA24</f>
        <v>629.25072353216217</v>
      </c>
      <c r="AW24">
        <f>(AV24-U24)</f>
        <v>588.9406840118985</v>
      </c>
      <c r="AX24">
        <f>IF(D24,P24,(O24+P24)/2)</f>
        <v>58.123212814331055</v>
      </c>
      <c r="AY24">
        <f>0.61365*EXP(17.502*AX24/(240.97+AX24))</f>
        <v>18.409341099238173</v>
      </c>
      <c r="AZ24">
        <f>IF(AW24&lt;&gt;0,(1000-(AV24+U24)/2)/AW24*AP24,0)</f>
        <v>1.8011708909510472E-2</v>
      </c>
      <c r="BA24">
        <f>U24*AA24/1000</f>
        <v>3.5502515578568272</v>
      </c>
      <c r="BB24">
        <f>(AY24-BA24)</f>
        <v>14.859089541381346</v>
      </c>
      <c r="BC24">
        <f>1/(1.6/F24+1.37/N24)</f>
        <v>1.1264131743408803E-2</v>
      </c>
      <c r="BD24">
        <f>G24*AA24*0.001</f>
        <v>8.5971538389190076</v>
      </c>
      <c r="BE24">
        <f>G24/S24</f>
        <v>0.24722702758052029</v>
      </c>
      <c r="BF24">
        <f>(1-AP24*AA24/AU24/F24)*100</f>
        <v>-40.104284468466368</v>
      </c>
      <c r="BG24">
        <f>(S24-E24/(N24/1.35))</f>
        <v>395.0148957864028</v>
      </c>
      <c r="BH24">
        <f>E24*BF24/100/BG24</f>
        <v>5.8726784961135689E-4</v>
      </c>
    </row>
    <row r="25" spans="1:60" x14ac:dyDescent="0.35">
      <c r="A25" s="1" t="s">
        <v>9</v>
      </c>
      <c r="B25" s="1" t="s">
        <v>4086</v>
      </c>
      <c r="K25" s="1">
        <v>2.72</v>
      </c>
    </row>
    <row r="26" spans="1:60" x14ac:dyDescent="0.35">
      <c r="A26" s="1" t="s">
        <v>9</v>
      </c>
      <c r="B26" s="1" t="s">
        <v>3097</v>
      </c>
      <c r="K26" s="1">
        <v>2.72</v>
      </c>
    </row>
    <row r="27" spans="1:60" x14ac:dyDescent="0.35">
      <c r="A27" s="1">
        <v>4</v>
      </c>
      <c r="B27" s="1" t="s">
        <v>4085</v>
      </c>
      <c r="C27" s="1">
        <v>1016.5000011734664</v>
      </c>
      <c r="D27" s="1">
        <v>0</v>
      </c>
      <c r="E27">
        <f>(R27-S27*(1000-T27)/(1000-U27))*AO27</f>
        <v>0.25663605265709399</v>
      </c>
      <c r="F27">
        <f>IF(AZ27&lt;&gt;0,1/(1/AZ27-1/N27),0)</f>
        <v>1.7629246060365488E-2</v>
      </c>
      <c r="G27">
        <f>((BC27-AP27/2)*S27-E27)/(BC27+AP27/2)</f>
        <v>54.656485642773696</v>
      </c>
      <c r="H27">
        <f>AP27*1000</f>
        <v>15.469382942837214</v>
      </c>
      <c r="I27">
        <f>(AU27-BA27)</f>
        <v>51.710709930886765</v>
      </c>
      <c r="J27">
        <f>(P27+AT27*D27)</f>
        <v>83.399101257324219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32.674110412597656</v>
      </c>
      <c r="P27" s="1">
        <v>83.399101257324219</v>
      </c>
      <c r="Q27" s="1">
        <v>32.873176574707031</v>
      </c>
      <c r="R27" s="1">
        <v>400.06887817382813</v>
      </c>
      <c r="S27" s="1">
        <v>394.3123779296875</v>
      </c>
      <c r="T27" s="1">
        <v>26.594518661499023</v>
      </c>
      <c r="U27" s="1">
        <v>40.042953491210938</v>
      </c>
      <c r="V27" s="1">
        <v>47.218692779541016</v>
      </c>
      <c r="W27" s="1">
        <v>71.096450805664063</v>
      </c>
      <c r="X27" s="1">
        <v>300.3460693359375</v>
      </c>
      <c r="Y27" s="1">
        <v>100.98056793212891</v>
      </c>
      <c r="Z27" s="1">
        <v>6.7457258701324463E-2</v>
      </c>
      <c r="AA27" s="1">
        <v>88.070907592773438</v>
      </c>
      <c r="AB27" s="1">
        <v>44.724937438964844</v>
      </c>
      <c r="AC27" s="1">
        <v>3.927711009979248</v>
      </c>
      <c r="AD27" s="1">
        <v>6.186632439494133E-2</v>
      </c>
      <c r="AE27" s="1">
        <v>7.5044911354780197E-3</v>
      </c>
      <c r="AF27" s="1">
        <v>3.4339502453804016E-2</v>
      </c>
      <c r="AG27" s="1">
        <v>7.2561521083116531E-3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1.1042134902056524</v>
      </c>
      <c r="AP27">
        <f>(U27-T27)/(1000-U27)*AO27</f>
        <v>1.5469382942837215E-2</v>
      </c>
      <c r="AQ27">
        <f>(P27+273.15)</f>
        <v>356.5491012573242</v>
      </c>
      <c r="AR27">
        <f>(O27+273.15)</f>
        <v>305.82411041259763</v>
      </c>
      <c r="AS27">
        <f>(Y27*AK27+Z27*AL27)*AM27</f>
        <v>16.156890508005972</v>
      </c>
      <c r="AT27">
        <f>((AS27+0.00000010773*(AR27^4-AQ27^4))-AP27*44100)/(L27*0.92*2*29.3+0.00000043092*AQ27^3)</f>
        <v>-10.856811614605613</v>
      </c>
      <c r="AU27">
        <f>0.61365*EXP(17.502*J27/(240.97+J27))</f>
        <v>55.23732918755293</v>
      </c>
      <c r="AV27">
        <f>AU27*1000/AA27</f>
        <v>627.19155164111612</v>
      </c>
      <c r="AW27">
        <f>(AV27-U27)</f>
        <v>587.14859814990518</v>
      </c>
      <c r="AX27">
        <f>IF(D27,P27,(O27+P27)/2)</f>
        <v>58.036605834960938</v>
      </c>
      <c r="AY27">
        <f>0.61365*EXP(17.502*AX27/(240.97+AX27))</f>
        <v>18.334305412282365</v>
      </c>
      <c r="AZ27">
        <f>IF(AW27&lt;&gt;0,(1000-(AV27+U27)/2)/AW27*AP27,0)</f>
        <v>1.7556935227361497E-2</v>
      </c>
      <c r="BA27">
        <f>U27*AA27/1000</f>
        <v>3.5266192566661632</v>
      </c>
      <c r="BB27">
        <f>(AY27-BA27)</f>
        <v>14.807686155616203</v>
      </c>
      <c r="BC27">
        <f>1/(1.6/F27+1.37/N27)</f>
        <v>1.0979558362889601E-2</v>
      </c>
      <c r="BD27">
        <f>G27*AA27*0.001</f>
        <v>4.8136462963904707</v>
      </c>
      <c r="BE27">
        <f>G27/S27</f>
        <v>0.13861214788575535</v>
      </c>
      <c r="BF27">
        <f>(1-AP27*AA27/AU27/F27)*100</f>
        <v>-39.9068734350817</v>
      </c>
      <c r="BG27">
        <f>(S27-E27/(N27/1.35))</f>
        <v>394.23143622375267</v>
      </c>
      <c r="BH27">
        <f>E27*BF27/100/BG27</f>
        <v>-2.597850280628776E-4</v>
      </c>
    </row>
    <row r="28" spans="1:60" x14ac:dyDescent="0.35">
      <c r="A28" s="1" t="s">
        <v>9</v>
      </c>
      <c r="B28" s="1" t="s">
        <v>4084</v>
      </c>
      <c r="K28" s="1">
        <v>2.72</v>
      </c>
    </row>
    <row r="29" spans="1:60" x14ac:dyDescent="0.35">
      <c r="A29" s="1" t="s">
        <v>9</v>
      </c>
      <c r="B29" s="1" t="s">
        <v>4083</v>
      </c>
      <c r="K29" s="1">
        <v>2.72</v>
      </c>
    </row>
    <row r="30" spans="1:60" x14ac:dyDescent="0.35">
      <c r="A30" s="1">
        <v>5</v>
      </c>
      <c r="B30" s="1" t="s">
        <v>3093</v>
      </c>
      <c r="C30" s="1">
        <v>1221.5000011734664</v>
      </c>
      <c r="D30" s="1">
        <v>0</v>
      </c>
      <c r="E30">
        <f>(R30-S30*(1000-T30)/(1000-U30))*AO30</f>
        <v>0.77925559266545785</v>
      </c>
      <c r="F30">
        <f>IF(AZ30&lt;&gt;0,1/(1/AZ30-1/N30),0)</f>
        <v>1.7515093109021791E-2</v>
      </c>
      <c r="G30">
        <f>((BC30-AP30/2)*S30-E30)/(BC30+AP30/2)</f>
        <v>26.869650390604829</v>
      </c>
      <c r="H30">
        <f>AP30*1000</f>
        <v>15.327336991825831</v>
      </c>
      <c r="I30">
        <f>(AU30-BA30)</f>
        <v>51.608251572544646</v>
      </c>
      <c r="J30">
        <f>(P30+AT30*D30)</f>
        <v>83.352951049804688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32.633720397949219</v>
      </c>
      <c r="P30" s="1">
        <v>83.352951049804688</v>
      </c>
      <c r="Q30" s="1">
        <v>32.826778411865234</v>
      </c>
      <c r="R30" s="1">
        <v>400.094482421875</v>
      </c>
      <c r="S30" s="1">
        <v>393.92047119140625</v>
      </c>
      <c r="T30" s="1">
        <v>26.723844528198242</v>
      </c>
      <c r="U30" s="1">
        <v>40.049518585205078</v>
      </c>
      <c r="V30" s="1">
        <v>47.553382873535156</v>
      </c>
      <c r="W30" s="1">
        <v>71.265579223632813</v>
      </c>
      <c r="X30" s="1">
        <v>300.32760620117188</v>
      </c>
      <c r="Y30" s="1">
        <v>149.85012817382813</v>
      </c>
      <c r="Z30" s="1">
        <v>4.4590488076210022E-2</v>
      </c>
      <c r="AA30" s="1">
        <v>88.065345764160156</v>
      </c>
      <c r="AB30" s="1">
        <v>44.705486297607422</v>
      </c>
      <c r="AC30" s="1">
        <v>3.9270544052124023</v>
      </c>
      <c r="AD30" s="1">
        <v>8.7591186165809631E-2</v>
      </c>
      <c r="AE30" s="1">
        <v>4.7688870690762997E-3</v>
      </c>
      <c r="AF30" s="1">
        <v>1.7888149246573448E-2</v>
      </c>
      <c r="AG30" s="1">
        <v>1.3788566924631596E-2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1.1041456110337198</v>
      </c>
      <c r="AP30">
        <f>(U30-T30)/(1000-U30)*AO30</f>
        <v>1.532733699182583E-2</v>
      </c>
      <c r="AQ30">
        <f>(P30+273.15)</f>
        <v>356.50295104980466</v>
      </c>
      <c r="AR30">
        <f>(O30+273.15)</f>
        <v>305.7837203979492</v>
      </c>
      <c r="AS30">
        <f>(Y30*AK30+Z30*AL30)*AM30</f>
        <v>23.97601997190668</v>
      </c>
      <c r="AT30">
        <f>((AS30+0.00000010773*(AR30^4-AQ30^4))-AP30*44100)/(L30*0.92*2*29.3+0.00000043092*AQ30^3)</f>
        <v>-10.750036893844493</v>
      </c>
      <c r="AU30">
        <f>0.61365*EXP(17.502*J30/(240.97+J30))</f>
        <v>55.135226274438892</v>
      </c>
      <c r="AV30">
        <f>AU30*1000/AA30</f>
        <v>626.07176291672727</v>
      </c>
      <c r="AW30">
        <f>(AV30-U30)</f>
        <v>586.02224433152219</v>
      </c>
      <c r="AX30">
        <f>IF(D30,P30,(O30+P30)/2)</f>
        <v>57.993335723876953</v>
      </c>
      <c r="AY30">
        <f>0.61365*EXP(17.502*AX30/(240.97+AX30))</f>
        <v>18.296914919054679</v>
      </c>
      <c r="AZ30">
        <f>IF(AW30&lt;&gt;0,(1000-(AV30+U30)/2)/AW30*AP30,0)</f>
        <v>1.7443713803019657E-2</v>
      </c>
      <c r="BA30">
        <f>U30*AA30/1000</f>
        <v>3.5269747018942437</v>
      </c>
      <c r="BB30">
        <f>(AY30-BA30)</f>
        <v>14.769940217160435</v>
      </c>
      <c r="BC30">
        <f>1/(1.6/F30+1.37/N30)</f>
        <v>1.0908711720325729E-2</v>
      </c>
      <c r="BD30">
        <f>G30*AA30*0.001</f>
        <v>2.3662850522107153</v>
      </c>
      <c r="BE30">
        <f>G30/S30</f>
        <v>6.8210850554016642E-2</v>
      </c>
      <c r="BF30">
        <f>(1-AP30*AA30/AU30/F30)*100</f>
        <v>-39.775205367453005</v>
      </c>
      <c r="BG30">
        <f>(S30-E30/(N30/1.35))</f>
        <v>393.67469794023384</v>
      </c>
      <c r="BH30">
        <f>E30*BF30/100/BG30</f>
        <v>-7.8732647523896589E-4</v>
      </c>
    </row>
    <row r="31" spans="1:60" x14ac:dyDescent="0.35">
      <c r="A31" s="1" t="s">
        <v>9</v>
      </c>
      <c r="B31" s="1" t="s">
        <v>4082</v>
      </c>
      <c r="K31" s="1">
        <v>2.72</v>
      </c>
    </row>
    <row r="32" spans="1:60" x14ac:dyDescent="0.35">
      <c r="A32" s="1" t="s">
        <v>9</v>
      </c>
      <c r="B32" s="1" t="s">
        <v>4081</v>
      </c>
      <c r="K32" s="1">
        <v>2.72</v>
      </c>
    </row>
    <row r="33" spans="1:60" x14ac:dyDescent="0.35">
      <c r="A33" s="1">
        <v>6</v>
      </c>
      <c r="B33" s="1" t="s">
        <v>4080</v>
      </c>
      <c r="C33" s="1">
        <v>1426.5000011734664</v>
      </c>
      <c r="D33" s="1">
        <v>0</v>
      </c>
      <c r="E33">
        <f>(R33-S33*(1000-T33)/(1000-U33))*AO33</f>
        <v>2.4189105809168154</v>
      </c>
      <c r="F33">
        <f>IF(AZ33&lt;&gt;0,1/(1/AZ33-1/N33),0)</f>
        <v>1.7895658406334891E-2</v>
      </c>
      <c r="G33">
        <f>((BC33-AP33/2)*S33-E33)/(BC33+AP33/2)</f>
        <v>-58.850833173617175</v>
      </c>
      <c r="H33">
        <f>AP33*1000</f>
        <v>15.648397666999083</v>
      </c>
      <c r="I33">
        <f>(AU33-BA33)</f>
        <v>51.560845225153386</v>
      </c>
      <c r="J33">
        <f>(P33+AT33*D33)</f>
        <v>83.346687316894531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32.643234252929688</v>
      </c>
      <c r="P33" s="1">
        <v>83.346687316894531</v>
      </c>
      <c r="Q33" s="1">
        <v>32.820350646972656</v>
      </c>
      <c r="R33" s="1">
        <v>400.00726318359375</v>
      </c>
      <c r="S33" s="1">
        <v>392.25698852539063</v>
      </c>
      <c r="T33" s="1">
        <v>26.832735061645508</v>
      </c>
      <c r="U33" s="1">
        <v>40.432632446289063</v>
      </c>
      <c r="V33" s="1">
        <v>47.71917724609375</v>
      </c>
      <c r="W33" s="1">
        <v>71.9051513671875</v>
      </c>
      <c r="X33" s="1">
        <v>300.31610107421875</v>
      </c>
      <c r="Y33" s="1">
        <v>299.76119995117188</v>
      </c>
      <c r="Z33" s="1">
        <v>3.4300652332603931E-3</v>
      </c>
      <c r="AA33" s="1">
        <v>88.060935974121094</v>
      </c>
      <c r="AB33" s="1">
        <v>44.678802490234375</v>
      </c>
      <c r="AC33" s="1">
        <v>3.9300017356872559</v>
      </c>
      <c r="AD33" s="1">
        <v>6.1006456613540649E-2</v>
      </c>
      <c r="AE33" s="1">
        <v>7.4546658433973789E-3</v>
      </c>
      <c r="AF33" s="1">
        <v>1.9618205726146698E-2</v>
      </c>
      <c r="AG33" s="1">
        <v>1.4099723659455776E-2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1.1041033127728628</v>
      </c>
      <c r="AP33">
        <f>(U33-T33)/(1000-U33)*AO33</f>
        <v>1.5648397666999082E-2</v>
      </c>
      <c r="AQ33">
        <f>(P33+273.15)</f>
        <v>356.49668731689451</v>
      </c>
      <c r="AR33">
        <f>(O33+273.15)</f>
        <v>305.79323425292966</v>
      </c>
      <c r="AS33">
        <f>(Y33*AK33+Z33*AL33)*AM33</f>
        <v>47.96179092015791</v>
      </c>
      <c r="AT33">
        <f>((AS33+0.00000010773*(AR33^4-AQ33^4))-AP33*44100)/(L33*0.92*2*29.3+0.00000043092*AQ33^3)</f>
        <v>-10.675499514824249</v>
      </c>
      <c r="AU33">
        <f>0.61365*EXP(17.502*J33/(240.97+J33))</f>
        <v>55.121380682271216</v>
      </c>
      <c r="AV33">
        <f>AU33*1000/AA33</f>
        <v>625.94588704428497</v>
      </c>
      <c r="AW33">
        <f>(AV33-U33)</f>
        <v>585.51325459799591</v>
      </c>
      <c r="AX33">
        <f>IF(D33,P33,(O33+P33)/2)</f>
        <v>57.994960784912109</v>
      </c>
      <c r="AY33">
        <f>0.61365*EXP(17.502*AX33/(240.97+AX33))</f>
        <v>18.298317980310181</v>
      </c>
      <c r="AZ33">
        <f>IF(AW33&lt;&gt;0,(1000-(AV33+U33)/2)/AW33*AP33,0)</f>
        <v>1.7821150162170035E-2</v>
      </c>
      <c r="BA33">
        <f>U33*AA33/1000</f>
        <v>3.5605354571178323</v>
      </c>
      <c r="BB33">
        <f>(AY33-BA33)</f>
        <v>14.737782523192347</v>
      </c>
      <c r="BC33">
        <f>1/(1.6/F33+1.37/N33)</f>
        <v>1.1144889072786357E-2</v>
      </c>
      <c r="BD33">
        <f>G33*AA33*0.001</f>
        <v>-5.1824594521255838</v>
      </c>
      <c r="BE33">
        <f>G33/S33</f>
        <v>-0.150031318485503</v>
      </c>
      <c r="BF33">
        <f>(1-AP33*AA33/AU33/F33)*100</f>
        <v>-39.696460566343546</v>
      </c>
      <c r="BG33">
        <f>(S33-E33/(N33/1.35))</f>
        <v>391.49407642907352</v>
      </c>
      <c r="BH33">
        <f>E33*BF33/100/BG33</f>
        <v>-2.4527111460975514E-3</v>
      </c>
    </row>
    <row r="34" spans="1:60" x14ac:dyDescent="0.35">
      <c r="A34" s="1" t="s">
        <v>9</v>
      </c>
      <c r="B34" s="1" t="s">
        <v>4079</v>
      </c>
      <c r="K34" s="1">
        <v>2.72</v>
      </c>
    </row>
    <row r="35" spans="1:60" x14ac:dyDescent="0.35">
      <c r="A35" s="1" t="s">
        <v>9</v>
      </c>
      <c r="B35" s="1" t="s">
        <v>2121</v>
      </c>
      <c r="K35" s="1">
        <v>2.72</v>
      </c>
    </row>
    <row r="36" spans="1:60" x14ac:dyDescent="0.35">
      <c r="A36" s="1">
        <v>7</v>
      </c>
      <c r="B36" s="1" t="s">
        <v>4078</v>
      </c>
      <c r="C36" s="1">
        <v>1631.5000011734664</v>
      </c>
      <c r="D36" s="1">
        <v>0</v>
      </c>
      <c r="E36">
        <f>(R36-S36*(1000-T36)/(1000-U36))*AO36</f>
        <v>3.7429387920341064</v>
      </c>
      <c r="F36">
        <f>IF(AZ36&lt;&gt;0,1/(1/AZ36-1/N36),0)</f>
        <v>1.8459880335747709E-2</v>
      </c>
      <c r="G36">
        <f>((BC36-AP36/2)*S36-E36)/(BC36+AP36/2)</f>
        <v>-122.93984088272869</v>
      </c>
      <c r="H36">
        <f>AP36*1000</f>
        <v>16.149896067597222</v>
      </c>
      <c r="I36">
        <f>(AU36-BA36)</f>
        <v>51.549461065281669</v>
      </c>
      <c r="J36">
        <f>(P36+AT36*D36)</f>
        <v>83.362319946289063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32.674144744873047</v>
      </c>
      <c r="P36" s="1">
        <v>83.362319946289063</v>
      </c>
      <c r="Q36" s="1">
        <v>32.835483551025391</v>
      </c>
      <c r="R36" s="1">
        <v>400.04415893554688</v>
      </c>
      <c r="S36" s="1">
        <v>390.93682861328125</v>
      </c>
      <c r="T36" s="1">
        <v>26.932483673095703</v>
      </c>
      <c r="U36" s="1">
        <v>40.959003448486328</v>
      </c>
      <c r="V36" s="1">
        <v>47.807834625244141</v>
      </c>
      <c r="W36" s="1">
        <v>72.706298828125</v>
      </c>
      <c r="X36" s="1">
        <v>300.34878540039063</v>
      </c>
      <c r="Y36" s="1">
        <v>500.06893920898438</v>
      </c>
      <c r="Z36" s="1">
        <v>5.3738661110401154E-2</v>
      </c>
      <c r="AA36" s="1">
        <v>88.050971984863281</v>
      </c>
      <c r="AB36" s="1">
        <v>44.649974822998047</v>
      </c>
      <c r="AC36" s="1">
        <v>3.9400503635406494</v>
      </c>
      <c r="AD36" s="1">
        <v>8.551422506570816E-2</v>
      </c>
      <c r="AE36" s="1">
        <v>4.7420491464436054E-3</v>
      </c>
      <c r="AF36" s="1">
        <v>5.3916685283184052E-2</v>
      </c>
      <c r="AG36" s="1">
        <v>1.3271283358335495E-2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1.10422347573673</v>
      </c>
      <c r="AP36">
        <f>(U36-T36)/(1000-U36)*AO36</f>
        <v>1.6149896067597223E-2</v>
      </c>
      <c r="AQ36">
        <f>(P36+273.15)</f>
        <v>356.51231994628904</v>
      </c>
      <c r="AR36">
        <f>(O36+273.15)</f>
        <v>305.82414474487302</v>
      </c>
      <c r="AS36">
        <f>(Y36*AK36+Z36*AL36)*AM36</f>
        <v>80.011028485051611</v>
      </c>
      <c r="AT36">
        <f>((AS36+0.00000010773*(AR36^4-AQ36^4))-AP36*44100)/(L36*0.92*2*29.3+0.00000043092*AQ36^3)</f>
        <v>-10.601105609056528</v>
      </c>
      <c r="AU36">
        <f>0.61365*EXP(17.502*J36/(240.97+J36))</f>
        <v>55.155941130452256</v>
      </c>
      <c r="AV36">
        <f>AU36*1000/AA36</f>
        <v>626.40922510127473</v>
      </c>
      <c r="AW36">
        <f>(AV36-U36)</f>
        <v>585.4502216527884</v>
      </c>
      <c r="AX36">
        <f>IF(D36,P36,(O36+P36)/2)</f>
        <v>58.018232345581055</v>
      </c>
      <c r="AY36">
        <f>0.61365*EXP(17.502*AX36/(240.97+AX36))</f>
        <v>18.318420541805516</v>
      </c>
      <c r="AZ36">
        <f>IF(AW36&lt;&gt;0,(1000-(AV36+U36)/2)/AW36*AP36,0)</f>
        <v>1.838061017770291E-2</v>
      </c>
      <c r="BA36">
        <f>U36*AA36/1000</f>
        <v>3.6064800651705884</v>
      </c>
      <c r="BB36">
        <f>(AY36-BA36)</f>
        <v>14.711940476634927</v>
      </c>
      <c r="BC36">
        <f>1/(1.6/F36+1.37/N36)</f>
        <v>1.1494977086557046E-2</v>
      </c>
      <c r="BD36">
        <f>G36*AA36*0.001</f>
        <v>-10.824972485388693</v>
      </c>
      <c r="BE36">
        <f>G36/S36</f>
        <v>-0.3144749532010504</v>
      </c>
      <c r="BF36">
        <f>(1-AP36*AA36/AU36/F36)*100</f>
        <v>-39.663430554879639</v>
      </c>
      <c r="BG36">
        <f>(S36-E36/(N36/1.35))</f>
        <v>389.75632475226826</v>
      </c>
      <c r="BH36">
        <f>E36*BF36/100/BG36</f>
        <v>-3.8089899616990338E-3</v>
      </c>
    </row>
    <row r="37" spans="1:60" x14ac:dyDescent="0.35">
      <c r="A37" s="1" t="s">
        <v>9</v>
      </c>
      <c r="B37" s="1" t="s">
        <v>4077</v>
      </c>
      <c r="K37" s="1">
        <v>2.72</v>
      </c>
    </row>
    <row r="38" spans="1:60" x14ac:dyDescent="0.35">
      <c r="A38" s="1" t="s">
        <v>9</v>
      </c>
      <c r="B38" s="1" t="s">
        <v>4076</v>
      </c>
      <c r="K38" s="1">
        <v>2.72</v>
      </c>
    </row>
    <row r="39" spans="1:60" x14ac:dyDescent="0.35">
      <c r="A39" s="1">
        <v>8</v>
      </c>
      <c r="B39" s="1" t="s">
        <v>4075</v>
      </c>
      <c r="C39" s="1">
        <v>1836.5000011734664</v>
      </c>
      <c r="D39" s="1">
        <v>0</v>
      </c>
      <c r="E39">
        <f>(R39-S39*(1000-T39)/(1000-U39))*AO39</f>
        <v>4.5764922758536004</v>
      </c>
      <c r="F39">
        <f>IF(AZ39&lt;&gt;0,1/(1/AZ39-1/N39),0)</f>
        <v>1.9162181514336758E-2</v>
      </c>
      <c r="G39">
        <f>((BC39-AP39/2)*S39-E39)/(BC39+AP39/2)</f>
        <v>-157.2161239241108</v>
      </c>
      <c r="H39">
        <f>AP39*1000</f>
        <v>16.768183748225919</v>
      </c>
      <c r="I39">
        <f>(AU39-BA39)</f>
        <v>51.51982261737777</v>
      </c>
      <c r="J39">
        <f>(P39+AT39*D39)</f>
        <v>83.374008178710938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32.698795318603516</v>
      </c>
      <c r="P39" s="1">
        <v>83.374008178710938</v>
      </c>
      <c r="Q39" s="1">
        <v>32.847774505615234</v>
      </c>
      <c r="R39" s="1">
        <v>399.9359130859375</v>
      </c>
      <c r="S39" s="1">
        <v>389.87039184570313</v>
      </c>
      <c r="T39" s="1">
        <v>27.042139053344727</v>
      </c>
      <c r="U39" s="1">
        <v>41.596851348876953</v>
      </c>
      <c r="V39" s="1">
        <v>47.927093505859375</v>
      </c>
      <c r="W39" s="1">
        <v>73.722572326660156</v>
      </c>
      <c r="X39" s="1">
        <v>300.33056640625</v>
      </c>
      <c r="Y39" s="1">
        <v>749.5966796875</v>
      </c>
      <c r="Z39" s="1">
        <v>2.0580368116497993E-2</v>
      </c>
      <c r="AA39" s="1">
        <v>88.034805297851563</v>
      </c>
      <c r="AB39" s="1">
        <v>44.654838562011719</v>
      </c>
      <c r="AC39" s="1">
        <v>3.9491229057312012</v>
      </c>
      <c r="AD39" s="1">
        <v>7.8666768968105316E-2</v>
      </c>
      <c r="AE39" s="1">
        <v>9.1065103188157082E-3</v>
      </c>
      <c r="AF39" s="1">
        <v>2.1155362948775291E-2</v>
      </c>
      <c r="AG39" s="1">
        <v>1.5374358743429184E-2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1.1041564941406248</v>
      </c>
      <c r="AP39">
        <f>(U39-T39)/(1000-U39)*AO39</f>
        <v>1.6768183748225918E-2</v>
      </c>
      <c r="AQ39">
        <f>(P39+273.15)</f>
        <v>356.52400817871091</v>
      </c>
      <c r="AR39">
        <f>(O39+273.15)</f>
        <v>305.84879531860349</v>
      </c>
      <c r="AS39">
        <f>(Y39*AK39+Z39*AL39)*AM39</f>
        <v>119.93546606923337</v>
      </c>
      <c r="AT39">
        <f>((AS39+0.00000010773*(AR39^4-AQ39^4))-AP39*44100)/(L39*0.92*2*29.3+0.00000043092*AQ39^3)</f>
        <v>-10.506568430198488</v>
      </c>
      <c r="AU39">
        <f>0.61365*EXP(17.502*J39/(240.97+J39))</f>
        <v>55.181793326879827</v>
      </c>
      <c r="AV39">
        <f>AU39*1000/AA39</f>
        <v>626.81791752910829</v>
      </c>
      <c r="AW39">
        <f>(AV39-U39)</f>
        <v>585.22106618023133</v>
      </c>
      <c r="AX39">
        <f>IF(D39,P39,(O39+P39)/2)</f>
        <v>58.036401748657227</v>
      </c>
      <c r="AY39">
        <f>0.61365*EXP(17.502*AX39/(240.97+AX39))</f>
        <v>18.334128903784727</v>
      </c>
      <c r="AZ39">
        <f>IF(AW39&lt;&gt;0,(1000-(AV39+U39)/2)/AW39*AP39,0)</f>
        <v>1.9076778949205966E-2</v>
      </c>
      <c r="BA39">
        <f>U39*AA39/1000</f>
        <v>3.6619707095020568</v>
      </c>
      <c r="BB39">
        <f>(AY39-BA39)</f>
        <v>14.67215819428267</v>
      </c>
      <c r="BC39">
        <f>1/(1.6/F39+1.37/N39)</f>
        <v>1.19306304302316E-2</v>
      </c>
      <c r="BD39">
        <f>G39*AA39*0.001</f>
        <v>-13.840490859341998</v>
      </c>
      <c r="BE39">
        <f>G39/S39</f>
        <v>-0.40325227873762565</v>
      </c>
      <c r="BF39">
        <f>(1-AP39*AA39/AU39/F39)*100</f>
        <v>-39.604581941434432</v>
      </c>
      <c r="BG39">
        <f>(S39-E39/(N39/1.35))</f>
        <v>388.42698945476923</v>
      </c>
      <c r="BH39">
        <f>E39*BF39/100/BG39</f>
        <v>-4.666258222627743E-3</v>
      </c>
    </row>
    <row r="40" spans="1:60" x14ac:dyDescent="0.35">
      <c r="A40" s="1" t="s">
        <v>9</v>
      </c>
      <c r="B40" s="1" t="s">
        <v>4074</v>
      </c>
      <c r="K40" s="1">
        <v>2.72</v>
      </c>
    </row>
    <row r="41" spans="1:60" x14ac:dyDescent="0.35">
      <c r="A41" s="1" t="s">
        <v>9</v>
      </c>
      <c r="B41" s="1" t="s">
        <v>4073</v>
      </c>
      <c r="K41" s="1">
        <v>2.72</v>
      </c>
    </row>
    <row r="42" spans="1:60" x14ac:dyDescent="0.35">
      <c r="A42" s="1">
        <v>9</v>
      </c>
      <c r="B42" s="1" t="s">
        <v>4072</v>
      </c>
      <c r="C42" s="1">
        <v>2042.0000011622906</v>
      </c>
      <c r="D42" s="1">
        <v>0</v>
      </c>
      <c r="E42">
        <f>(R42-S42*(1000-T42)/(1000-U42))*AO42</f>
        <v>5.0653869831949061</v>
      </c>
      <c r="F42">
        <f>IF(AZ42&lt;&gt;0,1/(1/AZ42-1/N42),0)</f>
        <v>1.9894359492940557E-2</v>
      </c>
      <c r="G42">
        <f>((BC42-AP42/2)*S42-E42)/(BC42+AP42/2)</f>
        <v>-172.31159079693595</v>
      </c>
      <c r="H42">
        <f>AP42*1000</f>
        <v>17.417530828153339</v>
      </c>
      <c r="I42">
        <f>(AU42-BA42)</f>
        <v>51.504493378786258</v>
      </c>
      <c r="J42">
        <f>(P42+AT42*D42)</f>
        <v>83.392967224121094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32.732208251953125</v>
      </c>
      <c r="P42" s="1">
        <v>83.392967224121094</v>
      </c>
      <c r="Q42" s="1">
        <v>32.866607666015625</v>
      </c>
      <c r="R42" s="1">
        <v>399.947021484375</v>
      </c>
      <c r="S42" s="1">
        <v>389.21954345703125</v>
      </c>
      <c r="T42" s="1">
        <v>27.142593383789063</v>
      </c>
      <c r="U42" s="1">
        <v>42.2508544921875</v>
      </c>
      <c r="V42" s="1">
        <v>48.010967254638672</v>
      </c>
      <c r="W42" s="1">
        <v>74.735099792480469</v>
      </c>
      <c r="X42" s="1">
        <v>300.32589721679688</v>
      </c>
      <c r="Y42" s="1">
        <v>1001.3935546875</v>
      </c>
      <c r="Z42" s="1">
        <v>7.5461350381374359E-2</v>
      </c>
      <c r="AA42" s="1">
        <v>88.027938842773438</v>
      </c>
      <c r="AB42" s="1">
        <v>44.617317199707031</v>
      </c>
      <c r="AC42" s="1">
        <v>3.9633934497833252</v>
      </c>
      <c r="AD42" s="1">
        <v>5.5858734995126724E-2</v>
      </c>
      <c r="AE42" s="1">
        <v>1.0946155525743961E-2</v>
      </c>
      <c r="AF42" s="1">
        <v>3.9154466241598129E-2</v>
      </c>
      <c r="AG42" s="1">
        <v>1.5935992822051048E-2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1.1041393280029292</v>
      </c>
      <c r="AP42">
        <f>(U42-T42)/(1000-U42)*AO42</f>
        <v>1.7417530828153338E-2</v>
      </c>
      <c r="AQ42">
        <f>(P42+273.15)</f>
        <v>356.54296722412107</v>
      </c>
      <c r="AR42">
        <f>(O42+273.15)</f>
        <v>305.8822082519531</v>
      </c>
      <c r="AS42">
        <f>(Y42*AK42+Z42*AL42)*AM42</f>
        <v>160.22296516873757</v>
      </c>
      <c r="AT42">
        <f>((AS42+0.00000010773*(AR42^4-AQ42^4))-AP42*44100)/(L42*0.92*2*29.3+0.00000043092*AQ42^3)</f>
        <v>-10.41965451700424</v>
      </c>
      <c r="AU42">
        <f>0.61365*EXP(17.502*J42/(240.97+J42))</f>
        <v>55.223749014079459</v>
      </c>
      <c r="AV42">
        <f>AU42*1000/AA42</f>
        <v>627.34342914372348</v>
      </c>
      <c r="AW42">
        <f>(AV42-U42)</f>
        <v>585.09257465153598</v>
      </c>
      <c r="AX42">
        <f>IF(D42,P42,(O42+P42)/2)</f>
        <v>58.062587738037109</v>
      </c>
      <c r="AY42">
        <f>0.61365*EXP(17.502*AX42/(240.97+AX42))</f>
        <v>18.356788342961366</v>
      </c>
      <c r="AZ42">
        <f>IF(AW42&lt;&gt;0,(1000-(AV42+U42)/2)/AW42*AP42,0)</f>
        <v>1.9802321532215429E-2</v>
      </c>
      <c r="BA42">
        <f>U42*AA42/1000</f>
        <v>3.7192556352932007</v>
      </c>
      <c r="BB42">
        <f>(AY42-BA42)</f>
        <v>14.637532707668164</v>
      </c>
      <c r="BC42">
        <f>1/(1.6/F42+1.37/N42)</f>
        <v>1.2384687215248904E-2</v>
      </c>
      <c r="BD42">
        <f>G42*AA42*0.001</f>
        <v>-15.16823417657368</v>
      </c>
      <c r="BE42">
        <f>G42/S42</f>
        <v>-0.44271053109633657</v>
      </c>
      <c r="BF42">
        <f>(1-AP42*AA42/AU42/F42)*100</f>
        <v>-39.556886866290327</v>
      </c>
      <c r="BG42">
        <f>(S42-E42/(N42/1.35))</f>
        <v>387.62194616158183</v>
      </c>
      <c r="BH42">
        <f>E42*BF42/100/BG42</f>
        <v>-5.1692362058544305E-3</v>
      </c>
    </row>
    <row r="43" spans="1:60" x14ac:dyDescent="0.35">
      <c r="A43" s="1" t="s">
        <v>9</v>
      </c>
      <c r="B43" s="1" t="s">
        <v>4071</v>
      </c>
      <c r="K43" s="1">
        <v>2.72</v>
      </c>
    </row>
    <row r="44" spans="1:60" x14ac:dyDescent="0.35">
      <c r="A44" s="1" t="s">
        <v>9</v>
      </c>
      <c r="B44" s="1" t="s">
        <v>4070</v>
      </c>
      <c r="K44" s="1">
        <v>2.72</v>
      </c>
    </row>
    <row r="45" spans="1:60" x14ac:dyDescent="0.35">
      <c r="A45" s="1">
        <v>10</v>
      </c>
      <c r="B45" s="1" t="s">
        <v>4069</v>
      </c>
      <c r="C45" s="1">
        <v>2248.5000011511147</v>
      </c>
      <c r="D45" s="1">
        <v>0</v>
      </c>
      <c r="E45">
        <f>(R45-S45*(1000-T45)/(1000-U45))*AO45</f>
        <v>4.9861472902709645</v>
      </c>
      <c r="F45">
        <f>IF(AZ45&lt;&gt;0,1/(1/AZ45-1/N45),0)</f>
        <v>2.0753790352102536E-2</v>
      </c>
      <c r="G45">
        <f>((BC45-AP45/2)*S45-E45)/(BC45+AP45/2)</f>
        <v>-158.95764882877728</v>
      </c>
      <c r="H45">
        <f>AP45*1000</f>
        <v>18.195074005188925</v>
      </c>
      <c r="I45">
        <f>(AU45-BA45)</f>
        <v>51.520578125814907</v>
      </c>
      <c r="J45">
        <f>(P45+AT45*D45)</f>
        <v>83.430839538574219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32.789264678955078</v>
      </c>
      <c r="P45" s="1">
        <v>83.430839538574219</v>
      </c>
      <c r="Q45" s="1">
        <v>32.905105590820313</v>
      </c>
      <c r="R45" s="1">
        <v>400.1190185546875</v>
      </c>
      <c r="S45" s="1">
        <v>389.19070434570313</v>
      </c>
      <c r="T45" s="1">
        <v>27.251775741577148</v>
      </c>
      <c r="U45" s="1">
        <v>43.020347595214844</v>
      </c>
      <c r="V45" s="1">
        <v>48.050411224365234</v>
      </c>
      <c r="W45" s="1">
        <v>75.853599548339844</v>
      </c>
      <c r="X45" s="1">
        <v>300.353759765625</v>
      </c>
      <c r="Y45" s="1">
        <v>1251.4652099609375</v>
      </c>
      <c r="Z45" s="1">
        <v>6.7457027733325958E-2</v>
      </c>
      <c r="AA45" s="1">
        <v>88.029548645019531</v>
      </c>
      <c r="AB45" s="1">
        <v>44.735752105712891</v>
      </c>
      <c r="AC45" s="1">
        <v>3.9780580997467041</v>
      </c>
      <c r="AD45" s="1">
        <v>3.4885641187429428E-2</v>
      </c>
      <c r="AE45" s="1">
        <v>6.7599788308143616E-3</v>
      </c>
      <c r="AF45" s="1">
        <v>3.0929503962397575E-2</v>
      </c>
      <c r="AG45" s="1">
        <v>1.3033745810389519E-2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1.1042417638442092</v>
      </c>
      <c r="AP45">
        <f>(U45-T45)/(1000-U45)*AO45</f>
        <v>1.8195074005188924E-2</v>
      </c>
      <c r="AQ45">
        <f>(P45+273.15)</f>
        <v>356.5808395385742</v>
      </c>
      <c r="AR45">
        <f>(O45+273.15)</f>
        <v>305.93926467895506</v>
      </c>
      <c r="AS45">
        <f>(Y45*AK45+Z45*AL45)*AM45</f>
        <v>200.23442911816164</v>
      </c>
      <c r="AT45">
        <f>((AS45+0.00000010773*(AR45^4-AQ45^4))-AP45*44100)/(L45*0.92*2*29.3+0.00000043092*AQ45^3)</f>
        <v>-10.377030968986105</v>
      </c>
      <c r="AU45">
        <f>0.61365*EXP(17.502*J45/(240.97+J45))</f>
        <v>55.307639907173524</v>
      </c>
      <c r="AV45">
        <f>AU45*1000/AA45</f>
        <v>628.28494248223865</v>
      </c>
      <c r="AW45">
        <f>(AV45-U45)</f>
        <v>585.2645948870238</v>
      </c>
      <c r="AX45">
        <f>IF(D45,P45,(O45+P45)/2)</f>
        <v>58.110052108764648</v>
      </c>
      <c r="AY45">
        <f>0.61365*EXP(17.502*AX45/(240.97+AX45))</f>
        <v>18.397921803030528</v>
      </c>
      <c r="AZ45">
        <f>IF(AW45&lt;&gt;0,(1000-(AV45+U45)/2)/AW45*AP45,0)</f>
        <v>2.0653648613419461E-2</v>
      </c>
      <c r="BA45">
        <f>U45*AA45/1000</f>
        <v>3.7870617813586143</v>
      </c>
      <c r="BB45">
        <f>(AY45-BA45)</f>
        <v>14.610860021671913</v>
      </c>
      <c r="BC45">
        <f>1/(1.6/F45+1.37/N45)</f>
        <v>1.2917490294461823E-2</v>
      </c>
      <c r="BD45">
        <f>G45*AA45*0.001</f>
        <v>-13.992970080070782</v>
      </c>
      <c r="BE45">
        <f>G45/S45</f>
        <v>-0.40843125761704041</v>
      </c>
      <c r="BF45">
        <f>(1-AP45*AA45/AU45/F45)*100</f>
        <v>-39.540331220105763</v>
      </c>
      <c r="BG45">
        <f>(S45-E45/(N45/1.35))</f>
        <v>387.61809884644367</v>
      </c>
      <c r="BH45">
        <f>E45*BF45/100/BG45</f>
        <v>-5.0862928216272489E-3</v>
      </c>
    </row>
    <row r="46" spans="1:60" x14ac:dyDescent="0.35">
      <c r="A46" s="1" t="s">
        <v>9</v>
      </c>
      <c r="B46" s="1" t="s">
        <v>4068</v>
      </c>
      <c r="K46" s="1">
        <v>2.72</v>
      </c>
    </row>
    <row r="47" spans="1:60" x14ac:dyDescent="0.35">
      <c r="A47" s="1" t="s">
        <v>9</v>
      </c>
      <c r="B47" s="1" t="s">
        <v>4067</v>
      </c>
      <c r="K47" s="1">
        <v>2.72</v>
      </c>
    </row>
    <row r="48" spans="1:60" x14ac:dyDescent="0.35">
      <c r="A48" s="1">
        <v>11</v>
      </c>
      <c r="B48" s="1" t="s">
        <v>4066</v>
      </c>
      <c r="C48" s="1">
        <v>2454.5000011511147</v>
      </c>
      <c r="D48" s="1">
        <v>0</v>
      </c>
      <c r="E48">
        <f>(R48-S48*(1000-T48)/(1000-U48))*AO48</f>
        <v>5.4990906497795073</v>
      </c>
      <c r="F48">
        <f>IF(AZ48&lt;&gt;0,1/(1/AZ48-1/N48),0)</f>
        <v>2.1854607898919496E-2</v>
      </c>
      <c r="G48">
        <f>((BC48-AP48/2)*S48-E48)/(BC48+AP48/2)</f>
        <v>-170.08202817684742</v>
      </c>
      <c r="H48">
        <f>AP48*1000</f>
        <v>19.200799932928813</v>
      </c>
      <c r="I48">
        <f>(AU48-BA48)</f>
        <v>51.554602199748153</v>
      </c>
      <c r="J48">
        <f>(P48+AT48*D48)</f>
        <v>83.484535217285156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32.862144470214844</v>
      </c>
      <c r="P48" s="1">
        <v>83.484535217285156</v>
      </c>
      <c r="Q48" s="1">
        <v>32.9576416015625</v>
      </c>
      <c r="R48" s="1">
        <v>400.09698486328125</v>
      </c>
      <c r="S48" s="1">
        <v>388.36419677734375</v>
      </c>
      <c r="T48" s="1">
        <v>27.362930297851563</v>
      </c>
      <c r="U48" s="1">
        <v>43.986106872558594</v>
      </c>
      <c r="V48" s="1">
        <v>48.050056457519531</v>
      </c>
      <c r="W48" s="1">
        <v>77.240806579589844</v>
      </c>
      <c r="X48" s="1">
        <v>300.35745239257813</v>
      </c>
      <c r="Y48" s="1">
        <v>1601.07666015625</v>
      </c>
      <c r="Z48" s="1">
        <v>7.6606318354606628E-2</v>
      </c>
      <c r="AA48" s="1">
        <v>88.031517028808594</v>
      </c>
      <c r="AB48" s="1">
        <v>44.791500091552734</v>
      </c>
      <c r="AC48" s="1">
        <v>4.001129150390625</v>
      </c>
      <c r="AD48" s="1">
        <v>7.2239890694618225E-2</v>
      </c>
      <c r="AE48" s="1">
        <v>1.1699456721544266E-2</v>
      </c>
      <c r="AF48" s="1">
        <v>3.0713578686118126E-2</v>
      </c>
      <c r="AG48" s="1">
        <v>1.7178194597363472E-2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1.1042553396785957</v>
      </c>
      <c r="AP48">
        <f>(U48-T48)/(1000-U48)*AO48</f>
        <v>1.9200799932928812E-2</v>
      </c>
      <c r="AQ48">
        <f>(P48+273.15)</f>
        <v>356.63453521728513</v>
      </c>
      <c r="AR48">
        <f>(O48+273.15)</f>
        <v>306.01214447021482</v>
      </c>
      <c r="AS48">
        <f>(Y48*AK48+Z48*AL48)*AM48</f>
        <v>256.17225989910366</v>
      </c>
      <c r="AT48">
        <f>((AS48+0.00000010773*(AR48^4-AQ48^4))-AP48*44100)/(L48*0.92*2*29.3+0.00000043092*AQ48^3)</f>
        <v>-10.29159816291023</v>
      </c>
      <c r="AU48">
        <f>0.61365*EXP(17.502*J48/(240.97+J48))</f>
        <v>55.426765915930787</v>
      </c>
      <c r="AV48">
        <f>AU48*1000/AA48</f>
        <v>629.62411402943565</v>
      </c>
      <c r="AW48">
        <f>(AV48-U48)</f>
        <v>585.63800715687705</v>
      </c>
      <c r="AX48">
        <f>IF(D48,P48,(O48+P48)/2)</f>
        <v>58.17333984375</v>
      </c>
      <c r="AY48">
        <f>0.61365*EXP(17.502*AX48/(240.97+AX48))</f>
        <v>18.4528910995557</v>
      </c>
      <c r="AZ48">
        <f>IF(AW48&lt;&gt;0,(1000-(AV48+U48)/2)/AW48*AP48,0)</f>
        <v>2.1743589444597224E-2</v>
      </c>
      <c r="BA48">
        <f>U48*AA48/1000</f>
        <v>3.8721637161826368</v>
      </c>
      <c r="BB48">
        <f>(AY48-BA48)</f>
        <v>14.580727383373063</v>
      </c>
      <c r="BC48">
        <f>1/(1.6/F48+1.37/N48)</f>
        <v>1.3599674300805732E-2</v>
      </c>
      <c r="BD48">
        <f>G48*AA48*0.001</f>
        <v>-14.972578959744446</v>
      </c>
      <c r="BE48">
        <f>G48/S48</f>
        <v>-0.43794466531207699</v>
      </c>
      <c r="BF48">
        <f>(1-AP48*AA48/AU48/F48)*100</f>
        <v>-39.53878932039423</v>
      </c>
      <c r="BG48">
        <f>(S48-E48/(N48/1.35))</f>
        <v>386.62981155097003</v>
      </c>
      <c r="BH48">
        <f>E48*BF48/100/BG48</f>
        <v>-5.6236580873877577E-3</v>
      </c>
    </row>
    <row r="49" spans="1:60" x14ac:dyDescent="0.35">
      <c r="A49" s="1" t="s">
        <v>9</v>
      </c>
      <c r="B49" s="1" t="s">
        <v>4065</v>
      </c>
      <c r="K49" s="1">
        <v>2.72</v>
      </c>
    </row>
    <row r="50" spans="1:60" x14ac:dyDescent="0.35">
      <c r="A50" s="1" t="s">
        <v>9</v>
      </c>
      <c r="B50" s="1" t="s">
        <v>4060</v>
      </c>
      <c r="K50" s="1">
        <v>2.72</v>
      </c>
    </row>
    <row r="51" spans="1:60" x14ac:dyDescent="0.35">
      <c r="A51" s="1">
        <v>12</v>
      </c>
      <c r="B51" s="1" t="s">
        <v>4064</v>
      </c>
      <c r="C51" s="1">
        <v>2660.5000011511147</v>
      </c>
      <c r="D51" s="1">
        <v>0</v>
      </c>
      <c r="E51">
        <f>(R51-S51*(1000-T51)/(1000-U51))*AO51</f>
        <v>5.4867087145878193</v>
      </c>
      <c r="F51">
        <f>IF(AZ51&lt;&gt;0,1/(1/AZ51-1/N51),0)</f>
        <v>2.3105297991899833E-2</v>
      </c>
      <c r="G51">
        <f>((BC51-AP51/2)*S51-E51)/(BC51+AP51/2)</f>
        <v>-157.22233522220296</v>
      </c>
      <c r="H51">
        <f>AP51*1000</f>
        <v>20.365330832366677</v>
      </c>
      <c r="I51">
        <f>(AU51-BA51)</f>
        <v>51.622442726873864</v>
      </c>
      <c r="J51">
        <f>(P51+AT51*D51)</f>
        <v>83.558319091796875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32.966670989990234</v>
      </c>
      <c r="P51" s="1">
        <v>83.558319091796875</v>
      </c>
      <c r="Q51" s="1">
        <v>33.032020568847656</v>
      </c>
      <c r="R51" s="1">
        <v>399.98306274414063</v>
      </c>
      <c r="S51" s="1">
        <v>387.859619140625</v>
      </c>
      <c r="T51" s="1">
        <v>27.464681625366211</v>
      </c>
      <c r="U51" s="1">
        <v>45.078254699707031</v>
      </c>
      <c r="V51" s="1">
        <v>47.946895599365234</v>
      </c>
      <c r="W51" s="1">
        <v>78.696067810058594</v>
      </c>
      <c r="X51" s="1">
        <v>300.31753540039063</v>
      </c>
      <c r="Y51" s="1">
        <v>2001.240966796875</v>
      </c>
      <c r="Z51" s="1">
        <v>7.5461581349372864E-2</v>
      </c>
      <c r="AA51" s="1">
        <v>88.032905578613281</v>
      </c>
      <c r="AB51" s="1">
        <v>44.802295684814453</v>
      </c>
      <c r="AC51" s="1">
        <v>3.9970784187316895</v>
      </c>
      <c r="AD51" s="1">
        <v>6.6669642925262451E-2</v>
      </c>
      <c r="AE51" s="1">
        <v>6.8111107684671879E-3</v>
      </c>
      <c r="AF51" s="1">
        <v>2.7348756790161133E-2</v>
      </c>
      <c r="AG51" s="1">
        <v>2.3425979539752007E-2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1.1041085860308477</v>
      </c>
      <c r="AP51">
        <f>(U51-T51)/(1000-U51)*AO51</f>
        <v>2.0365330832366677E-2</v>
      </c>
      <c r="AQ51">
        <f>(P51+273.15)</f>
        <v>356.70831909179685</v>
      </c>
      <c r="AR51">
        <f>(O51+273.15)</f>
        <v>306.11667098999021</v>
      </c>
      <c r="AS51">
        <f>(Y51*AK51+Z51*AL51)*AM51</f>
        <v>320.19854753050458</v>
      </c>
      <c r="AT51">
        <f>((AS51+0.00000010773*(AR51^4-AQ51^4))-AP51*44100)/(L51*0.92*2*29.3+0.00000043092*AQ51^3)</f>
        <v>-10.197896221936668</v>
      </c>
      <c r="AU51">
        <f>0.61365*EXP(17.502*J51/(240.97+J51))</f>
        <v>55.590812466501852</v>
      </c>
      <c r="AV51">
        <f>AU51*1000/AA51</f>
        <v>631.47765146589791</v>
      </c>
      <c r="AW51">
        <f>(AV51-U51)</f>
        <v>586.39939676619088</v>
      </c>
      <c r="AX51">
        <f>IF(D51,P51,(O51+P51)/2)</f>
        <v>58.262495040893555</v>
      </c>
      <c r="AY51">
        <f>0.61365*EXP(17.502*AX51/(240.97+AX51))</f>
        <v>18.530566967058</v>
      </c>
      <c r="AZ51">
        <f>IF(AW51&lt;&gt;0,(1000-(AV51+U51)/2)/AW51*AP51,0)</f>
        <v>2.2981245340388395E-2</v>
      </c>
      <c r="BA51">
        <f>U51*AA51/1000</f>
        <v>3.9683697396279896</v>
      </c>
      <c r="BB51">
        <f>(AY51-BA51)</f>
        <v>14.56219722743001</v>
      </c>
      <c r="BC51">
        <f>1/(1.6/F51+1.37/N51)</f>
        <v>1.4374372415952279E-2</v>
      </c>
      <c r="BD51">
        <f>G51*AA51*0.001</f>
        <v>-13.840738991465278</v>
      </c>
      <c r="BE51">
        <f>G51/S51</f>
        <v>-0.40535886558791101</v>
      </c>
      <c r="BF51">
        <f>(1-AP51*AA51/AU51/F51)*100</f>
        <v>-39.57958745835095</v>
      </c>
      <c r="BG51">
        <f>(S51-E51/(N51/1.35))</f>
        <v>386.12913911364478</v>
      </c>
      <c r="BH51">
        <f>E51*BF51/100/BG51</f>
        <v>-5.6240683602904757E-3</v>
      </c>
    </row>
    <row r="52" spans="1:60" x14ac:dyDescent="0.35">
      <c r="A52" s="1" t="s">
        <v>9</v>
      </c>
      <c r="B52" s="1" t="s">
        <v>4063</v>
      </c>
    </row>
    <row r="53" spans="1:60" x14ac:dyDescent="0.35">
      <c r="A53" s="1" t="s">
        <v>9</v>
      </c>
      <c r="B53" s="1" t="s">
        <v>4062</v>
      </c>
    </row>
    <row r="54" spans="1:60" x14ac:dyDescent="0.35">
      <c r="A54" s="1" t="s">
        <v>9</v>
      </c>
      <c r="B54" s="1" t="s">
        <v>4061</v>
      </c>
    </row>
    <row r="55" spans="1:60" x14ac:dyDescent="0.35">
      <c r="A55" s="1" t="s">
        <v>9</v>
      </c>
      <c r="B55" s="1" t="s">
        <v>4060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BH55"/>
  <sheetViews>
    <sheetView zoomScale="44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4729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4728</v>
      </c>
    </row>
    <row r="12" spans="1:60" x14ac:dyDescent="0.35">
      <c r="A12" s="1" t="s">
        <v>9</v>
      </c>
      <c r="B12" s="1" t="s">
        <v>4727</v>
      </c>
    </row>
    <row r="13" spans="1:60" x14ac:dyDescent="0.35">
      <c r="A13" s="1" t="s">
        <v>9</v>
      </c>
      <c r="B13" s="1" t="s">
        <v>4726</v>
      </c>
    </row>
    <row r="14" spans="1:60" x14ac:dyDescent="0.35">
      <c r="A14" s="1" t="s">
        <v>9</v>
      </c>
      <c r="B14" s="1" t="s">
        <v>4725</v>
      </c>
    </row>
    <row r="15" spans="1:60" x14ac:dyDescent="0.35">
      <c r="A15" s="1" t="s">
        <v>9</v>
      </c>
      <c r="B15" s="1" t="s">
        <v>4724</v>
      </c>
    </row>
    <row r="16" spans="1:60" x14ac:dyDescent="0.35">
      <c r="A16" s="1" t="s">
        <v>9</v>
      </c>
      <c r="B16" s="1" t="s">
        <v>4723</v>
      </c>
    </row>
    <row r="17" spans="1:60" x14ac:dyDescent="0.35">
      <c r="A17" s="1" t="s">
        <v>9</v>
      </c>
      <c r="B17" s="1" t="s">
        <v>4722</v>
      </c>
    </row>
    <row r="18" spans="1:60" x14ac:dyDescent="0.35">
      <c r="A18" s="1">
        <v>1</v>
      </c>
      <c r="B18" s="1" t="s">
        <v>4721</v>
      </c>
      <c r="C18" s="1">
        <v>374.50000224635005</v>
      </c>
      <c r="D18" s="1">
        <v>0</v>
      </c>
      <c r="E18">
        <f>(R18-S18*(1000-T18)/(1000-U18))*AO18</f>
        <v>-4.4065212897227974</v>
      </c>
      <c r="F18">
        <f>IF(AZ18&lt;&gt;0,1/(1/AZ18-1/N18),0)</f>
        <v>8.8071702450578293</v>
      </c>
      <c r="G18">
        <f>((BC18-AP18/2)*S18-E18)/(BC18+AP18/2)</f>
        <v>385.77823238048825</v>
      </c>
      <c r="H18">
        <f>AP18*1000</f>
        <v>37.385894832424086</v>
      </c>
      <c r="I18">
        <f>(AU18-BA18)</f>
        <v>1.1031057198229726</v>
      </c>
      <c r="J18">
        <f>(P18+AT18*D18)</f>
        <v>29.826684951782227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31.223173141479492</v>
      </c>
      <c r="P18" s="1">
        <v>29.826684951782227</v>
      </c>
      <c r="Q18" s="1">
        <v>31.347890853881836</v>
      </c>
      <c r="R18" s="1">
        <v>400.093505859375</v>
      </c>
      <c r="S18" s="1">
        <v>390.85128784179688</v>
      </c>
      <c r="T18" s="1">
        <v>2.4703648090362549</v>
      </c>
      <c r="U18" s="1">
        <v>35.136856079101563</v>
      </c>
      <c r="V18" s="1">
        <v>4.793372631072998</v>
      </c>
      <c r="W18" s="1">
        <v>68.177803039550781</v>
      </c>
      <c r="X18" s="1">
        <v>300.35848999023438</v>
      </c>
      <c r="Y18" s="1">
        <v>0.1115853413939476</v>
      </c>
      <c r="Z18" s="1">
        <v>0.1932259202003479</v>
      </c>
      <c r="AA18" s="1">
        <v>88.656608581542969</v>
      </c>
      <c r="AB18" s="1">
        <v>5.4264392852783203</v>
      </c>
      <c r="AC18" s="1">
        <v>0.36508327722549438</v>
      </c>
      <c r="AD18" s="1">
        <v>3.9514034986495972E-2</v>
      </c>
      <c r="AE18" s="1">
        <v>3.562260651960969E-3</v>
      </c>
      <c r="AF18" s="1">
        <v>4.3856099247932434E-2</v>
      </c>
      <c r="AG18" s="1">
        <v>2.6515688747167587E-2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1.1042591543758613</v>
      </c>
      <c r="AP18">
        <f>(U18-T18)/(1000-U18)*AO18</f>
        <v>3.7385894832424084E-2</v>
      </c>
      <c r="AQ18">
        <f>(P18+273.15)</f>
        <v>302.9766849517822</v>
      </c>
      <c r="AR18">
        <f>(O18+273.15)</f>
        <v>304.37317314147947</v>
      </c>
      <c r="AS18">
        <f>(Y18*AK18+Z18*AL18)*AM18</f>
        <v>1.7853654223971338E-2</v>
      </c>
      <c r="AT18">
        <f>((AS18+0.00000010773*(AR18^4-AQ18^4))-AP18*44100)/(L18*0.92*2*29.3+0.00000043092*AQ18^3)</f>
        <v>-12.812302638755421</v>
      </c>
      <c r="AU18">
        <f>0.61365*EXP(17.502*J18/(240.97+J18))</f>
        <v>4.2182202160138882</v>
      </c>
      <c r="AV18">
        <f>AU18*1000/AA18</f>
        <v>47.57930946720267</v>
      </c>
      <c r="AW18">
        <f>(AV18-U18)</f>
        <v>12.442453388101107</v>
      </c>
      <c r="AX18">
        <f>IF(D18,P18,(O18+P18)/2)</f>
        <v>30.524929046630859</v>
      </c>
      <c r="AY18">
        <f>0.61365*EXP(17.502*AX18/(240.97+AX18))</f>
        <v>4.3906089572541402</v>
      </c>
      <c r="AZ18">
        <f>IF(AW18&lt;&gt;0,(1000-(AV18+U18)/2)/AW18*AP18,0)</f>
        <v>2.8804356167948617</v>
      </c>
      <c r="BA18">
        <f>U18*AA18/1000</f>
        <v>3.1151144961909156</v>
      </c>
      <c r="BB18">
        <f>(AY18-BA18)</f>
        <v>1.2754944610632246</v>
      </c>
      <c r="BC18">
        <f>1/(1.6/F18+1.37/N18)</f>
        <v>1.9930737148026521</v>
      </c>
      <c r="BD18">
        <f>G18*AA18*0.001</f>
        <v>34.201789747436472</v>
      </c>
      <c r="BE18">
        <f>G18/S18</f>
        <v>0.98702049700457417</v>
      </c>
      <c r="BF18">
        <f>(1-AP18*AA18/AU18/F18)*100</f>
        <v>91.078184174242168</v>
      </c>
      <c r="BG18">
        <f>(S18-E18/(N18/1.35))</f>
        <v>392.24108224805985</v>
      </c>
      <c r="BH18">
        <f>E18*BF18/100/BG18</f>
        <v>-1.0231920514110739E-2</v>
      </c>
    </row>
    <row r="19" spans="1:60" x14ac:dyDescent="0.35">
      <c r="A19" s="1" t="s">
        <v>9</v>
      </c>
      <c r="B19" s="1" t="s">
        <v>4720</v>
      </c>
      <c r="K19" s="1">
        <v>2.72</v>
      </c>
    </row>
    <row r="20" spans="1:60" x14ac:dyDescent="0.35">
      <c r="A20" s="1" t="s">
        <v>9</v>
      </c>
      <c r="B20" s="1" t="s">
        <v>4719</v>
      </c>
      <c r="K20" s="1">
        <v>2.72</v>
      </c>
    </row>
    <row r="21" spans="1:60" x14ac:dyDescent="0.35">
      <c r="A21" s="1">
        <v>2</v>
      </c>
      <c r="B21" s="1" t="s">
        <v>4718</v>
      </c>
      <c r="C21" s="1">
        <v>580.00000225752592</v>
      </c>
      <c r="D21" s="1">
        <v>0</v>
      </c>
      <c r="E21">
        <f>(R21-S21*(1000-T21)/(1000-U21))*AO21</f>
        <v>-3.2652962360379516</v>
      </c>
      <c r="F21">
        <f>IF(AZ21&lt;&gt;0,1/(1/AZ21-1/N21),0)</f>
        <v>7.4473994656834188</v>
      </c>
      <c r="G21">
        <f>((BC21-AP21/2)*S21-E21)/(BC21+AP21/2)</f>
        <v>384.58160046737282</v>
      </c>
      <c r="H21">
        <f>AP21*1000</f>
        <v>36.002906495791656</v>
      </c>
      <c r="I21">
        <f>(AU21-BA21)</f>
        <v>1.1260963074490387</v>
      </c>
      <c r="J21">
        <f>(P21+AT21*D21)</f>
        <v>29.756027221679688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31.200742721557617</v>
      </c>
      <c r="P21" s="1">
        <v>29.756027221679688</v>
      </c>
      <c r="Q21" s="1">
        <v>31.371631622314453</v>
      </c>
      <c r="R21" s="1">
        <v>400.0655517578125</v>
      </c>
      <c r="S21" s="1">
        <v>390.29635620117188</v>
      </c>
      <c r="T21" s="1">
        <v>3.2086665630340576</v>
      </c>
      <c r="U21" s="1">
        <v>34.685031890869141</v>
      </c>
      <c r="V21" s="1">
        <v>6.2338013648986816</v>
      </c>
      <c r="W21" s="1">
        <v>67.386123657226563</v>
      </c>
      <c r="X21" s="1">
        <v>300.32461547851563</v>
      </c>
      <c r="Y21" s="1">
        <v>26.172220230102539</v>
      </c>
      <c r="Z21" s="1">
        <v>9.8326481878757477E-2</v>
      </c>
      <c r="AA21" s="1">
        <v>88.655319213867188</v>
      </c>
      <c r="AB21" s="1">
        <v>5.4213871955871582</v>
      </c>
      <c r="AC21" s="1">
        <v>0.39379632472991943</v>
      </c>
      <c r="AD21" s="1">
        <v>4.5509874820709229E-2</v>
      </c>
      <c r="AE21" s="1">
        <v>1.4681584201753139E-2</v>
      </c>
      <c r="AF21" s="1">
        <v>1.6558879986405373E-2</v>
      </c>
      <c r="AG21" s="1">
        <v>1.0775463655591011E-2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1.1041346157298366</v>
      </c>
      <c r="AP21">
        <f>(U21-T21)/(1000-U21)*AO21</f>
        <v>3.6002906495791659E-2</v>
      </c>
      <c r="AQ21">
        <f>(P21+273.15)</f>
        <v>302.90602722167966</v>
      </c>
      <c r="AR21">
        <f>(O21+273.15)</f>
        <v>304.35074272155759</v>
      </c>
      <c r="AS21">
        <f>(Y21*AK21+Z21*AL21)*AM21</f>
        <v>4.1875551432172529</v>
      </c>
      <c r="AT21">
        <f>((AS21+0.00000010773*(AR21^4-AQ21^4))-AP21*44100)/(L21*0.92*2*29.3+0.00000043092*AQ21^3)</f>
        <v>-12.29701164992473</v>
      </c>
      <c r="AU21">
        <f>0.61365*EXP(17.502*J21/(240.97+J21))</f>
        <v>4.2011088816772055</v>
      </c>
      <c r="AV21">
        <f>AU21*1000/AA21</f>
        <v>47.386991766875063</v>
      </c>
      <c r="AW21">
        <f>(AV21-U21)</f>
        <v>12.701959876005922</v>
      </c>
      <c r="AX21">
        <f>IF(D21,P21,(O21+P21)/2)</f>
        <v>30.478384971618652</v>
      </c>
      <c r="AY21">
        <f>0.61365*EXP(17.502*AX21/(240.97+AX21))</f>
        <v>4.3789297712649491</v>
      </c>
      <c r="AZ21">
        <f>IF(AW21&lt;&gt;0,(1000-(AV21+U21)/2)/AW21*AP21,0)</f>
        <v>2.7181231192656683</v>
      </c>
      <c r="BA21">
        <f>U21*AA21/1000</f>
        <v>3.0750125742281669</v>
      </c>
      <c r="BB21">
        <f>(AY21-BA21)</f>
        <v>1.3039171970367822</v>
      </c>
      <c r="BC21">
        <f>1/(1.6/F21+1.37/N21)</f>
        <v>1.8694820166274342</v>
      </c>
      <c r="BD21">
        <f>G21*AA21*0.001</f>
        <v>34.09520455321487</v>
      </c>
      <c r="BE21">
        <f>G21/S21</f>
        <v>0.98535790651641786</v>
      </c>
      <c r="BF21">
        <f>(1-AP21*AA21/AU21/F21)*100</f>
        <v>89.798271211517374</v>
      </c>
      <c r="BG21">
        <f>(S21-E21/(N21/1.35))</f>
        <v>391.32621402898292</v>
      </c>
      <c r="BH21">
        <f>E21*BF21/100/BG21</f>
        <v>-7.4929290826391227E-3</v>
      </c>
    </row>
    <row r="22" spans="1:60" x14ac:dyDescent="0.35">
      <c r="A22" s="1" t="s">
        <v>9</v>
      </c>
      <c r="B22" s="1" t="s">
        <v>4717</v>
      </c>
      <c r="K22" s="1">
        <v>2.72</v>
      </c>
    </row>
    <row r="23" spans="1:60" x14ac:dyDescent="0.35">
      <c r="A23" s="1" t="s">
        <v>9</v>
      </c>
      <c r="B23" s="1" t="s">
        <v>4716</v>
      </c>
      <c r="K23" s="1">
        <v>2.72</v>
      </c>
    </row>
    <row r="24" spans="1:60" x14ac:dyDescent="0.35">
      <c r="A24" s="1">
        <v>3</v>
      </c>
      <c r="B24" s="1" t="s">
        <v>4715</v>
      </c>
      <c r="C24" s="1">
        <v>786.00000225752592</v>
      </c>
      <c r="D24" s="1">
        <v>0</v>
      </c>
      <c r="E24">
        <f>(R24-S24*(1000-T24)/(1000-U24))*AO24</f>
        <v>-2.6147050904074272</v>
      </c>
      <c r="F24">
        <f>IF(AZ24&lt;&gt;0,1/(1/AZ24-1/N24),0)</f>
        <v>6.8457102132451411</v>
      </c>
      <c r="G24">
        <f>((BC24-AP24/2)*S24-E24)/(BC24+AP24/2)</f>
        <v>384.07000545235013</v>
      </c>
      <c r="H24">
        <f>AP24*1000</f>
        <v>34.780114228413389</v>
      </c>
      <c r="I24">
        <f>(AU24-BA24)</f>
        <v>1.1229855240183344</v>
      </c>
      <c r="J24">
        <f>(P24+AT24*D24)</f>
        <v>29.649450302124023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31.147724151611328</v>
      </c>
      <c r="P24" s="1">
        <v>29.649450302124023</v>
      </c>
      <c r="Q24" s="1">
        <v>31.344917297363281</v>
      </c>
      <c r="R24" s="1">
        <v>399.99752807617188</v>
      </c>
      <c r="S24" s="1">
        <v>390.077392578125</v>
      </c>
      <c r="T24" s="1">
        <v>4.0147852897644043</v>
      </c>
      <c r="U24" s="1">
        <v>34.432640075683594</v>
      </c>
      <c r="V24" s="1">
        <v>7.8229784965515137</v>
      </c>
      <c r="W24" s="1">
        <v>67.093452453613281</v>
      </c>
      <c r="X24" s="1">
        <v>300.29901123046875</v>
      </c>
      <c r="Y24" s="1">
        <v>48.904148101806641</v>
      </c>
      <c r="Z24" s="1">
        <v>0.14177931845188141</v>
      </c>
      <c r="AA24" s="1">
        <v>88.649253845214844</v>
      </c>
      <c r="AB24" s="1">
        <v>5.3736653327941895</v>
      </c>
      <c r="AC24" s="1">
        <v>0.40165477991104126</v>
      </c>
      <c r="AD24" s="1">
        <v>3.4057252109050751E-2</v>
      </c>
      <c r="AE24" s="1">
        <v>7.3030814528465271E-3</v>
      </c>
      <c r="AF24" s="1">
        <v>3.0727092176675797E-2</v>
      </c>
      <c r="AG24" s="1">
        <v>1.4452150091528893E-2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1.1040404824649583</v>
      </c>
      <c r="AP24">
        <f>(U24-T24)/(1000-U24)*AO24</f>
        <v>3.4780114228413386E-2</v>
      </c>
      <c r="AQ24">
        <f>(P24+273.15)</f>
        <v>302.799450302124</v>
      </c>
      <c r="AR24">
        <f>(O24+273.15)</f>
        <v>304.29772415161131</v>
      </c>
      <c r="AS24">
        <f>(Y24*AK24+Z24*AL24)*AM24</f>
        <v>7.8246635213942</v>
      </c>
      <c r="AT24">
        <f>((AS24+0.00000010773*(AR24^4-AQ24^4))-AP24*44100)/(L24*0.92*2*29.3+0.00000043092*AQ24^3)</f>
        <v>-11.841251332136157</v>
      </c>
      <c r="AU24">
        <f>0.61365*EXP(17.502*J24/(240.97+J24))</f>
        <v>4.1754133746485271</v>
      </c>
      <c r="AV24">
        <f>AU24*1000/AA24</f>
        <v>47.100378102888108</v>
      </c>
      <c r="AW24">
        <f>(AV24-U24)</f>
        <v>12.667738027204514</v>
      </c>
      <c r="AX24">
        <f>IF(D24,P24,(O24+P24)/2)</f>
        <v>30.398587226867676</v>
      </c>
      <c r="AY24">
        <f>0.61365*EXP(17.502*AX24/(240.97+AX24))</f>
        <v>4.3589693036202188</v>
      </c>
      <c r="AZ24">
        <f>IF(AW24&lt;&gt;0,(1000-(AV24+U24)/2)/AW24*AP24,0)</f>
        <v>2.6336391164663731</v>
      </c>
      <c r="BA24">
        <f>U24*AA24/1000</f>
        <v>3.0524278506301927</v>
      </c>
      <c r="BB24">
        <f>(AY24-BA24)</f>
        <v>1.3065414529900261</v>
      </c>
      <c r="BC24">
        <f>1/(1.6/F24+1.37/N24)</f>
        <v>1.8057371947305239</v>
      </c>
      <c r="BD24">
        <f>G24*AA24*0.001</f>
        <v>34.047519407678443</v>
      </c>
      <c r="BE24">
        <f>G24/S24</f>
        <v>0.98459949938121138</v>
      </c>
      <c r="BF24">
        <f>(1-AP24*AA24/AU24/F24)*100</f>
        <v>89.213312437500235</v>
      </c>
      <c r="BG24">
        <f>(S24-E24/(N24/1.35))</f>
        <v>390.90205726706017</v>
      </c>
      <c r="BH24">
        <f>E24*BF24/100/BG24</f>
        <v>-5.967389984931056E-3</v>
      </c>
    </row>
    <row r="25" spans="1:60" x14ac:dyDescent="0.35">
      <c r="A25" s="1" t="s">
        <v>9</v>
      </c>
      <c r="B25" s="1" t="s">
        <v>4714</v>
      </c>
      <c r="K25" s="1">
        <v>2.72</v>
      </c>
    </row>
    <row r="26" spans="1:60" x14ac:dyDescent="0.35">
      <c r="A26" s="1" t="s">
        <v>9</v>
      </c>
      <c r="B26" s="1" t="s">
        <v>4713</v>
      </c>
      <c r="K26" s="1">
        <v>2.72</v>
      </c>
    </row>
    <row r="27" spans="1:60" x14ac:dyDescent="0.35">
      <c r="A27" s="1">
        <v>4</v>
      </c>
      <c r="B27" s="1" t="s">
        <v>4712</v>
      </c>
      <c r="C27" s="1">
        <v>992.00000225752592</v>
      </c>
      <c r="D27" s="1">
        <v>0</v>
      </c>
      <c r="E27">
        <f>(R27-S27*(1000-T27)/(1000-U27))*AO27</f>
        <v>-2.1870445569664816</v>
      </c>
      <c r="F27">
        <f>IF(AZ27&lt;&gt;0,1/(1/AZ27-1/N27),0)</f>
        <v>6.5292962561947148</v>
      </c>
      <c r="G27">
        <f>((BC27-AP27/2)*S27-E27)/(BC27+AP27/2)</f>
        <v>383.77938212198006</v>
      </c>
      <c r="H27">
        <f>AP27*1000</f>
        <v>33.896665448447955</v>
      </c>
      <c r="I27">
        <f>(AU27-BA27)</f>
        <v>1.1148430082955767</v>
      </c>
      <c r="J27">
        <f>(P27+AT27*D27)</f>
        <v>29.640842437744141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31.121143341064453</v>
      </c>
      <c r="P27" s="1">
        <v>29.640842437744141</v>
      </c>
      <c r="Q27" s="1">
        <v>31.324985504150391</v>
      </c>
      <c r="R27" s="1">
        <v>399.94525146484375</v>
      </c>
      <c r="S27" s="1">
        <v>389.9541015625</v>
      </c>
      <c r="T27" s="1">
        <v>4.8591642379760742</v>
      </c>
      <c r="U27" s="1">
        <v>34.501026153564453</v>
      </c>
      <c r="V27" s="1">
        <v>9.4826669692993164</v>
      </c>
      <c r="W27" s="1">
        <v>67.328811645507813</v>
      </c>
      <c r="X27" s="1">
        <v>300.31167602539063</v>
      </c>
      <c r="Y27" s="1">
        <v>100.54539489746094</v>
      </c>
      <c r="Z27" s="1">
        <v>0.11547917127609253</v>
      </c>
      <c r="AA27" s="1">
        <v>88.649566650390625</v>
      </c>
      <c r="AB27" s="1">
        <v>5.4410834312438965</v>
      </c>
      <c r="AC27" s="1">
        <v>0.40752387046813965</v>
      </c>
      <c r="AD27" s="1">
        <v>4.3105613440275192E-2</v>
      </c>
      <c r="AE27" s="1">
        <v>4.4758738949894905E-3</v>
      </c>
      <c r="AF27" s="1">
        <v>1.6039775684475899E-2</v>
      </c>
      <c r="AG27" s="1">
        <v>1.6569005325436592E-2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1.1040870442109947</v>
      </c>
      <c r="AP27">
        <f>(U27-T27)/(1000-U27)*AO27</f>
        <v>3.3896665448447952E-2</v>
      </c>
      <c r="AQ27">
        <f>(P27+273.15)</f>
        <v>302.79084243774412</v>
      </c>
      <c r="AR27">
        <f>(O27+273.15)</f>
        <v>304.27114334106443</v>
      </c>
      <c r="AS27">
        <f>(Y27*AK27+Z27*AL27)*AM27</f>
        <v>16.087262824015397</v>
      </c>
      <c r="AT27">
        <f>((AS27+0.00000010773*(AR27^4-AQ27^4))-AP27*44100)/(L27*0.92*2*29.3+0.00000043092*AQ27^3)</f>
        <v>-11.472242863013653</v>
      </c>
      <c r="AU27">
        <f>0.61365*EXP(17.502*J27/(240.97+J27))</f>
        <v>4.1733440258028587</v>
      </c>
      <c r="AV27">
        <f>AU27*1000/AA27</f>
        <v>47.076868883763112</v>
      </c>
      <c r="AW27">
        <f>(AV27-U27)</f>
        <v>12.575842730198659</v>
      </c>
      <c r="AX27">
        <f>IF(D27,P27,(O27+P27)/2)</f>
        <v>30.380992889404297</v>
      </c>
      <c r="AY27">
        <f>0.61365*EXP(17.502*AX27/(240.97+AX27))</f>
        <v>4.3545789692747858</v>
      </c>
      <c r="AZ27">
        <f>IF(AW27&lt;&gt;0,(1000-(AV27+U27)/2)/AW27*AP27,0)</f>
        <v>2.5854375597697921</v>
      </c>
      <c r="BA27">
        <f>U27*AA27/1000</f>
        <v>3.058501017507282</v>
      </c>
      <c r="BB27">
        <f>(AY27-BA27)</f>
        <v>1.2960779517675038</v>
      </c>
      <c r="BC27">
        <f>1/(1.6/F27+1.37/N27)</f>
        <v>1.7695456562267589</v>
      </c>
      <c r="BD27">
        <f>G27*AA27*0.001</f>
        <v>34.021875914468204</v>
      </c>
      <c r="BE27">
        <f>G27/S27</f>
        <v>0.98416552251719225</v>
      </c>
      <c r="BF27">
        <f>(1-AP27*AA27/AU27/F27)*100</f>
        <v>88.972348506564074</v>
      </c>
      <c r="BG27">
        <f>(S27-E27/(N27/1.35))</f>
        <v>390.6438842939732</v>
      </c>
      <c r="BH27">
        <f>E27*BF27/100/BG27</f>
        <v>-4.9811733485471046E-3</v>
      </c>
    </row>
    <row r="28" spans="1:60" x14ac:dyDescent="0.35">
      <c r="A28" s="1" t="s">
        <v>9</v>
      </c>
      <c r="B28" s="1" t="s">
        <v>4711</v>
      </c>
      <c r="K28" s="1">
        <v>2.72</v>
      </c>
    </row>
    <row r="29" spans="1:60" x14ac:dyDescent="0.35">
      <c r="A29" s="1" t="s">
        <v>9</v>
      </c>
      <c r="B29" s="1" t="s">
        <v>4710</v>
      </c>
      <c r="K29" s="1">
        <v>2.72</v>
      </c>
    </row>
    <row r="30" spans="1:60" x14ac:dyDescent="0.35">
      <c r="A30" s="1">
        <v>5</v>
      </c>
      <c r="B30" s="1" t="s">
        <v>4709</v>
      </c>
      <c r="C30" s="1">
        <v>1198.0000022575259</v>
      </c>
      <c r="D30" s="1">
        <v>0</v>
      </c>
      <c r="E30">
        <f>(R30-S30*(1000-T30)/(1000-U30))*AO30</f>
        <v>-1.807242351986142</v>
      </c>
      <c r="F30">
        <f>IF(AZ30&lt;&gt;0,1/(1/AZ30-1/N30),0)</f>
        <v>6.288549594349778</v>
      </c>
      <c r="G30">
        <f>((BC30-AP30/2)*S30-E30)/(BC30+AP30/2)</f>
        <v>383.59728806028193</v>
      </c>
      <c r="H30">
        <f>AP30*1000</f>
        <v>33.225904405578355</v>
      </c>
      <c r="I30">
        <f>(AU30-BA30)</f>
        <v>1.1090500227735784</v>
      </c>
      <c r="J30">
        <f>(P30+AT30*D30)</f>
        <v>29.712419509887695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31.136476516723633</v>
      </c>
      <c r="P30" s="1">
        <v>29.712419509887695</v>
      </c>
      <c r="Q30" s="1">
        <v>31.336406707763672</v>
      </c>
      <c r="R30" s="1">
        <v>400.03933715820313</v>
      </c>
      <c r="S30" s="1">
        <v>389.9417724609375</v>
      </c>
      <c r="T30" s="1">
        <v>5.7152667045593262</v>
      </c>
      <c r="U30" s="1">
        <v>34.7618408203125</v>
      </c>
      <c r="V30" s="1">
        <v>11.143276214599609</v>
      </c>
      <c r="W30" s="1">
        <v>67.776496887207031</v>
      </c>
      <c r="X30" s="1">
        <v>300.32070922851563</v>
      </c>
      <c r="Y30" s="1">
        <v>150.9365234375</v>
      </c>
      <c r="Z30" s="1">
        <v>2.2867033258080482E-3</v>
      </c>
      <c r="AA30" s="1">
        <v>88.646873474121094</v>
      </c>
      <c r="AB30" s="1">
        <v>5.3262929916381836</v>
      </c>
      <c r="AC30" s="1">
        <v>0.42253661155700684</v>
      </c>
      <c r="AD30" s="1">
        <v>9.4135284423828125E-2</v>
      </c>
      <c r="AE30" s="1">
        <v>3.7037590518593788E-3</v>
      </c>
      <c r="AF30" s="1">
        <v>4.0561087429523468E-2</v>
      </c>
      <c r="AG30" s="1">
        <v>1.8415112048387527E-2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1.1041202545166013</v>
      </c>
      <c r="AP30">
        <f>(U30-T30)/(1000-U30)*AO30</f>
        <v>3.3225904405578356E-2</v>
      </c>
      <c r="AQ30">
        <f>(P30+273.15)</f>
        <v>302.86241950988767</v>
      </c>
      <c r="AR30">
        <f>(O30+273.15)</f>
        <v>304.28647651672361</v>
      </c>
      <c r="AS30">
        <f>(Y30*AK30+Z30*AL30)*AM30</f>
        <v>24.149843210208928</v>
      </c>
      <c r="AT30">
        <f>((AS30+0.00000010773*(AR30^4-AQ30^4))-AP30*44100)/(L30*0.92*2*29.3+0.00000043092*AQ30^3)</f>
        <v>-11.181159524288471</v>
      </c>
      <c r="AU30">
        <f>0.61365*EXP(17.502*J30/(240.97+J30))</f>
        <v>4.1905785276993583</v>
      </c>
      <c r="AV30">
        <f>AU30*1000/AA30</f>
        <v>47.272716605427988</v>
      </c>
      <c r="AW30">
        <f>(AV30-U30)</f>
        <v>12.510875785115488</v>
      </c>
      <c r="AX30">
        <f>IF(D30,P30,(O30+P30)/2)</f>
        <v>30.424448013305664</v>
      </c>
      <c r="AY30">
        <f>0.61365*EXP(17.502*AX30/(240.97+AX30))</f>
        <v>4.3654293744632886</v>
      </c>
      <c r="AZ30">
        <f>IF(AW30&lt;&gt;0,(1000-(AV30+U30)/2)/AW30*AP30,0)</f>
        <v>2.5468295562486425</v>
      </c>
      <c r="BA30">
        <f>U30*AA30/1000</f>
        <v>3.0815285049257799</v>
      </c>
      <c r="BB30">
        <f>(AY30-BA30)</f>
        <v>1.2839008695375087</v>
      </c>
      <c r="BC30">
        <f>1/(1.6/F30+1.37/N30)</f>
        <v>1.7406497344846781</v>
      </c>
      <c r="BD30">
        <f>G30*AA30*0.001</f>
        <v>34.004700259695795</v>
      </c>
      <c r="BE30">
        <f>G30/S30</f>
        <v>0.98372966209643231</v>
      </c>
      <c r="BF30">
        <f>(1-AP30*AA30/AU30/F30)*100</f>
        <v>88.823244244554729</v>
      </c>
      <c r="BG30">
        <f>(S30-E30/(N30/1.35))</f>
        <v>390.51176750837089</v>
      </c>
      <c r="BH30">
        <f>E30*BF30/100/BG30</f>
        <v>-4.1106348693097363E-3</v>
      </c>
    </row>
    <row r="31" spans="1:60" x14ac:dyDescent="0.35">
      <c r="A31" s="1" t="s">
        <v>9</v>
      </c>
      <c r="B31" s="1" t="s">
        <v>4708</v>
      </c>
      <c r="K31" s="1">
        <v>2.72</v>
      </c>
    </row>
    <row r="32" spans="1:60" x14ac:dyDescent="0.35">
      <c r="A32" s="1" t="s">
        <v>9</v>
      </c>
      <c r="B32" s="1" t="s">
        <v>4707</v>
      </c>
      <c r="K32" s="1">
        <v>2.72</v>
      </c>
    </row>
    <row r="33" spans="1:60" x14ac:dyDescent="0.35">
      <c r="A33" s="1">
        <v>6</v>
      </c>
      <c r="B33" s="1" t="s">
        <v>4706</v>
      </c>
      <c r="C33" s="1">
        <v>1403.0000022575259</v>
      </c>
      <c r="D33" s="1">
        <v>0</v>
      </c>
      <c r="E33">
        <f>(R33-S33*(1000-T33)/(1000-U33))*AO33</f>
        <v>-1.4875867062919645</v>
      </c>
      <c r="F33">
        <f>IF(AZ33&lt;&gt;0,1/(1/AZ33-1/N33),0)</f>
        <v>6.321952243005927</v>
      </c>
      <c r="G33">
        <f>((BC33-AP33/2)*S33-E33)/(BC33+AP33/2)</f>
        <v>383.37150938264818</v>
      </c>
      <c r="H33">
        <f>AP33*1000</f>
        <v>32.702642783189063</v>
      </c>
      <c r="I33">
        <f>(AU33-BA33)</f>
        <v>1.088847903411144</v>
      </c>
      <c r="J33">
        <f>(P33+AT33*D33)</f>
        <v>29.796539306640625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31.165748596191406</v>
      </c>
      <c r="P33" s="1">
        <v>29.796539306640625</v>
      </c>
      <c r="Q33" s="1">
        <v>31.354742050170898</v>
      </c>
      <c r="R33" s="1">
        <v>399.9625244140625</v>
      </c>
      <c r="S33" s="1">
        <v>389.76458740234375</v>
      </c>
      <c r="T33" s="1">
        <v>6.6413121223449707</v>
      </c>
      <c r="U33" s="1">
        <v>35.219436645507813</v>
      </c>
      <c r="V33" s="1">
        <v>12.92713451385498</v>
      </c>
      <c r="W33" s="1">
        <v>68.553680419921875</v>
      </c>
      <c r="X33" s="1">
        <v>300.2939453125</v>
      </c>
      <c r="Y33" s="1">
        <v>300.06695556640625</v>
      </c>
      <c r="Z33" s="1">
        <v>0.11776894330978394</v>
      </c>
      <c r="AA33" s="1">
        <v>88.646064758300781</v>
      </c>
      <c r="AB33" s="1">
        <v>5.5223546028137207</v>
      </c>
      <c r="AC33" s="1">
        <v>0.42624372243881226</v>
      </c>
      <c r="AD33" s="1">
        <v>6.0882214456796646E-2</v>
      </c>
      <c r="AE33" s="1">
        <v>6.1636404134333134E-3</v>
      </c>
      <c r="AF33" s="1">
        <v>2.418210543692112E-2</v>
      </c>
      <c r="AG33" s="1">
        <v>2.0079312846064568E-2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1.1040218577665437</v>
      </c>
      <c r="AP33">
        <f>(U33-T33)/(1000-U33)*AO33</f>
        <v>3.2702642783189066E-2</v>
      </c>
      <c r="AQ33">
        <f>(P33+273.15)</f>
        <v>302.9465393066406</v>
      </c>
      <c r="AR33">
        <f>(O33+273.15)</f>
        <v>304.31574859619138</v>
      </c>
      <c r="AS33">
        <f>(Y33*AK33+Z33*AL33)*AM33</f>
        <v>48.010711817501942</v>
      </c>
      <c r="AT33">
        <f>((AS33+0.00000010773*(AR33^4-AQ33^4))-AP33*44100)/(L33*0.92*2*29.3+0.00000043092*AQ33^3)</f>
        <v>-10.816873145009872</v>
      </c>
      <c r="AU33">
        <f>0.61365*EXP(17.502*J33/(240.97+J33))</f>
        <v>4.2109123650397011</v>
      </c>
      <c r="AV33">
        <f>AU33*1000/AA33</f>
        <v>47.502530163307597</v>
      </c>
      <c r="AW33">
        <f>(AV33-U33)</f>
        <v>12.283093517799784</v>
      </c>
      <c r="AX33">
        <f>IF(D33,P33,(O33+P33)/2)</f>
        <v>30.481143951416016</v>
      </c>
      <c r="AY33">
        <f>0.61365*EXP(17.502*AX33/(240.97+AX33))</f>
        <v>4.379621319552653</v>
      </c>
      <c r="AZ33">
        <f>IF(AW33&lt;&gt;0,(1000-(AV33+U33)/2)/AW33*AP33,0)</f>
        <v>2.5522910228048885</v>
      </c>
      <c r="BA33">
        <f>U33*AA33/1000</f>
        <v>3.1220644616285571</v>
      </c>
      <c r="BB33">
        <f>(AY33-BA33)</f>
        <v>1.2575568579240959</v>
      </c>
      <c r="BC33">
        <f>1/(1.6/F33+1.37/N33)</f>
        <v>1.744732358547598</v>
      </c>
      <c r="BD33">
        <f>G33*AA33*0.001</f>
        <v>33.984375647221754</v>
      </c>
      <c r="BE33">
        <f>G33/S33</f>
        <v>0.98359759140176539</v>
      </c>
      <c r="BF33">
        <f>(1-AP33*AA33/AU33/F33)*100</f>
        <v>89.110325531520914</v>
      </c>
      <c r="BG33">
        <f>(S33-E33/(N33/1.35))</f>
        <v>390.23376468467245</v>
      </c>
      <c r="BH33">
        <f>E33*BF33/100/BG33</f>
        <v>-3.3969212213390667E-3</v>
      </c>
    </row>
    <row r="34" spans="1:60" x14ac:dyDescent="0.35">
      <c r="A34" s="1" t="s">
        <v>9</v>
      </c>
      <c r="B34" s="1" t="s">
        <v>4705</v>
      </c>
      <c r="K34" s="1">
        <v>2.72</v>
      </c>
    </row>
    <row r="35" spans="1:60" x14ac:dyDescent="0.35">
      <c r="A35" s="1" t="s">
        <v>9</v>
      </c>
      <c r="B35" s="1" t="s">
        <v>4704</v>
      </c>
      <c r="K35" s="1">
        <v>2.72</v>
      </c>
    </row>
    <row r="36" spans="1:60" x14ac:dyDescent="0.35">
      <c r="A36" s="1">
        <v>7</v>
      </c>
      <c r="B36" s="1" t="s">
        <v>4703</v>
      </c>
      <c r="C36" s="1">
        <v>1609.0000022575259</v>
      </c>
      <c r="D36" s="1">
        <v>0</v>
      </c>
      <c r="E36">
        <f>(R36-S36*(1000-T36)/(1000-U36))*AO36</f>
        <v>-1.3082283951442564</v>
      </c>
      <c r="F36">
        <f>IF(AZ36&lt;&gt;0,1/(1/AZ36-1/N36),0)</f>
        <v>6.5007090062742421</v>
      </c>
      <c r="G36">
        <f>((BC36-AP36/2)*S36-E36)/(BC36+AP36/2)</f>
        <v>383.44612356787673</v>
      </c>
      <c r="H36">
        <f>AP36*1000</f>
        <v>32.321426654653251</v>
      </c>
      <c r="I36">
        <f>(AU36-BA36)</f>
        <v>1.0636852894951039</v>
      </c>
      <c r="J36">
        <f>(P36+AT36*D36)</f>
        <v>29.918508529663086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31.199529647827148</v>
      </c>
      <c r="P36" s="1">
        <v>29.918508529663086</v>
      </c>
      <c r="Q36" s="1">
        <v>31.373935699462891</v>
      </c>
      <c r="R36" s="1">
        <v>400.0052490234375</v>
      </c>
      <c r="S36" s="1">
        <v>389.780517578125</v>
      </c>
      <c r="T36" s="1">
        <v>7.6147933006286621</v>
      </c>
      <c r="U36" s="1">
        <v>35.837421417236328</v>
      </c>
      <c r="V36" s="1">
        <v>14.793582916259766</v>
      </c>
      <c r="W36" s="1">
        <v>69.622879028320313</v>
      </c>
      <c r="X36" s="1">
        <v>300.33935546875</v>
      </c>
      <c r="Y36" s="1">
        <v>498.88519287109375</v>
      </c>
      <c r="Z36" s="1">
        <v>5.2593786269426346E-2</v>
      </c>
      <c r="AA36" s="1">
        <v>88.646522521972656</v>
      </c>
      <c r="AB36" s="1">
        <v>5.5371356010437012</v>
      </c>
      <c r="AC36" s="1">
        <v>0.4247586727142334</v>
      </c>
      <c r="AD36" s="1">
        <v>4.7629572451114655E-2</v>
      </c>
      <c r="AE36" s="1">
        <v>1.2250703759491444E-2</v>
      </c>
      <c r="AF36" s="1">
        <v>3.8640961050987244E-2</v>
      </c>
      <c r="AG36" s="1">
        <v>2.2229891270399094E-2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1.1041888068704042</v>
      </c>
      <c r="AP36">
        <f>(U36-T36)/(1000-U36)*AO36</f>
        <v>3.2321426654653249E-2</v>
      </c>
      <c r="AQ36">
        <f>(P36+273.15)</f>
        <v>303.06850852966306</v>
      </c>
      <c r="AR36">
        <f>(O36+273.15)</f>
        <v>304.34952964782713</v>
      </c>
      <c r="AS36">
        <f>(Y36*AK36+Z36*AL36)*AM36</f>
        <v>79.821629075222518</v>
      </c>
      <c r="AT36">
        <f>((AS36+0.00000010773*(AR36^4-AQ36^4))-AP36*44100)/(L36*0.92*2*29.3+0.00000043092*AQ36^3)</f>
        <v>-10.442179034312595</v>
      </c>
      <c r="AU36">
        <f>0.61365*EXP(17.502*J36/(240.97+J36))</f>
        <v>4.2405480742875694</v>
      </c>
      <c r="AV36">
        <f>AU36*1000/AA36</f>
        <v>47.836598138821209</v>
      </c>
      <c r="AW36">
        <f>(AV36-U36)</f>
        <v>11.999176721584881</v>
      </c>
      <c r="AX36">
        <f>IF(D36,P36,(O36+P36)/2)</f>
        <v>30.559019088745117</v>
      </c>
      <c r="AY36">
        <f>0.61365*EXP(17.502*AX36/(240.97+AX36))</f>
        <v>4.3991802938646609</v>
      </c>
      <c r="AZ36">
        <f>IF(AW36&lt;&gt;0,(1000-(AV36+U36)/2)/AW36*AP36,0)</f>
        <v>2.5809433038812846</v>
      </c>
      <c r="BA36">
        <f>U36*AA36/1000</f>
        <v>3.1768627847924655</v>
      </c>
      <c r="BB36">
        <f>(AY36-BA36)</f>
        <v>1.2223175090721954</v>
      </c>
      <c r="BC36">
        <f>1/(1.6/F36+1.37/N36)</f>
        <v>1.7661777387651636</v>
      </c>
      <c r="BD36">
        <f>G36*AA36*0.001</f>
        <v>33.991165428822896</v>
      </c>
      <c r="BE36">
        <f>G36/S36</f>
        <v>0.9837488183103491</v>
      </c>
      <c r="BF36">
        <f>(1-AP36*AA36/AU36/F36)*100</f>
        <v>89.606316005994714</v>
      </c>
      <c r="BG36">
        <f>(S36-E36/(N36/1.35))</f>
        <v>390.19312616120988</v>
      </c>
      <c r="BH36">
        <f>E36*BF36/100/BG36</f>
        <v>-3.0042950304275565E-3</v>
      </c>
    </row>
    <row r="37" spans="1:60" x14ac:dyDescent="0.35">
      <c r="A37" s="1" t="s">
        <v>9</v>
      </c>
      <c r="B37" s="1" t="s">
        <v>4702</v>
      </c>
      <c r="K37" s="1">
        <v>2.72</v>
      </c>
    </row>
    <row r="38" spans="1:60" x14ac:dyDescent="0.35">
      <c r="A38" s="1" t="s">
        <v>9</v>
      </c>
      <c r="B38" s="1" t="s">
        <v>4701</v>
      </c>
      <c r="K38" s="1">
        <v>2.72</v>
      </c>
    </row>
    <row r="39" spans="1:60" x14ac:dyDescent="0.35">
      <c r="A39" s="1">
        <v>8</v>
      </c>
      <c r="B39" s="1" t="s">
        <v>4700</v>
      </c>
      <c r="C39" s="1">
        <v>1815.50000224635</v>
      </c>
      <c r="D39" s="1">
        <v>0</v>
      </c>
      <c r="E39">
        <f>(R39-S39*(1000-T39)/(1000-U39))*AO39</f>
        <v>-1.3273186160930412</v>
      </c>
      <c r="F39">
        <f>IF(AZ39&lt;&gt;0,1/(1/AZ39-1/N39),0)</f>
        <v>6.9109073312582598</v>
      </c>
      <c r="G39">
        <f>((BC39-AP39/2)*S39-E39)/(BC39+AP39/2)</f>
        <v>383.73129751094427</v>
      </c>
      <c r="H39">
        <f>AP39*1000</f>
        <v>32.099311583722304</v>
      </c>
      <c r="I39">
        <f>(AU39-BA39)</f>
        <v>1.0307672586206609</v>
      </c>
      <c r="J39">
        <f>(P39+AT39*D39)</f>
        <v>30.079860687255859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31.249113082885742</v>
      </c>
      <c r="P39" s="1">
        <v>30.079860687255859</v>
      </c>
      <c r="Q39" s="1">
        <v>31.404870986938477</v>
      </c>
      <c r="R39" s="1">
        <v>399.9798583984375</v>
      </c>
      <c r="S39" s="1">
        <v>389.84747314453125</v>
      </c>
      <c r="T39" s="1">
        <v>8.6465797424316406</v>
      </c>
      <c r="U39" s="1">
        <v>36.655361175537109</v>
      </c>
      <c r="V39" s="1">
        <v>16.750188827514648</v>
      </c>
      <c r="W39" s="1">
        <v>71.008918762207031</v>
      </c>
      <c r="X39" s="1">
        <v>300.29776000976563</v>
      </c>
      <c r="Y39" s="1">
        <v>750.02117919921875</v>
      </c>
      <c r="Z39" s="1">
        <v>2.401038259267807E-2</v>
      </c>
      <c r="AA39" s="1">
        <v>88.643646240234375</v>
      </c>
      <c r="AB39" s="1">
        <v>5.5860018730163574</v>
      </c>
      <c r="AC39" s="1">
        <v>0.42957204580307007</v>
      </c>
      <c r="AD39" s="1">
        <v>4.4318202883005142E-2</v>
      </c>
      <c r="AE39" s="1">
        <v>5.7413973845541477E-3</v>
      </c>
      <c r="AF39" s="1">
        <v>2.3896906524896622E-2</v>
      </c>
      <c r="AG39" s="1">
        <v>2.3703373968601227E-2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1.1040358823888439</v>
      </c>
      <c r="AP39">
        <f>(U39-T39)/(1000-U39)*AO39</f>
        <v>3.2099311583722305E-2</v>
      </c>
      <c r="AQ39">
        <f>(P39+273.15)</f>
        <v>303.22986068725584</v>
      </c>
      <c r="AR39">
        <f>(O39+273.15)</f>
        <v>304.39911308288572</v>
      </c>
      <c r="AS39">
        <f>(Y39*AK39+Z39*AL39)*AM39</f>
        <v>120.00338598959024</v>
      </c>
      <c r="AT39">
        <f>((AS39+0.00000010773*(AR39^4-AQ39^4))-AP39*44100)/(L39*0.92*2*29.3+0.00000043092*AQ39^3)</f>
        <v>-10.058785936859991</v>
      </c>
      <c r="AU39">
        <f>0.61365*EXP(17.502*J39/(240.97+J39))</f>
        <v>4.2800321274729942</v>
      </c>
      <c r="AV39">
        <f>AU39*1000/AA39</f>
        <v>48.283574841603645</v>
      </c>
      <c r="AW39">
        <f>(AV39-U39)</f>
        <v>11.628213666066536</v>
      </c>
      <c r="AX39">
        <f>IF(D39,P39,(O39+P39)/2)</f>
        <v>30.664486885070801</v>
      </c>
      <c r="AY39">
        <f>0.61365*EXP(17.502*AX39/(240.97+AX39))</f>
        <v>4.4257906903291548</v>
      </c>
      <c r="AZ39">
        <f>IF(AW39&lt;&gt;0,(1000-(AV39+U39)/2)/AW39*AP39,0)</f>
        <v>2.6432323811708334</v>
      </c>
      <c r="BA39">
        <f>U39*AA39/1000</f>
        <v>3.2492648688523333</v>
      </c>
      <c r="BB39">
        <f>(AY39-BA39)</f>
        <v>1.1765258214768215</v>
      </c>
      <c r="BC39">
        <f>1/(1.6/F39+1.37/N39)</f>
        <v>1.8129555207549584</v>
      </c>
      <c r="BD39">
        <f>G39*AA39*0.001</f>
        <v>34.015341387866279</v>
      </c>
      <c r="BE39">
        <f>G39/S39</f>
        <v>0.98431136263561347</v>
      </c>
      <c r="BF39">
        <f>(1-AP39*AA39/AU39/F39)*100</f>
        <v>90.380306568630814</v>
      </c>
      <c r="BG39">
        <f>(S39-E39/(N39/1.35))</f>
        <v>390.26610268622375</v>
      </c>
      <c r="BH39">
        <f>E39*BF39/100/BG39</f>
        <v>-3.0738888827654904E-3</v>
      </c>
    </row>
    <row r="40" spans="1:60" x14ac:dyDescent="0.35">
      <c r="A40" s="1" t="s">
        <v>9</v>
      </c>
      <c r="B40" s="1" t="s">
        <v>4699</v>
      </c>
      <c r="K40" s="1">
        <v>2.72</v>
      </c>
    </row>
    <row r="41" spans="1:60" x14ac:dyDescent="0.35">
      <c r="A41" s="1" t="s">
        <v>9</v>
      </c>
      <c r="B41" s="1" t="s">
        <v>4698</v>
      </c>
      <c r="K41" s="1">
        <v>2.72</v>
      </c>
    </row>
    <row r="42" spans="1:60" x14ac:dyDescent="0.35">
      <c r="A42" s="1">
        <v>9</v>
      </c>
      <c r="B42" s="1" t="s">
        <v>4697</v>
      </c>
      <c r="C42" s="1">
        <v>2021.50000224635</v>
      </c>
      <c r="D42" s="1">
        <v>0</v>
      </c>
      <c r="E42">
        <f>(R42-S42*(1000-T42)/(1000-U42))*AO42</f>
        <v>-0.71115316015403929</v>
      </c>
      <c r="F42">
        <f>IF(AZ42&lt;&gt;0,1/(1/AZ42-1/N42),0)</f>
        <v>7.6785226523400727</v>
      </c>
      <c r="G42">
        <f>((BC42-AP42/2)*S42-E42)/(BC42+AP42/2)</f>
        <v>383.17982332631624</v>
      </c>
      <c r="H42">
        <f>AP42*1000</f>
        <v>32.007324542009002</v>
      </c>
      <c r="I42">
        <f>(AU42-BA42)</f>
        <v>0.98786407077098248</v>
      </c>
      <c r="J42">
        <f>(P42+AT42*D42)</f>
        <v>30.210050582885742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31.3167724609375</v>
      </c>
      <c r="P42" s="1">
        <v>30.210050582885742</v>
      </c>
      <c r="Q42" s="1">
        <v>31.453479766845703</v>
      </c>
      <c r="R42" s="1">
        <v>399.98056030273438</v>
      </c>
      <c r="S42" s="1">
        <v>389.33718872070313</v>
      </c>
      <c r="T42" s="1">
        <v>9.5979833602905273</v>
      </c>
      <c r="U42" s="1">
        <v>37.502361297607422</v>
      </c>
      <c r="V42" s="1">
        <v>18.521329879760742</v>
      </c>
      <c r="W42" s="1">
        <v>72.368698120117188</v>
      </c>
      <c r="X42" s="1">
        <v>300.29327392578125</v>
      </c>
      <c r="Y42" s="1">
        <v>1001.1551513671875</v>
      </c>
      <c r="Z42" s="1">
        <v>2.7440212666988373E-2</v>
      </c>
      <c r="AA42" s="1">
        <v>88.641342163085938</v>
      </c>
      <c r="AB42" s="1">
        <v>5.6417818069458008</v>
      </c>
      <c r="AC42" s="1">
        <v>0.4295041561126709</v>
      </c>
      <c r="AD42" s="1">
        <v>2.8427829965949059E-2</v>
      </c>
      <c r="AE42" s="1">
        <v>7.575127761811018E-3</v>
      </c>
      <c r="AF42" s="1">
        <v>3.2976608723402023E-2</v>
      </c>
      <c r="AG42" s="1">
        <v>2.0880166441202164E-2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1.104019389433019</v>
      </c>
      <c r="AP42">
        <f>(U42-T42)/(1000-U42)*AO42</f>
        <v>3.2007324542009004E-2</v>
      </c>
      <c r="AQ42">
        <f>(P42+273.15)</f>
        <v>303.36005058288572</v>
      </c>
      <c r="AR42">
        <f>(O42+273.15)</f>
        <v>304.46677246093748</v>
      </c>
      <c r="AS42">
        <f>(Y42*AK42+Z42*AL42)*AM42</f>
        <v>160.18482063834017</v>
      </c>
      <c r="AT42">
        <f>((AS42+0.00000010773*(AR42^4-AQ42^4))-AP42*44100)/(L42*0.92*2*29.3+0.00000043092*AQ42^3)</f>
        <v>-9.716184946048946</v>
      </c>
      <c r="AU42">
        <f>0.61365*EXP(17.502*J42/(240.97+J42))</f>
        <v>4.3121237104758734</v>
      </c>
      <c r="AV42">
        <f>AU42*1000/AA42</f>
        <v>48.646868439133655</v>
      </c>
      <c r="AW42">
        <f>(AV42-U42)</f>
        <v>11.144507141526233</v>
      </c>
      <c r="AX42">
        <f>IF(D42,P42,(O42+P42)/2)</f>
        <v>30.763411521911621</v>
      </c>
      <c r="AY42">
        <f>0.61365*EXP(17.502*AX42/(240.97+AX42))</f>
        <v>4.450877533166933</v>
      </c>
      <c r="AZ42">
        <f>IF(AW42&lt;&gt;0,(1000-(AV42+U42)/2)/AW42*AP42,0)</f>
        <v>2.7483154683680744</v>
      </c>
      <c r="BA42">
        <f>U42*AA42/1000</f>
        <v>3.3242596397048909</v>
      </c>
      <c r="BB42">
        <f>(AY42-BA42)</f>
        <v>1.1266178934620421</v>
      </c>
      <c r="BC42">
        <f>1/(1.6/F42+1.37/N42)</f>
        <v>1.8923593863495558</v>
      </c>
      <c r="BD42">
        <f>G42*AA42*0.001</f>
        <v>33.965573829458819</v>
      </c>
      <c r="BE42">
        <f>G42/S42</f>
        <v>0.98418500576680346</v>
      </c>
      <c r="BF42">
        <f>(1-AP42*AA42/AU42/F42)*100</f>
        <v>91.43126296321033</v>
      </c>
      <c r="BG42">
        <f>(S42-E42/(N42/1.35))</f>
        <v>389.56148281098325</v>
      </c>
      <c r="BH42">
        <f>E42*BF42/100/BG42</f>
        <v>-1.669098061851016E-3</v>
      </c>
    </row>
    <row r="43" spans="1:60" x14ac:dyDescent="0.35">
      <c r="A43" s="1" t="s">
        <v>9</v>
      </c>
      <c r="B43" s="1" t="s">
        <v>4696</v>
      </c>
      <c r="K43" s="1">
        <v>2.72</v>
      </c>
    </row>
    <row r="44" spans="1:60" x14ac:dyDescent="0.35">
      <c r="A44" s="1" t="s">
        <v>9</v>
      </c>
      <c r="B44" s="1" t="s">
        <v>4695</v>
      </c>
      <c r="K44" s="1">
        <v>2.72</v>
      </c>
    </row>
    <row r="45" spans="1:60" x14ac:dyDescent="0.35">
      <c r="A45" s="1">
        <v>10</v>
      </c>
      <c r="B45" s="1" t="s">
        <v>4694</v>
      </c>
      <c r="C45" s="1">
        <v>2227.50000224635</v>
      </c>
      <c r="D45" s="1">
        <v>0</v>
      </c>
      <c r="E45">
        <f>(R45-S45*(1000-T45)/(1000-U45))*AO45</f>
        <v>-0.327772939495791</v>
      </c>
      <c r="F45">
        <f>IF(AZ45&lt;&gt;0,1/(1/AZ45-1/N45),0)</f>
        <v>8.4744329885225973</v>
      </c>
      <c r="G45">
        <f>((BC45-AP45/2)*S45-E45)/(BC45+AP45/2)</f>
        <v>382.84944719543483</v>
      </c>
      <c r="H45">
        <f>AP45*1000</f>
        <v>32.093298524236559</v>
      </c>
      <c r="I45">
        <f>(AU45-BA45)</f>
        <v>0.956494486014829</v>
      </c>
      <c r="J45">
        <f>(P45+AT45*D45)</f>
        <v>30.385671615600586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31.397441864013672</v>
      </c>
      <c r="P45" s="1">
        <v>30.385671615600586</v>
      </c>
      <c r="Q45" s="1">
        <v>31.515068054199219</v>
      </c>
      <c r="R45" s="1">
        <v>399.9951171875</v>
      </c>
      <c r="S45" s="1">
        <v>388.98519897460938</v>
      </c>
      <c r="T45" s="1">
        <v>10.397909164428711</v>
      </c>
      <c r="U45" s="1">
        <v>38.350555419921875</v>
      </c>
      <c r="V45" s="1">
        <v>19.971982955932617</v>
      </c>
      <c r="W45" s="1">
        <v>73.662559509277344</v>
      </c>
      <c r="X45" s="1">
        <v>300.3150634765625</v>
      </c>
      <c r="Y45" s="1">
        <v>1249.927734375</v>
      </c>
      <c r="Z45" s="1">
        <v>0.2138095498085022</v>
      </c>
      <c r="AA45" s="1">
        <v>88.636306762695313</v>
      </c>
      <c r="AB45" s="1">
        <v>5.841949462890625</v>
      </c>
      <c r="AC45" s="1">
        <v>0.42421069741249084</v>
      </c>
      <c r="AD45" s="1">
        <v>5.0367332994937897E-2</v>
      </c>
      <c r="AE45" s="1">
        <v>8.2497578114271164E-3</v>
      </c>
      <c r="AF45" s="1">
        <v>2.3673076182603836E-2</v>
      </c>
      <c r="AG45" s="1">
        <v>2.1582238376140594E-2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1.1040994980755972</v>
      </c>
      <c r="AP45">
        <f>(U45-T45)/(1000-U45)*AO45</f>
        <v>3.2093298524236556E-2</v>
      </c>
      <c r="AQ45">
        <f>(P45+273.15)</f>
        <v>303.53567161560056</v>
      </c>
      <c r="AR45">
        <f>(O45+273.15)</f>
        <v>304.54744186401365</v>
      </c>
      <c r="AS45">
        <f>(Y45*AK45+Z45*AL45)*AM45</f>
        <v>199.98843302991008</v>
      </c>
      <c r="AT45">
        <f>((AS45+0.00000010773*(AR45^4-AQ45^4))-AP45*44100)/(L45*0.92*2*29.3+0.00000043092*AQ45^3)</f>
        <v>-9.440883806690854</v>
      </c>
      <c r="AU45">
        <f>0.61365*EXP(17.502*J45/(240.97+J45))</f>
        <v>4.3557460807347717</v>
      </c>
      <c r="AV45">
        <f>AU45*1000/AA45</f>
        <v>49.141782186348841</v>
      </c>
      <c r="AW45">
        <f>(AV45-U45)</f>
        <v>10.791226766426966</v>
      </c>
      <c r="AX45">
        <f>IF(D45,P45,(O45+P45)/2)</f>
        <v>30.891556739807129</v>
      </c>
      <c r="AY45">
        <f>0.61365*EXP(17.502*AX45/(240.97+AX45))</f>
        <v>4.4835586914857002</v>
      </c>
      <c r="AZ45">
        <f>IF(AW45&lt;&gt;0,(1000-(AV45+U45)/2)/AW45*AP45,0)</f>
        <v>2.8439157413524816</v>
      </c>
      <c r="BA45">
        <f>U45*AA45/1000</f>
        <v>3.3992515947199426</v>
      </c>
      <c r="BB45">
        <f>(AY45-BA45)</f>
        <v>1.0843070967657575</v>
      </c>
      <c r="BC45">
        <f>1/(1.6/F45+1.37/N45)</f>
        <v>1.9651360338387427</v>
      </c>
      <c r="BD45">
        <f>G45*AA45*0.001</f>
        <v>33.934361045542886</v>
      </c>
      <c r="BE45">
        <f>G45/S45</f>
        <v>0.98422625900587279</v>
      </c>
      <c r="BF45">
        <f>(1-AP45*AA45/AU45/F45)*100</f>
        <v>92.293577711755546</v>
      </c>
      <c r="BG45">
        <f>(S45-E45/(N45/1.35))</f>
        <v>389.08857689290016</v>
      </c>
      <c r="BH45">
        <f>E45*BF45/100/BG45</f>
        <v>-7.7749230020423513E-4</v>
      </c>
    </row>
    <row r="46" spans="1:60" x14ac:dyDescent="0.35">
      <c r="A46" s="1" t="s">
        <v>9</v>
      </c>
      <c r="B46" s="1" t="s">
        <v>4693</v>
      </c>
      <c r="K46" s="1">
        <v>2.72</v>
      </c>
    </row>
    <row r="47" spans="1:60" x14ac:dyDescent="0.35">
      <c r="A47" s="1" t="s">
        <v>9</v>
      </c>
      <c r="B47" s="1" t="s">
        <v>4692</v>
      </c>
      <c r="K47" s="1">
        <v>2.72</v>
      </c>
    </row>
    <row r="48" spans="1:60" x14ac:dyDescent="0.35">
      <c r="A48" s="1">
        <v>11</v>
      </c>
      <c r="B48" s="1" t="s">
        <v>4691</v>
      </c>
      <c r="C48" s="1">
        <v>2434.0000022351742</v>
      </c>
      <c r="D48" s="1">
        <v>0</v>
      </c>
      <c r="E48">
        <f>(R48-S48*(1000-T48)/(1000-U48))*AO48</f>
        <v>0.40569083097465763</v>
      </c>
      <c r="F48">
        <f>IF(AZ48&lt;&gt;0,1/(1/AZ48-1/N48),0)</f>
        <v>10.109600697165529</v>
      </c>
      <c r="G48">
        <f>((BC48-AP48/2)*S48-E48)/(BC48+AP48/2)</f>
        <v>382.01973874626162</v>
      </c>
      <c r="H48">
        <f>AP48*1000</f>
        <v>32.467652064733116</v>
      </c>
      <c r="I48">
        <f>(AU48-BA48)</f>
        <v>0.91441662519287226</v>
      </c>
      <c r="J48">
        <f>(P48+AT48*D48)</f>
        <v>30.561517715454102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31.488197326660156</v>
      </c>
      <c r="P48" s="1">
        <v>30.561517715454102</v>
      </c>
      <c r="Q48" s="1">
        <v>31.582830429077148</v>
      </c>
      <c r="R48" s="1">
        <v>399.97744750976563</v>
      </c>
      <c r="S48" s="1">
        <v>388.19464111328125</v>
      </c>
      <c r="T48" s="1">
        <v>11.07279109954834</v>
      </c>
      <c r="U48" s="1">
        <v>39.32275390625</v>
      </c>
      <c r="V48" s="1">
        <v>21.158670425415039</v>
      </c>
      <c r="W48" s="1">
        <v>75.14068603515625</v>
      </c>
      <c r="X48" s="1">
        <v>300.316650390625</v>
      </c>
      <c r="Y48" s="1">
        <v>1600.439697265625</v>
      </c>
      <c r="Z48" s="1">
        <v>0.13377073407173157</v>
      </c>
      <c r="AA48" s="1">
        <v>88.635513305664063</v>
      </c>
      <c r="AB48" s="1">
        <v>5.7836623191833496</v>
      </c>
      <c r="AC48" s="1">
        <v>0.42547795176506042</v>
      </c>
      <c r="AD48" s="1">
        <v>6.8441338837146759E-2</v>
      </c>
      <c r="AE48" s="1">
        <v>7.0083760656416416E-3</v>
      </c>
      <c r="AF48" s="1">
        <v>6.577928364276886E-2</v>
      </c>
      <c r="AG48" s="1">
        <v>2.0717363804578781E-2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1.104105332318474</v>
      </c>
      <c r="AP48">
        <f>(U48-T48)/(1000-U48)*AO48</f>
        <v>3.2467652064733114E-2</v>
      </c>
      <c r="AQ48">
        <f>(P48+273.15)</f>
        <v>303.71151771545408</v>
      </c>
      <c r="AR48">
        <f>(O48+273.15)</f>
        <v>304.63819732666013</v>
      </c>
      <c r="AS48">
        <f>(Y48*AK48+Z48*AL48)*AM48</f>
        <v>256.07034583888162</v>
      </c>
      <c r="AT48">
        <f>((AS48+0.00000010773*(AR48^4-AQ48^4))-AP48*44100)/(L48*0.92*2*29.3+0.00000043092*AQ48^3)</f>
        <v>-9.1368114568702339</v>
      </c>
      <c r="AU48">
        <f>0.61365*EXP(17.502*J48/(240.97+J48))</f>
        <v>4.3998091022656478</v>
      </c>
      <c r="AV48">
        <f>AU48*1000/AA48</f>
        <v>49.639348136820544</v>
      </c>
      <c r="AW48">
        <f>(AV48-U48)</f>
        <v>10.316594230570544</v>
      </c>
      <c r="AX48">
        <f>IF(D48,P48,(O48+P48)/2)</f>
        <v>31.024857521057129</v>
      </c>
      <c r="AY48">
        <f>0.61365*EXP(17.502*AX48/(240.97+AX48))</f>
        <v>4.5177763034110141</v>
      </c>
      <c r="AZ48">
        <f>IF(AW48&lt;&gt;0,(1000-(AV48+U48)/2)/AW48*AP48,0)</f>
        <v>3.00714131847527</v>
      </c>
      <c r="BA48">
        <f>U48*AA48/1000</f>
        <v>3.4853924770727756</v>
      </c>
      <c r="BB48">
        <f>(AY48-BA48)</f>
        <v>1.0323838263382386</v>
      </c>
      <c r="BC48">
        <f>1/(1.6/F48+1.37/N48)</f>
        <v>2.0905945250552094</v>
      </c>
      <c r="BD48">
        <f>G48*AA48*0.001</f>
        <v>33.860515636670577</v>
      </c>
      <c r="BE48">
        <f>G48/S48</f>
        <v>0.98409328281989938</v>
      </c>
      <c r="BF48">
        <f>(1-AP48*AA48/AU48/F48)*100</f>
        <v>93.530200662616608</v>
      </c>
      <c r="BG48">
        <f>(S48-E48/(N48/1.35))</f>
        <v>388.06668828825445</v>
      </c>
      <c r="BH48">
        <f>E48*BF48/100/BG48</f>
        <v>9.7777897390302388E-4</v>
      </c>
    </row>
    <row r="49" spans="1:60" x14ac:dyDescent="0.35">
      <c r="A49" s="1" t="s">
        <v>9</v>
      </c>
      <c r="B49" s="1" t="s">
        <v>4690</v>
      </c>
      <c r="K49" s="1">
        <v>2.72</v>
      </c>
    </row>
    <row r="50" spans="1:60" x14ac:dyDescent="0.35">
      <c r="A50" s="1" t="s">
        <v>9</v>
      </c>
      <c r="B50" s="1" t="s">
        <v>4689</v>
      </c>
      <c r="K50" s="1">
        <v>2.72</v>
      </c>
    </row>
    <row r="51" spans="1:60" x14ac:dyDescent="0.35">
      <c r="A51" s="1">
        <v>12</v>
      </c>
      <c r="B51" s="1" t="s">
        <v>4688</v>
      </c>
      <c r="C51" s="1">
        <v>2640.0000022351742</v>
      </c>
      <c r="D51" s="1">
        <v>0</v>
      </c>
      <c r="E51">
        <f>(R51-S51*(1000-T51)/(1000-U51))*AO51</f>
        <v>0.48695887887013817</v>
      </c>
      <c r="F51">
        <f>IF(AZ51&lt;&gt;0,1/(1/AZ51-1/N51),0)</f>
        <v>11.86598080859647</v>
      </c>
      <c r="G51">
        <f>((BC51-AP51/2)*S51-E51)/(BC51+AP51/2)</f>
        <v>381.99888953770073</v>
      </c>
      <c r="H51">
        <f>AP51*1000</f>
        <v>32.961482580533726</v>
      </c>
      <c r="I51">
        <f>(AU51-BA51)</f>
        <v>0.88670066610782072</v>
      </c>
      <c r="J51">
        <f>(P51+AT51*D51)</f>
        <v>30.803533554077148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31.617019653320313</v>
      </c>
      <c r="P51" s="1">
        <v>30.803533554077148</v>
      </c>
      <c r="Q51" s="1">
        <v>31.676450729370117</v>
      </c>
      <c r="R51" s="1">
        <v>400.01834106445313</v>
      </c>
      <c r="S51" s="1">
        <v>387.99319458007813</v>
      </c>
      <c r="T51" s="1">
        <v>11.672853469848633</v>
      </c>
      <c r="U51" s="1">
        <v>40.325241088867188</v>
      </c>
      <c r="V51" s="1">
        <v>22.143589019775391</v>
      </c>
      <c r="W51" s="1">
        <v>76.497627258300781</v>
      </c>
      <c r="X51" s="1">
        <v>300.28863525390625</v>
      </c>
      <c r="Y51" s="1">
        <v>1999.861572265625</v>
      </c>
      <c r="Z51" s="1">
        <v>0.17493557929992676</v>
      </c>
      <c r="AA51" s="1">
        <v>88.638946533203125</v>
      </c>
      <c r="AB51" s="1">
        <v>6.02691650390625</v>
      </c>
      <c r="AC51" s="1">
        <v>0.43128162622451782</v>
      </c>
      <c r="AD51" s="1">
        <v>5.2900735288858414E-2</v>
      </c>
      <c r="AE51" s="1">
        <v>4.7254939563572407E-3</v>
      </c>
      <c r="AF51" s="1">
        <v>3.4940566867589951E-2</v>
      </c>
      <c r="AG51" s="1">
        <v>2.4591242894530296E-2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1.1040023354923021</v>
      </c>
      <c r="AP51">
        <f>(U51-T51)/(1000-U51)*AO51</f>
        <v>3.2961482580533726E-2</v>
      </c>
      <c r="AQ51">
        <f>(P51+273.15)</f>
        <v>303.95353355407713</v>
      </c>
      <c r="AR51">
        <f>(O51+273.15)</f>
        <v>304.76701965332029</v>
      </c>
      <c r="AS51">
        <f>(Y51*AK51+Z51*AL51)*AM51</f>
        <v>319.97784441043768</v>
      </c>
      <c r="AT51">
        <f>((AS51+0.00000010773*(AR51^4-AQ51^4))-AP51*44100)/(L51*0.92*2*29.3+0.00000043092*AQ51^3)</f>
        <v>-8.8148932581509118</v>
      </c>
      <c r="AU51">
        <f>0.61365*EXP(17.502*J51/(240.97+J51))</f>
        <v>4.4610875549224449</v>
      </c>
      <c r="AV51">
        <f>AU51*1000/AA51</f>
        <v>50.328751969670272</v>
      </c>
      <c r="AW51">
        <f>(AV51-U51)</f>
        <v>10.003510880803084</v>
      </c>
      <c r="AX51">
        <f>IF(D51,P51,(O51+P51)/2)</f>
        <v>31.21027660369873</v>
      </c>
      <c r="AY51">
        <f>0.61365*EXP(17.502*AX51/(240.97+AX51))</f>
        <v>4.5657505553993332</v>
      </c>
      <c r="AZ51">
        <f>IF(AW51&lt;&gt;0,(1000-(AV51+U51)/2)/AW51*AP51,0)</f>
        <v>3.1456393609160656</v>
      </c>
      <c r="BA51">
        <f>U51*AA51/1000</f>
        <v>3.5743868888146242</v>
      </c>
      <c r="BB51">
        <f>(AY51-BA51)</f>
        <v>0.99136366658470898</v>
      </c>
      <c r="BC51">
        <f>1/(1.6/F51+1.37/N51)</f>
        <v>2.1982530284349004</v>
      </c>
      <c r="BD51">
        <f>G51*AA51*0.001</f>
        <v>33.859979145475222</v>
      </c>
      <c r="BE51">
        <f>G51/S51</f>
        <v>0.98455048921962418</v>
      </c>
      <c r="BF51">
        <f>(1-AP51*AA51/AU51/F51)*100</f>
        <v>94.480662708478107</v>
      </c>
      <c r="BG51">
        <f>(S51-E51/(N51/1.35))</f>
        <v>387.83961022601812</v>
      </c>
      <c r="BH51">
        <f>E51*BF51/100/BG51</f>
        <v>1.1862686629820084E-3</v>
      </c>
    </row>
    <row r="52" spans="1:60" x14ac:dyDescent="0.35">
      <c r="A52" s="1" t="s">
        <v>9</v>
      </c>
      <c r="B52" s="1" t="s">
        <v>4687</v>
      </c>
      <c r="K52" s="1">
        <v>2.3881600000000001</v>
      </c>
    </row>
    <row r="53" spans="1:60" x14ac:dyDescent="0.35">
      <c r="A53" s="1" t="s">
        <v>9</v>
      </c>
      <c r="B53" s="1" t="s">
        <v>4686</v>
      </c>
    </row>
    <row r="54" spans="1:60" x14ac:dyDescent="0.35">
      <c r="A54" s="1" t="s">
        <v>9</v>
      </c>
      <c r="B54" s="1" t="s">
        <v>4685</v>
      </c>
    </row>
    <row r="55" spans="1:60" x14ac:dyDescent="0.35">
      <c r="A55" s="1" t="s">
        <v>9</v>
      </c>
      <c r="B55" s="1" t="s">
        <v>4684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BH55"/>
  <sheetViews>
    <sheetView zoomScale="51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3700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3699</v>
      </c>
    </row>
    <row r="12" spans="1:60" x14ac:dyDescent="0.35">
      <c r="A12" s="1" t="s">
        <v>9</v>
      </c>
      <c r="B12" s="1" t="s">
        <v>3698</v>
      </c>
    </row>
    <row r="13" spans="1:60" x14ac:dyDescent="0.35">
      <c r="A13" s="1" t="s">
        <v>9</v>
      </c>
      <c r="B13" s="1" t="s">
        <v>3697</v>
      </c>
    </row>
    <row r="14" spans="1:60" x14ac:dyDescent="0.35">
      <c r="A14" s="1" t="s">
        <v>9</v>
      </c>
      <c r="B14" s="1" t="s">
        <v>3696</v>
      </c>
    </row>
    <row r="15" spans="1:60" x14ac:dyDescent="0.35">
      <c r="A15" s="1" t="s">
        <v>9</v>
      </c>
      <c r="B15" s="1" t="s">
        <v>3695</v>
      </c>
    </row>
    <row r="16" spans="1:60" x14ac:dyDescent="0.35">
      <c r="A16" s="1" t="s">
        <v>9</v>
      </c>
      <c r="B16" s="1" t="s">
        <v>3694</v>
      </c>
    </row>
    <row r="17" spans="1:60" x14ac:dyDescent="0.35">
      <c r="A17" s="1" t="s">
        <v>9</v>
      </c>
      <c r="B17" s="1" t="s">
        <v>3693</v>
      </c>
    </row>
    <row r="18" spans="1:60" x14ac:dyDescent="0.35">
      <c r="A18" s="1">
        <v>1</v>
      </c>
      <c r="B18" s="1" t="s">
        <v>3692</v>
      </c>
      <c r="C18" s="1">
        <v>573.500010561198</v>
      </c>
      <c r="D18" s="1">
        <v>0</v>
      </c>
      <c r="E18">
        <f>(R18-S18*(1000-T18)/(1000-U18))*AO18</f>
        <v>-0.94462757638576733</v>
      </c>
      <c r="F18">
        <f>IF(AZ18&lt;&gt;0,1/(1/AZ18-1/N18),0)</f>
        <v>9.3430191165695309</v>
      </c>
      <c r="G18">
        <f>((BC18-AP18/2)*S18-E18)/(BC18+AP18/2)</f>
        <v>385.61539059840561</v>
      </c>
      <c r="H18">
        <f>AP18*1000</f>
        <v>28.718086049539313</v>
      </c>
      <c r="I18">
        <f>(AU18-BA18)</f>
        <v>0.83511773835513026</v>
      </c>
      <c r="J18">
        <f>(P18+AT18*D18)</f>
        <v>26.855014801025391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27.712984085083008</v>
      </c>
      <c r="P18" s="1">
        <v>26.855014801025391</v>
      </c>
      <c r="Q18" s="1">
        <v>27.796916961669922</v>
      </c>
      <c r="R18" s="1">
        <v>399.9327392578125</v>
      </c>
      <c r="S18" s="1">
        <v>390.6275634765625</v>
      </c>
      <c r="T18" s="1">
        <v>5.4509429931640625</v>
      </c>
      <c r="U18" s="1">
        <v>30.664716720581055</v>
      </c>
      <c r="V18" s="1">
        <v>12.926228523254395</v>
      </c>
      <c r="W18" s="1">
        <v>72.717544555664063</v>
      </c>
      <c r="X18" s="1">
        <v>300.30361938476563</v>
      </c>
      <c r="Y18" s="1">
        <v>0.14117468893527985</v>
      </c>
      <c r="Z18" s="1">
        <v>6.0596466064453125E-2</v>
      </c>
      <c r="AA18" s="1">
        <v>88.495101928710938</v>
      </c>
      <c r="AB18" s="1">
        <v>4.1356897354125977</v>
      </c>
      <c r="AC18" s="1">
        <v>1.4282341003417969</v>
      </c>
      <c r="AD18" s="1">
        <v>4.3467089533805847E-2</v>
      </c>
      <c r="AE18" s="1">
        <v>8.700554259121418E-3</v>
      </c>
      <c r="AF18" s="1">
        <v>2.4011772125959396E-2</v>
      </c>
      <c r="AG18" s="1">
        <v>2.2064369171857834E-2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1.1040574242086969</v>
      </c>
      <c r="AP18">
        <f>(U18-T18)/(1000-U18)*AO18</f>
        <v>2.8718086049539314E-2</v>
      </c>
      <c r="AQ18">
        <f>(P18+273.15)</f>
        <v>300.00501480102537</v>
      </c>
      <c r="AR18">
        <f>(O18+273.15)</f>
        <v>300.86298408508299</v>
      </c>
      <c r="AS18">
        <f>(Y18*AK18+Z18*AL18)*AM18</f>
        <v>2.2587949724764744E-2</v>
      </c>
      <c r="AT18">
        <f>((AS18+0.00000010773*(AR18^4-AQ18^4))-AP18*44100)/(L18*0.92*2*29.3+0.00000043092*AQ18^3)</f>
        <v>-9.8917811090283099</v>
      </c>
      <c r="AU18">
        <f>0.61365*EXP(17.502*J18/(240.97+J18))</f>
        <v>3.5487949701579975</v>
      </c>
      <c r="AV18">
        <f>AU18*1000/AA18</f>
        <v>40.101597634373057</v>
      </c>
      <c r="AW18">
        <f>(AV18-U18)</f>
        <v>9.4368809137920024</v>
      </c>
      <c r="AX18">
        <f>IF(D18,P18,(O18+P18)/2)</f>
        <v>27.283999443054199</v>
      </c>
      <c r="AY18">
        <f>0.61365*EXP(17.502*AX18/(240.97+AX18))</f>
        <v>3.6392964551147697</v>
      </c>
      <c r="AZ18">
        <f>IF(AW18&lt;&gt;0,(1000-(AV18+U18)/2)/AW18*AP18,0)</f>
        <v>2.9354984713779477</v>
      </c>
      <c r="BA18">
        <f>U18*AA18/1000</f>
        <v>2.7136772318028672</v>
      </c>
      <c r="BB18">
        <f>(AY18-BA18)</f>
        <v>0.92561922331190249</v>
      </c>
      <c r="BC18">
        <f>1/(1.6/F18+1.37/N18)</f>
        <v>2.0353404894131364</v>
      </c>
      <c r="BD18">
        <f>G18*AA18*0.001</f>
        <v>34.125073296285585</v>
      </c>
      <c r="BE18">
        <f>G18/S18</f>
        <v>0.98716892163587011</v>
      </c>
      <c r="BF18">
        <f>(1-AP18*AA18/AU18/F18)*100</f>
        <v>92.335098469889942</v>
      </c>
      <c r="BG18">
        <f>(S18-E18/(N18/1.35))</f>
        <v>390.92549421043293</v>
      </c>
      <c r="BH18">
        <f>E18*BF18/100/BG18</f>
        <v>-2.2311740107694806E-3</v>
      </c>
    </row>
    <row r="19" spans="1:60" x14ac:dyDescent="0.35">
      <c r="A19" s="1" t="s">
        <v>9</v>
      </c>
      <c r="B19" s="1" t="s">
        <v>3691</v>
      </c>
      <c r="K19" s="1">
        <v>2.72</v>
      </c>
    </row>
    <row r="20" spans="1:60" x14ac:dyDescent="0.35">
      <c r="A20" s="1" t="s">
        <v>9</v>
      </c>
      <c r="B20" s="1" t="s">
        <v>3690</v>
      </c>
      <c r="K20" s="1">
        <v>2.72</v>
      </c>
    </row>
    <row r="21" spans="1:60" x14ac:dyDescent="0.35">
      <c r="A21" s="1">
        <v>2</v>
      </c>
      <c r="B21" s="1" t="s">
        <v>3689</v>
      </c>
      <c r="C21" s="1">
        <v>777.500010561198</v>
      </c>
      <c r="D21" s="1">
        <v>0</v>
      </c>
      <c r="E21">
        <f>(R21-S21*(1000-T21)/(1000-U21))*AO21</f>
        <v>-1.2004920098787404</v>
      </c>
      <c r="F21">
        <f>IF(AZ21&lt;&gt;0,1/(1/AZ21-1/N21),0)</f>
        <v>8.3213560603567878</v>
      </c>
      <c r="G21">
        <f>((BC21-AP21/2)*S21-E21)/(BC21+AP21/2)</f>
        <v>386.12272395856382</v>
      </c>
      <c r="H21">
        <f>AP21*1000</f>
        <v>28.271120607586965</v>
      </c>
      <c r="I21">
        <f>(AU21-BA21)</f>
        <v>0.85340157762170454</v>
      </c>
      <c r="J21">
        <f>(P21+AT21*D21)</f>
        <v>27.105518341064453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27.961061477661133</v>
      </c>
      <c r="P21" s="1">
        <v>27.105518341064453</v>
      </c>
      <c r="Q21" s="1">
        <v>28.067617416381836</v>
      </c>
      <c r="R21" s="1">
        <v>400.06613159179688</v>
      </c>
      <c r="S21" s="1">
        <v>391.13677978515625</v>
      </c>
      <c r="T21" s="1">
        <v>6.2381868362426758</v>
      </c>
      <c r="U21" s="1">
        <v>31.052461624145508</v>
      </c>
      <c r="V21" s="1">
        <v>14.580470085144043</v>
      </c>
      <c r="W21" s="1">
        <v>72.578704833984375</v>
      </c>
      <c r="X21" s="1">
        <v>300.26907348632813</v>
      </c>
      <c r="Y21" s="1">
        <v>24.799505233764648</v>
      </c>
      <c r="Z21" s="1">
        <v>6.8598710000514984E-2</v>
      </c>
      <c r="AA21" s="1">
        <v>88.495384216308594</v>
      </c>
      <c r="AB21" s="1">
        <v>4.5004558563232422</v>
      </c>
      <c r="AC21" s="1">
        <v>1.4606602191925049</v>
      </c>
      <c r="AD21" s="1">
        <v>4.0662948042154312E-2</v>
      </c>
      <c r="AE21" s="1">
        <v>4.3352325446903706E-3</v>
      </c>
      <c r="AF21" s="1">
        <v>4.8640154302120209E-2</v>
      </c>
      <c r="AG21" s="1">
        <v>1.4710935764014721E-2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1.1039304172291473</v>
      </c>
      <c r="AP21">
        <f>(U21-T21)/(1000-U21)*AO21</f>
        <v>2.8271120607586967E-2</v>
      </c>
      <c r="AQ21">
        <f>(P21+273.15)</f>
        <v>300.25551834106443</v>
      </c>
      <c r="AR21">
        <f>(O21+273.15)</f>
        <v>301.11106147766111</v>
      </c>
      <c r="AS21">
        <f>(Y21*AK21+Z21*AL21)*AM21</f>
        <v>3.9679207487124017</v>
      </c>
      <c r="AT21">
        <f>((AS21+0.00000010773*(AR21^4-AQ21^4))-AP21*44100)/(L21*0.92*2*29.3+0.00000043092*AQ21^3)</f>
        <v>-9.7033321747240162</v>
      </c>
      <c r="AU21">
        <f>0.61365*EXP(17.502*J21/(240.97+J21))</f>
        <v>3.6014010999126391</v>
      </c>
      <c r="AV21">
        <f>AU21*1000/AA21</f>
        <v>40.695920265284819</v>
      </c>
      <c r="AW21">
        <f>(AV21-U21)</f>
        <v>9.6434586411393113</v>
      </c>
      <c r="AX21">
        <f>IF(D21,P21,(O21+P21)/2)</f>
        <v>27.533289909362793</v>
      </c>
      <c r="AY21">
        <f>0.61365*EXP(17.502*AX21/(240.97+AX21))</f>
        <v>3.6928084911981354</v>
      </c>
      <c r="AZ21">
        <f>IF(AW21&lt;&gt;0,(1000-(AV21+U21)/2)/AW21*AP21,0)</f>
        <v>2.8264669391965263</v>
      </c>
      <c r="BA21">
        <f>U21*AA21/1000</f>
        <v>2.7479995222909346</v>
      </c>
      <c r="BB21">
        <f>(AY21-BA21)</f>
        <v>0.94480896890720079</v>
      </c>
      <c r="BC21">
        <f>1/(1.6/F21+1.37/N21)</f>
        <v>1.9518144423290598</v>
      </c>
      <c r="BD21">
        <f>G21*AA21*0.001</f>
        <v>34.170078811360774</v>
      </c>
      <c r="BE21">
        <f>G21/S21</f>
        <v>0.98718081222290943</v>
      </c>
      <c r="BF21">
        <f>(1-AP21*AA21/AU21/F21)*100</f>
        <v>91.651700056505206</v>
      </c>
      <c r="BG21">
        <f>(S21-E21/(N21/1.35))</f>
        <v>391.51540886020103</v>
      </c>
      <c r="BH21">
        <f>E21*BF21/100/BG21</f>
        <v>-2.8102887171147064E-3</v>
      </c>
    </row>
    <row r="22" spans="1:60" x14ac:dyDescent="0.35">
      <c r="A22" s="1" t="s">
        <v>9</v>
      </c>
      <c r="B22" s="1" t="s">
        <v>3688</v>
      </c>
      <c r="K22" s="1">
        <v>2.72</v>
      </c>
    </row>
    <row r="23" spans="1:60" x14ac:dyDescent="0.35">
      <c r="A23" s="1" t="s">
        <v>9</v>
      </c>
      <c r="B23" s="1" t="s">
        <v>3687</v>
      </c>
      <c r="K23" s="1">
        <v>2.72</v>
      </c>
    </row>
    <row r="24" spans="1:60" x14ac:dyDescent="0.35">
      <c r="A24" s="1">
        <v>3</v>
      </c>
      <c r="B24" s="1" t="s">
        <v>3686</v>
      </c>
      <c r="C24" s="1">
        <v>982.500010561198</v>
      </c>
      <c r="D24" s="1">
        <v>0</v>
      </c>
      <c r="E24">
        <f>(R24-S24*(1000-T24)/(1000-U24))*AO24</f>
        <v>-1.1652012388475319</v>
      </c>
      <c r="F24">
        <f>IF(AZ24&lt;&gt;0,1/(1/AZ24-1/N24),0)</f>
        <v>8.0402651421511813</v>
      </c>
      <c r="G24">
        <f>((BC24-AP24/2)*S24-E24)/(BC24+AP24/2)</f>
        <v>386.22628681382724</v>
      </c>
      <c r="H24">
        <f>AP24*1000</f>
        <v>27.934079338602377</v>
      </c>
      <c r="I24">
        <f>(AU24-BA24)</f>
        <v>0.85289940773679662</v>
      </c>
      <c r="J24">
        <f>(P24+AT24*D24)</f>
        <v>27.252109527587891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28.188072204589844</v>
      </c>
      <c r="P24" s="1">
        <v>27.252109527587891</v>
      </c>
      <c r="Q24" s="1">
        <v>28.307416915893555</v>
      </c>
      <c r="R24" s="1">
        <v>400.10635375976563</v>
      </c>
      <c r="S24" s="1">
        <v>391.25808715820313</v>
      </c>
      <c r="T24" s="1">
        <v>6.8920269012451172</v>
      </c>
      <c r="U24" s="1">
        <v>31.410541534423828</v>
      </c>
      <c r="V24" s="1">
        <v>15.896528244018555</v>
      </c>
      <c r="W24" s="1">
        <v>72.448722839355469</v>
      </c>
      <c r="X24" s="1">
        <v>300.15725708007813</v>
      </c>
      <c r="Y24" s="1">
        <v>50.966197967529297</v>
      </c>
      <c r="Z24" s="1">
        <v>4.0014341473579407E-2</v>
      </c>
      <c r="AA24" s="1">
        <v>88.492607116699219</v>
      </c>
      <c r="AB24" s="1">
        <v>4.5767316818237305</v>
      </c>
      <c r="AC24" s="1">
        <v>1.4833387136459351</v>
      </c>
      <c r="AD24" s="1">
        <v>5.914701521396637E-2</v>
      </c>
      <c r="AE24" s="1">
        <v>3.2971811015158892E-3</v>
      </c>
      <c r="AF24" s="1">
        <v>2.0643504336476326E-2</v>
      </c>
      <c r="AG24" s="1">
        <v>1.5023732557892799E-2</v>
      </c>
      <c r="AH24" s="1">
        <v>0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1.1035193275002868</v>
      </c>
      <c r="AP24">
        <f>(U24-T24)/(1000-U24)*AO24</f>
        <v>2.7934079338602376E-2</v>
      </c>
      <c r="AQ24">
        <f>(P24+273.15)</f>
        <v>300.40210952758787</v>
      </c>
      <c r="AR24">
        <f>(O24+273.15)</f>
        <v>301.33807220458982</v>
      </c>
      <c r="AS24">
        <f>(Y24*AK24+Z24*AL24)*AM24</f>
        <v>8.15459149253536</v>
      </c>
      <c r="AT24">
        <f>((AS24+0.00000010773*(AR24^4-AQ24^4))-AP24*44100)/(L24*0.92*2*29.3+0.00000043092*AQ24^3)</f>
        <v>-9.544524177428265</v>
      </c>
      <c r="AU24">
        <f>0.61365*EXP(17.502*J24/(240.97+J24))</f>
        <v>3.6325001190653272</v>
      </c>
      <c r="AV24">
        <f>AU24*1000/AA24</f>
        <v>41.048628099237533</v>
      </c>
      <c r="AW24">
        <f>(AV24-U24)</f>
        <v>9.6380865648137046</v>
      </c>
      <c r="AX24">
        <f>IF(D24,P24,(O24+P24)/2)</f>
        <v>27.720090866088867</v>
      </c>
      <c r="AY24">
        <f>0.61365*EXP(17.502*AX24/(240.97+AX24))</f>
        <v>3.7333554900954162</v>
      </c>
      <c r="AZ24">
        <f>IF(AW24&lt;&gt;0,(1000-(AV24+U24)/2)/AW24*AP24,0)</f>
        <v>2.7932970990538912</v>
      </c>
      <c r="BA24">
        <f>U24*AA24/1000</f>
        <v>2.7796007113285306</v>
      </c>
      <c r="BB24">
        <f>(AY24-BA24)</f>
        <v>0.95375477876688564</v>
      </c>
      <c r="BC24">
        <f>1/(1.6/F24+1.37/N24)</f>
        <v>1.9265378574721672</v>
      </c>
      <c r="BD24">
        <f>G24*AA24*0.001</f>
        <v>34.178171057157606</v>
      </c>
      <c r="BE24">
        <f>G24/S24</f>
        <v>0.98713943427745354</v>
      </c>
      <c r="BF24">
        <f>(1-AP24*AA24/AU24/F24)*100</f>
        <v>91.536200930103689</v>
      </c>
      <c r="BG24">
        <f>(S24-E24/(N24/1.35))</f>
        <v>391.62558570352905</v>
      </c>
      <c r="BH24">
        <f>E24*BF24/100/BG24</f>
        <v>-2.723471055435495E-3</v>
      </c>
    </row>
    <row r="25" spans="1:60" x14ac:dyDescent="0.35">
      <c r="A25" s="1" t="s">
        <v>9</v>
      </c>
      <c r="B25" s="1" t="s">
        <v>3685</v>
      </c>
      <c r="K25" s="1">
        <v>2.72</v>
      </c>
    </row>
    <row r="26" spans="1:60" x14ac:dyDescent="0.35">
      <c r="A26" s="1" t="s">
        <v>9</v>
      </c>
      <c r="B26" s="1" t="s">
        <v>3684</v>
      </c>
      <c r="K26" s="1">
        <v>2.72</v>
      </c>
    </row>
    <row r="27" spans="1:60" x14ac:dyDescent="0.35">
      <c r="A27" s="1">
        <v>4</v>
      </c>
      <c r="B27" s="1" t="s">
        <v>3683</v>
      </c>
      <c r="C27" s="1">
        <v>1187.0000105723739</v>
      </c>
      <c r="D27" s="1">
        <v>0</v>
      </c>
      <c r="E27">
        <f>(R27-S27*(1000-T27)/(1000-U27))*AO27</f>
        <v>-1.5820775117524237</v>
      </c>
      <c r="F27">
        <f>IF(AZ27&lt;&gt;0,1/(1/AZ27-1/N27),0)</f>
        <v>7.6172696016762789</v>
      </c>
      <c r="G27">
        <f>((BC27-AP27/2)*S27-E27)/(BC27+AP27/2)</f>
        <v>386.72213725948251</v>
      </c>
      <c r="H27">
        <f>AP27*1000</f>
        <v>27.754602576234451</v>
      </c>
      <c r="I27">
        <f>(AU27-BA27)</f>
        <v>0.86331689361510078</v>
      </c>
      <c r="J27">
        <f>(P27+AT27*D27)</f>
        <v>27.459344863891602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28.410388946533203</v>
      </c>
      <c r="P27" s="1">
        <v>27.459344863891602</v>
      </c>
      <c r="Q27" s="1">
        <v>28.531770706176758</v>
      </c>
      <c r="R27" s="1">
        <v>400.01516723632813</v>
      </c>
      <c r="S27" s="1">
        <v>391.60931396484375</v>
      </c>
      <c r="T27" s="1">
        <v>7.473289966583252</v>
      </c>
      <c r="U27" s="1">
        <v>31.79609489440918</v>
      </c>
      <c r="V27" s="1">
        <v>17.014711380004883</v>
      </c>
      <c r="W27" s="1">
        <v>72.391319274902344</v>
      </c>
      <c r="X27" s="1">
        <v>300.50872802734375</v>
      </c>
      <c r="Y27" s="1">
        <v>100.88279724121094</v>
      </c>
      <c r="Z27" s="1">
        <v>3.4299339167773724E-3</v>
      </c>
      <c r="AA27" s="1">
        <v>88.487205505371094</v>
      </c>
      <c r="AB27" s="1">
        <v>4.7519025802612305</v>
      </c>
      <c r="AC27" s="1">
        <v>1.4980852603912354</v>
      </c>
      <c r="AD27" s="1">
        <v>5.8417040854692459E-2</v>
      </c>
      <c r="AE27" s="1">
        <v>5.680963397026062E-3</v>
      </c>
      <c r="AF27" s="1">
        <v>3.1716402620077133E-2</v>
      </c>
      <c r="AG27" s="1">
        <v>1.4713584445416927E-2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1.1048115001005283</v>
      </c>
      <c r="AP27">
        <f>(U27-T27)/(1000-U27)*AO27</f>
        <v>2.7754602576234452E-2</v>
      </c>
      <c r="AQ27">
        <f>(P27+273.15)</f>
        <v>300.60934486389158</v>
      </c>
      <c r="AR27">
        <f>(O27+273.15)</f>
        <v>301.56038894653318</v>
      </c>
      <c r="AS27">
        <f>(Y27*AK27+Z27*AL27)*AM27</f>
        <v>16.141247197808752</v>
      </c>
      <c r="AT27">
        <f>((AS27+0.00000010773*(AR27^4-AQ27^4))-AP27*44100)/(L27*0.92*2*29.3+0.00000043092*AQ27^3)</f>
        <v>-9.4160026085127697</v>
      </c>
      <c r="AU27">
        <f>0.61365*EXP(17.502*J27/(240.97+J27))</f>
        <v>3.6768644768049663</v>
      </c>
      <c r="AV27">
        <f>AU27*1000/AA27</f>
        <v>41.552498531347382</v>
      </c>
      <c r="AW27">
        <f>(AV27-U27)</f>
        <v>9.7564036369382023</v>
      </c>
      <c r="AX27">
        <f>IF(D27,P27,(O27+P27)/2)</f>
        <v>27.934866905212402</v>
      </c>
      <c r="AY27">
        <f>0.61365*EXP(17.502*AX27/(240.97+AX27))</f>
        <v>3.7804543821554728</v>
      </c>
      <c r="AZ27">
        <f>IF(AW27&lt;&gt;0,(1000-(AV27+U27)/2)/AW27*AP27,0)</f>
        <v>2.740428034873335</v>
      </c>
      <c r="BA27">
        <f>U27*AA27/1000</f>
        <v>2.8135475831898655</v>
      </c>
      <c r="BB27">
        <f>(AY27-BA27)</f>
        <v>0.96690679896560727</v>
      </c>
      <c r="BC27">
        <f>1/(1.6/F27+1.37/N27)</f>
        <v>1.8863779835895162</v>
      </c>
      <c r="BD27">
        <f>G27*AA27*0.001</f>
        <v>34.219961233156162</v>
      </c>
      <c r="BE27">
        <f>G27/S27</f>
        <v>0.98752027459234537</v>
      </c>
      <c r="BF27">
        <f>(1-AP27*AA27/AU27/F27)*100</f>
        <v>91.231232742673626</v>
      </c>
      <c r="BG27">
        <f>(S27-E27/(N27/1.35))</f>
        <v>392.10829316669987</v>
      </c>
      <c r="BH27">
        <f>E27*BF27/100/BG27</f>
        <v>-3.6809953833410298E-3</v>
      </c>
    </row>
    <row r="28" spans="1:60" x14ac:dyDescent="0.35">
      <c r="A28" s="1" t="s">
        <v>9</v>
      </c>
      <c r="B28" s="1" t="s">
        <v>3682</v>
      </c>
      <c r="K28" s="1">
        <v>2.72</v>
      </c>
    </row>
    <row r="29" spans="1:60" x14ac:dyDescent="0.35">
      <c r="A29" s="1" t="s">
        <v>9</v>
      </c>
      <c r="B29" s="1" t="s">
        <v>3681</v>
      </c>
      <c r="K29" s="1">
        <v>2.72</v>
      </c>
    </row>
    <row r="30" spans="1:60" x14ac:dyDescent="0.35">
      <c r="A30" s="1">
        <v>5</v>
      </c>
      <c r="B30" s="1" t="s">
        <v>3680</v>
      </c>
      <c r="C30" s="1">
        <v>1391.0000105723739</v>
      </c>
      <c r="D30" s="1">
        <v>0</v>
      </c>
      <c r="E30">
        <f>(R30-S30*(1000-T30)/(1000-U30))*AO30</f>
        <v>-1.7172675383280709</v>
      </c>
      <c r="F30">
        <f>IF(AZ30&lt;&gt;0,1/(1/AZ30-1/N30),0)</f>
        <v>6.9760922726832506</v>
      </c>
      <c r="G30">
        <f>((BC30-AP30/2)*S30-E30)/(BC30+AP30/2)</f>
        <v>386.85944233763541</v>
      </c>
      <c r="H30">
        <f>AP30*1000</f>
        <v>27.460586995576559</v>
      </c>
      <c r="I30">
        <f>(AU30-BA30)</f>
        <v>0.88210558766614389</v>
      </c>
      <c r="J30">
        <f>(P30+AT30*D30)</f>
        <v>27.638212203979492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28.602005004882813</v>
      </c>
      <c r="P30" s="1">
        <v>27.638212203979492</v>
      </c>
      <c r="Q30" s="1">
        <v>28.730573654174805</v>
      </c>
      <c r="R30" s="1">
        <v>399.9608154296875</v>
      </c>
      <c r="S30" s="1">
        <v>391.78985595703125</v>
      </c>
      <c r="T30" s="1">
        <v>7.9991092681884766</v>
      </c>
      <c r="U30" s="1">
        <v>32.021030426025391</v>
      </c>
      <c r="V30" s="1">
        <v>18.010173797607422</v>
      </c>
      <c r="W30" s="1">
        <v>72.0960693359375</v>
      </c>
      <c r="X30" s="1">
        <v>300.9794921875</v>
      </c>
      <c r="Y30" s="1">
        <v>150.95906066894531</v>
      </c>
      <c r="Z30" s="1">
        <v>1.829352043569088E-2</v>
      </c>
      <c r="AA30" s="1">
        <v>88.486526489257813</v>
      </c>
      <c r="AB30" s="1">
        <v>4.8403091430664063</v>
      </c>
      <c r="AC30" s="1">
        <v>1.5188448429107666</v>
      </c>
      <c r="AD30" s="1">
        <v>6.5680257976055145E-2</v>
      </c>
      <c r="AE30" s="1">
        <v>6.5399361774325371E-3</v>
      </c>
      <c r="AF30" s="1">
        <v>2.265557087957859E-2</v>
      </c>
      <c r="AG30" s="1">
        <v>1.266355998814106E-2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1.1065422506893381</v>
      </c>
      <c r="AP30">
        <f>(U30-T30)/(1000-U30)*AO30</f>
        <v>2.7460586995576561E-2</v>
      </c>
      <c r="AQ30">
        <f>(P30+273.15)</f>
        <v>300.78821220397947</v>
      </c>
      <c r="AR30">
        <f>(O30+273.15)</f>
        <v>301.75200500488279</v>
      </c>
      <c r="AS30">
        <f>(Y30*AK30+Z30*AL30)*AM30</f>
        <v>24.153449167159579</v>
      </c>
      <c r="AT30">
        <f>((AS30+0.00000010773*(AR30^4-AQ30^4))-AP30*44100)/(L30*0.92*2*29.3+0.00000043092*AQ30^3)</f>
        <v>-9.2480661681881262</v>
      </c>
      <c r="AU30">
        <f>0.61365*EXP(17.502*J30/(240.97+J30))</f>
        <v>3.7155353446719701</v>
      </c>
      <c r="AV30">
        <f>AU30*1000/AA30</f>
        <v>41.989842884419616</v>
      </c>
      <c r="AW30">
        <f>(AV30-U30)</f>
        <v>9.9688124583942255</v>
      </c>
      <c r="AX30">
        <f>IF(D30,P30,(O30+P30)/2)</f>
        <v>28.120108604431152</v>
      </c>
      <c r="AY30">
        <f>0.61365*EXP(17.502*AX30/(240.97+AX30))</f>
        <v>3.8214921388548442</v>
      </c>
      <c r="AZ30">
        <f>IF(AW30&lt;&gt;0,(1000-(AV30+U30)/2)/AW30*AP30,0)</f>
        <v>2.6527127572481368</v>
      </c>
      <c r="BA30">
        <f>U30*AA30/1000</f>
        <v>2.8334297570058262</v>
      </c>
      <c r="BB30">
        <f>(AY30-BA30)</f>
        <v>0.98806238184901796</v>
      </c>
      <c r="BC30">
        <f>1/(1.6/F30+1.37/N30)</f>
        <v>1.8200939214921712</v>
      </c>
      <c r="BD30">
        <f>G30*AA30*0.001</f>
        <v>34.231848292028687</v>
      </c>
      <c r="BE30">
        <f>G30/S30</f>
        <v>0.98741566800561431</v>
      </c>
      <c r="BF30">
        <f>(1-AP30*AA30/AU30/F30)*100</f>
        <v>90.625386954540545</v>
      </c>
      <c r="BG30">
        <f>(S30-E30/(N30/1.35))</f>
        <v>392.33147340578648</v>
      </c>
      <c r="BH30">
        <f>E30*BF30/100/BG30</f>
        <v>-3.9667486733721054E-3</v>
      </c>
    </row>
    <row r="31" spans="1:60" x14ac:dyDescent="0.35">
      <c r="A31" s="1" t="s">
        <v>9</v>
      </c>
      <c r="B31" s="1" t="s">
        <v>3679</v>
      </c>
      <c r="K31" s="1">
        <v>2.72</v>
      </c>
    </row>
    <row r="32" spans="1:60" x14ac:dyDescent="0.35">
      <c r="A32" s="1" t="s">
        <v>9</v>
      </c>
      <c r="B32" s="1" t="s">
        <v>3678</v>
      </c>
      <c r="K32" s="1">
        <v>2.72</v>
      </c>
    </row>
    <row r="33" spans="1:60" x14ac:dyDescent="0.35">
      <c r="A33" s="1">
        <v>6</v>
      </c>
      <c r="B33" s="1" t="s">
        <v>3677</v>
      </c>
      <c r="C33" s="1">
        <v>1595.0000105723739</v>
      </c>
      <c r="D33" s="1">
        <v>0</v>
      </c>
      <c r="E33">
        <f>(R33-S33*(1000-T33)/(1000-U33))*AO33</f>
        <v>-1.8517306748467057</v>
      </c>
      <c r="F33">
        <f>IF(AZ33&lt;&gt;0,1/(1/AZ33-1/N33),0)</f>
        <v>6.2430198841011109</v>
      </c>
      <c r="G33">
        <f>((BC33-AP33/2)*S33-E33)/(BC33+AP33/2)</f>
        <v>386.9873984583333</v>
      </c>
      <c r="H33">
        <f>AP33*1000</f>
        <v>27.03877964988239</v>
      </c>
      <c r="I33">
        <f>(AU33-BA33)</f>
        <v>0.90705877821214687</v>
      </c>
      <c r="J33">
        <f>(P33+AT33*D33)</f>
        <v>27.802186965942383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28.784189224243164</v>
      </c>
      <c r="P33" s="1">
        <v>27.802186965942383</v>
      </c>
      <c r="Q33" s="1">
        <v>28.910812377929688</v>
      </c>
      <c r="R33" s="1">
        <v>399.89468383789063</v>
      </c>
      <c r="S33" s="1">
        <v>391.98989868164063</v>
      </c>
      <c r="T33" s="1">
        <v>8.4949188232421875</v>
      </c>
      <c r="U33" s="1">
        <v>32.144248962402344</v>
      </c>
      <c r="V33" s="1">
        <v>18.924842834472656</v>
      </c>
      <c r="W33" s="1">
        <v>71.610443115234375</v>
      </c>
      <c r="X33" s="1">
        <v>300.98703002929688</v>
      </c>
      <c r="Y33" s="1">
        <v>299.79306030273438</v>
      </c>
      <c r="Z33" s="1">
        <v>6.2882930040359497E-2</v>
      </c>
      <c r="AA33" s="1">
        <v>88.483604431152344</v>
      </c>
      <c r="AB33" s="1">
        <v>5.1021299362182617</v>
      </c>
      <c r="AC33" s="1">
        <v>1.5469222068786621</v>
      </c>
      <c r="AD33" s="1">
        <v>9.772135317325592E-2</v>
      </c>
      <c r="AE33" s="1">
        <v>1.0652142576873302E-2</v>
      </c>
      <c r="AF33" s="1">
        <v>4.2063996195793152E-2</v>
      </c>
      <c r="AG33" s="1">
        <v>7.9251378774642944E-3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1.1065699633430031</v>
      </c>
      <c r="AP33">
        <f>(U33-T33)/(1000-U33)*AO33</f>
        <v>2.703877964988239E-2</v>
      </c>
      <c r="AQ33">
        <f>(P33+273.15)</f>
        <v>300.95218696594236</v>
      </c>
      <c r="AR33">
        <f>(O33+273.15)</f>
        <v>301.93418922424314</v>
      </c>
      <c r="AS33">
        <f>(Y33*AK33+Z33*AL33)*AM33</f>
        <v>47.966888576293968</v>
      </c>
      <c r="AT33">
        <f>((AS33+0.00000010773*(AR33^4-AQ33^4))-AP33*44100)/(L33*0.92*2*29.3+0.00000043092*AQ33^3)</f>
        <v>-8.911181680273593</v>
      </c>
      <c r="AU33">
        <f>0.61365*EXP(17.502*J33/(240.97+J33))</f>
        <v>3.7512977881378351</v>
      </c>
      <c r="AV33">
        <f>AU33*1000/AA33</f>
        <v>42.395399828638979</v>
      </c>
      <c r="AW33">
        <f>(AV33-U33)</f>
        <v>10.251150866236635</v>
      </c>
      <c r="AX33">
        <f>IF(D33,P33,(O33+P33)/2)</f>
        <v>28.293188095092773</v>
      </c>
      <c r="AY33">
        <f>0.61365*EXP(17.502*AX33/(240.97+AX33))</f>
        <v>3.8601861716405907</v>
      </c>
      <c r="AZ33">
        <f>IF(AW33&lt;&gt;0,(1000-(AV33+U33)/2)/AW33*AP33,0)</f>
        <v>2.5393294294593205</v>
      </c>
      <c r="BA33">
        <f>U33*AA33/1000</f>
        <v>2.8442390099256882</v>
      </c>
      <c r="BB33">
        <f>(AY33-BA33)</f>
        <v>1.0159471617149025</v>
      </c>
      <c r="BC33">
        <f>1/(1.6/F33+1.37/N33)</f>
        <v>1.7350458135970406</v>
      </c>
      <c r="BD33">
        <f>G33*AA33*0.001</f>
        <v>34.2420398850279</v>
      </c>
      <c r="BE33">
        <f>G33/S33</f>
        <v>0.98723819098366572</v>
      </c>
      <c r="BF33">
        <f>(1-AP33*AA33/AU33/F33)*100</f>
        <v>89.78417057226217</v>
      </c>
      <c r="BG33">
        <f>(S33-E33/(N33/1.35))</f>
        <v>392.57392511986745</v>
      </c>
      <c r="BH33">
        <f>E33*BF33/100/BG33</f>
        <v>-4.2350266313169573E-3</v>
      </c>
    </row>
    <row r="34" spans="1:60" x14ac:dyDescent="0.35">
      <c r="A34" s="1" t="s">
        <v>9</v>
      </c>
      <c r="B34" s="1" t="s">
        <v>3676</v>
      </c>
      <c r="K34" s="1">
        <v>2.72</v>
      </c>
    </row>
    <row r="35" spans="1:60" x14ac:dyDescent="0.35">
      <c r="A35" s="1" t="s">
        <v>9</v>
      </c>
      <c r="B35" s="1" t="s">
        <v>3675</v>
      </c>
      <c r="K35" s="1">
        <v>2.72</v>
      </c>
    </row>
    <row r="36" spans="1:60" x14ac:dyDescent="0.35">
      <c r="A36" s="1">
        <v>7</v>
      </c>
      <c r="B36" s="1" t="s">
        <v>3674</v>
      </c>
      <c r="C36" s="1">
        <v>1799.0000105723739</v>
      </c>
      <c r="D36" s="1">
        <v>0</v>
      </c>
      <c r="E36">
        <f>(R36-S36*(1000-T36)/(1000-U36))*AO36</f>
        <v>-2.3841567711791489</v>
      </c>
      <c r="F36">
        <f>IF(AZ36&lt;&gt;0,1/(1/AZ36-1/N36),0)</f>
        <v>5.048837184262962</v>
      </c>
      <c r="G36">
        <f>((BC36-AP36/2)*S36-E36)/(BC36+AP36/2)</f>
        <v>387.70107961585694</v>
      </c>
      <c r="H36">
        <f>AP36*1000</f>
        <v>26.190816118520711</v>
      </c>
      <c r="I36">
        <f>(AU36-BA36)</f>
        <v>0.96291970855041598</v>
      </c>
      <c r="J36">
        <f>(P36+AT36*D36)</f>
        <v>27.991945266723633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28.971096038818359</v>
      </c>
      <c r="P36" s="1">
        <v>27.991945266723633</v>
      </c>
      <c r="Q36" s="1">
        <v>29.08819580078125</v>
      </c>
      <c r="R36" s="1">
        <v>399.85830688476563</v>
      </c>
      <c r="S36" s="1">
        <v>392.6920166015625</v>
      </c>
      <c r="T36" s="1">
        <v>8.9907922744750977</v>
      </c>
      <c r="U36" s="1">
        <v>31.986953735351563</v>
      </c>
      <c r="V36" s="1">
        <v>19.812610626220703</v>
      </c>
      <c r="W36" s="1">
        <v>70.488227844238281</v>
      </c>
      <c r="X36" s="1">
        <v>299.87744140625</v>
      </c>
      <c r="Y36" s="1">
        <v>500.95230102539063</v>
      </c>
      <c r="Z36" s="1">
        <v>0.29040664434432983</v>
      </c>
      <c r="AA36" s="1">
        <v>88.477897644042969</v>
      </c>
      <c r="AB36" s="1">
        <v>5.4718780517578125</v>
      </c>
      <c r="AC36" s="1">
        <v>1.5620177984237671</v>
      </c>
      <c r="AD36" s="1">
        <v>4.8140466213226318E-2</v>
      </c>
      <c r="AE36" s="1">
        <v>1.0003062896430492E-2</v>
      </c>
      <c r="AF36" s="1">
        <v>3.0831405892968178E-2</v>
      </c>
      <c r="AG36" s="1">
        <v>3.1141480430960655E-3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1.1024905934053306</v>
      </c>
      <c r="AP36">
        <f>(U36-T36)/(1000-U36)*AO36</f>
        <v>2.6190816118520713E-2</v>
      </c>
      <c r="AQ36">
        <f>(P36+273.15)</f>
        <v>301.14194526672361</v>
      </c>
      <c r="AR36">
        <f>(O36+273.15)</f>
        <v>302.12109603881834</v>
      </c>
      <c r="AS36">
        <f>(Y36*AK36+Z36*AL36)*AM36</f>
        <v>80.152366372517463</v>
      </c>
      <c r="AT36">
        <f>((AS36+0.00000010773*(AR36^4-AQ36^4))-AP36*44100)/(L36*0.92*2*29.3+0.00000043092*AQ36^3)</f>
        <v>-8.3624816822899888</v>
      </c>
      <c r="AU36">
        <f>0.61365*EXP(17.502*J36/(240.97+J36))</f>
        <v>3.7930581270915895</v>
      </c>
      <c r="AV36">
        <f>AU36*1000/AA36</f>
        <v>42.870120426589594</v>
      </c>
      <c r="AW36">
        <f>(AV36-U36)</f>
        <v>10.883166691238031</v>
      </c>
      <c r="AX36">
        <f>IF(D36,P36,(O36+P36)/2)</f>
        <v>28.481520652770996</v>
      </c>
      <c r="AY36">
        <f>0.61365*EXP(17.502*AX36/(240.97+AX36))</f>
        <v>3.9026780663849441</v>
      </c>
      <c r="AZ36">
        <f>IF(AW36&lt;&gt;0,(1000-(AV36+U36)/2)/AW36*AP36,0)</f>
        <v>2.3164702794219458</v>
      </c>
      <c r="BA36">
        <f>U36*AA36/1000</f>
        <v>2.8301384185411735</v>
      </c>
      <c r="BB36">
        <f>(AY36-BA36)</f>
        <v>1.0725396478437705</v>
      </c>
      <c r="BC36">
        <f>1/(1.6/F36+1.37/N36)</f>
        <v>1.5699275091749123</v>
      </c>
      <c r="BD36">
        <f>G36*AA36*0.001</f>
        <v>34.302976438736749</v>
      </c>
      <c r="BE36">
        <f>G36/S36</f>
        <v>0.98729045467005372</v>
      </c>
      <c r="BF36">
        <f>(1-AP36*AA36/AU36/F36)*100</f>
        <v>87.899509856258234</v>
      </c>
      <c r="BG36">
        <f>(S36-E36/(N36/1.35))</f>
        <v>393.4439675230222</v>
      </c>
      <c r="BH36">
        <f>E36*BF36/100/BG36</f>
        <v>-5.3264563420930763E-3</v>
      </c>
    </row>
    <row r="37" spans="1:60" x14ac:dyDescent="0.35">
      <c r="A37" s="1" t="s">
        <v>9</v>
      </c>
      <c r="B37" s="1" t="s">
        <v>3673</v>
      </c>
      <c r="K37" s="1">
        <v>2.72</v>
      </c>
    </row>
    <row r="38" spans="1:60" x14ac:dyDescent="0.35">
      <c r="A38" s="1" t="s">
        <v>9</v>
      </c>
      <c r="B38" s="1" t="s">
        <v>3672</v>
      </c>
      <c r="K38" s="1">
        <v>2.72</v>
      </c>
    </row>
    <row r="39" spans="1:60" x14ac:dyDescent="0.35">
      <c r="A39" s="1">
        <v>8</v>
      </c>
      <c r="B39" s="1" t="s">
        <v>3671</v>
      </c>
      <c r="C39" s="1">
        <v>2002.5000105835497</v>
      </c>
      <c r="D39" s="1">
        <v>0</v>
      </c>
      <c r="E39">
        <f>(R39-S39*(1000-T39)/(1000-U39))*AO39</f>
        <v>-2.4113229397202378</v>
      </c>
      <c r="F39">
        <f>IF(AZ39&lt;&gt;0,1/(1/AZ39-1/N39),0)</f>
        <v>3.8244430268970162</v>
      </c>
      <c r="G39">
        <f>((BC39-AP39/2)*S39-E39)/(BC39+AP39/2)</f>
        <v>387.74860847247294</v>
      </c>
      <c r="H39">
        <f>AP39*1000</f>
        <v>25.168620424748461</v>
      </c>
      <c r="I39">
        <f>(AU39-BA39)</f>
        <v>1.0610824667187075</v>
      </c>
      <c r="J39">
        <f>(P39+AT39*D39)</f>
        <v>28.267667770385742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29.164928436279297</v>
      </c>
      <c r="P39" s="1">
        <v>28.267667770385742</v>
      </c>
      <c r="Q39" s="1">
        <v>29.267358779907227</v>
      </c>
      <c r="R39" s="1">
        <v>400.00814819335938</v>
      </c>
      <c r="S39" s="1">
        <v>393.22531127929688</v>
      </c>
      <c r="T39" s="1">
        <v>9.4864816665649414</v>
      </c>
      <c r="U39" s="1">
        <v>31.572149276733398</v>
      </c>
      <c r="V39" s="1">
        <v>20.671443939208984</v>
      </c>
      <c r="W39" s="1">
        <v>68.797050476074219</v>
      </c>
      <c r="X39" s="1">
        <v>300.18228149414063</v>
      </c>
      <c r="Y39" s="1">
        <v>749.68658447265625</v>
      </c>
      <c r="Z39" s="1">
        <v>2.8583066537976265E-2</v>
      </c>
      <c r="AA39" s="1">
        <v>88.475982666015625</v>
      </c>
      <c r="AB39" s="1">
        <v>5.7167434692382813</v>
      </c>
      <c r="AC39" s="1">
        <v>1.6046465635299683</v>
      </c>
      <c r="AD39" s="1">
        <v>0.12284911423921585</v>
      </c>
      <c r="AE39" s="1">
        <v>1.3628290966153145E-2</v>
      </c>
      <c r="AF39" s="1">
        <v>3.5284344106912613E-2</v>
      </c>
      <c r="AG39" s="1">
        <v>5.0164652056992054E-3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1.1036113290225755</v>
      </c>
      <c r="AP39">
        <f>(U39-T39)/(1000-U39)*AO39</f>
        <v>2.5168620424748461E-2</v>
      </c>
      <c r="AQ39">
        <f>(P39+273.15)</f>
        <v>301.41766777038572</v>
      </c>
      <c r="AR39">
        <f>(O39+273.15)</f>
        <v>302.31492843627927</v>
      </c>
      <c r="AS39">
        <f>(Y39*AK39+Z39*AL39)*AM39</f>
        <v>119.94985083453685</v>
      </c>
      <c r="AT39">
        <f>((AS39+0.00000010773*(AR39^4-AQ39^4))-AP39*44100)/(L39*0.92*2*29.3+0.00000043092*AQ39^3)</f>
        <v>-7.7004107518461646</v>
      </c>
      <c r="AU39">
        <f>0.61365*EXP(17.502*J39/(240.97+J39))</f>
        <v>3.8544593988558296</v>
      </c>
      <c r="AV39">
        <f>AU39*1000/AA39</f>
        <v>43.56503632636521</v>
      </c>
      <c r="AW39">
        <f>(AV39-U39)</f>
        <v>11.992887049631811</v>
      </c>
      <c r="AX39">
        <f>IF(D39,P39,(O39+P39)/2)</f>
        <v>28.71629810333252</v>
      </c>
      <c r="AY39">
        <f>0.61365*EXP(17.502*AX39/(240.97+AX39))</f>
        <v>3.9562198024014976</v>
      </c>
      <c r="AZ39">
        <f>IF(AW39&lt;&gt;0,(1000-(AV39+U39)/2)/AW39*AP39,0)</f>
        <v>2.0197864511179557</v>
      </c>
      <c r="BA39">
        <f>U39*AA39/1000</f>
        <v>2.793376932137122</v>
      </c>
      <c r="BB39">
        <f>(AY39-BA39)</f>
        <v>1.1628428702643756</v>
      </c>
      <c r="BC39">
        <f>1/(1.6/F39+1.37/N39)</f>
        <v>1.3542263284706195</v>
      </c>
      <c r="BD39">
        <f>G39*AA39*0.001</f>
        <v>34.306439161982198</v>
      </c>
      <c r="BE39">
        <f>G39/S39</f>
        <v>0.98607235432275109</v>
      </c>
      <c r="BF39">
        <f>(1-AP39*AA39/AU39/F39)*100</f>
        <v>84.893872880609891</v>
      </c>
      <c r="BG39">
        <f>(S39-E39/(N39/1.35))</f>
        <v>393.98583027216608</v>
      </c>
      <c r="BH39">
        <f>E39*BF39/100/BG39</f>
        <v>-5.1957844011115018E-3</v>
      </c>
    </row>
    <row r="40" spans="1:60" x14ac:dyDescent="0.35">
      <c r="A40" s="1" t="s">
        <v>9</v>
      </c>
      <c r="B40" s="1" t="s">
        <v>3670</v>
      </c>
      <c r="K40" s="1">
        <v>2.72</v>
      </c>
    </row>
    <row r="41" spans="1:60" x14ac:dyDescent="0.35">
      <c r="A41" s="1" t="s">
        <v>9</v>
      </c>
      <c r="B41" s="1" t="s">
        <v>3669</v>
      </c>
      <c r="K41" s="1">
        <v>2.72</v>
      </c>
    </row>
    <row r="42" spans="1:60" x14ac:dyDescent="0.35">
      <c r="A42" s="1">
        <v>9</v>
      </c>
      <c r="B42" s="1" t="s">
        <v>3668</v>
      </c>
      <c r="C42" s="1">
        <v>2206.5000105835497</v>
      </c>
      <c r="D42" s="1">
        <v>0</v>
      </c>
      <c r="E42">
        <f>(R42-S42*(1000-T42)/(1000-U42))*AO42</f>
        <v>-2.862202304202953</v>
      </c>
      <c r="F42">
        <f>IF(AZ42&lt;&gt;0,1/(1/AZ42-1/N42),0)</f>
        <v>3.1323807675100404</v>
      </c>
      <c r="G42">
        <f>((BC42-AP42/2)*S42-E42)/(BC42+AP42/2)</f>
        <v>388.50645630622824</v>
      </c>
      <c r="H42">
        <f>AP42*1000</f>
        <v>24.253708870535718</v>
      </c>
      <c r="I42">
        <f>(AU42-BA42)</f>
        <v>1.1415735695113698</v>
      </c>
      <c r="J42">
        <f>(P42+AT42*D42)</f>
        <v>28.518112182617188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29.361274719238281</v>
      </c>
      <c r="P42" s="1">
        <v>28.518112182617188</v>
      </c>
      <c r="Q42" s="1">
        <v>29.446535110473633</v>
      </c>
      <c r="R42" s="1">
        <v>400.07736206054688</v>
      </c>
      <c r="S42" s="1">
        <v>394.0128173828125</v>
      </c>
      <c r="T42" s="1">
        <v>10.016947746276855</v>
      </c>
      <c r="U42" s="1">
        <v>31.301990509033203</v>
      </c>
      <c r="V42" s="1">
        <v>21.580717086791992</v>
      </c>
      <c r="W42" s="1">
        <v>67.437644958496094</v>
      </c>
      <c r="X42" s="1">
        <v>300.2347412109375</v>
      </c>
      <c r="Y42" s="1">
        <v>1001.3651123046875</v>
      </c>
      <c r="Z42" s="1">
        <v>9.3754425644874573E-2</v>
      </c>
      <c r="AA42" s="1">
        <v>88.473846435546875</v>
      </c>
      <c r="AB42" s="1">
        <v>6.0367231369018555</v>
      </c>
      <c r="AC42" s="1">
        <v>1.6394163370132446</v>
      </c>
      <c r="AD42" s="1">
        <v>4.9176547676324844E-2</v>
      </c>
      <c r="AE42" s="1">
        <v>7.8670140355825424E-3</v>
      </c>
      <c r="AF42" s="1">
        <v>2.3407822474837303E-2</v>
      </c>
      <c r="AG42" s="1">
        <v>3.6873698700219393E-3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1.1038041956284463</v>
      </c>
      <c r="AP42">
        <f>(U42-T42)/(1000-U42)*AO42</f>
        <v>2.4253708870535719E-2</v>
      </c>
      <c r="AQ42">
        <f>(P42+273.15)</f>
        <v>301.66811218261716</v>
      </c>
      <c r="AR42">
        <f>(O42+273.15)</f>
        <v>302.51127471923826</v>
      </c>
      <c r="AS42">
        <f>(Y42*AK42+Z42*AL42)*AM42</f>
        <v>160.21841438758929</v>
      </c>
      <c r="AT42">
        <f>((AS42+0.00000010773*(AR42^4-AQ42^4))-AP42*44100)/(L42*0.92*2*29.3+0.00000043092*AQ42^3)</f>
        <v>-7.0697752333233304</v>
      </c>
      <c r="AU42">
        <f>0.61365*EXP(17.502*J42/(240.97+J42))</f>
        <v>3.9109810709345192</v>
      </c>
      <c r="AV42">
        <f>AU42*1000/AA42</f>
        <v>44.204939973799668</v>
      </c>
      <c r="AW42">
        <f>(AV42-U42)</f>
        <v>12.902949464766465</v>
      </c>
      <c r="AX42">
        <f>IF(D42,P42,(O42+P42)/2)</f>
        <v>28.939693450927734</v>
      </c>
      <c r="AY42">
        <f>0.61365*EXP(17.502*AX42/(240.97+AX42))</f>
        <v>4.0077594540691326</v>
      </c>
      <c r="AZ42">
        <f>IF(AW42&lt;&gt;0,(1000-(AV42+U42)/2)/AW42*AP42,0)</f>
        <v>1.8087374037575463</v>
      </c>
      <c r="BA42">
        <f>U42*AA42/1000</f>
        <v>2.7694075014231494</v>
      </c>
      <c r="BB42">
        <f>(AY42-BA42)</f>
        <v>1.2383519526459832</v>
      </c>
      <c r="BC42">
        <f>1/(1.6/F42+1.37/N42)</f>
        <v>1.2035707300049996</v>
      </c>
      <c r="BD42">
        <f>G42*AA42*0.001</f>
        <v>34.372660554455742</v>
      </c>
      <c r="BE42">
        <f>G42/S42</f>
        <v>0.98602491890197974</v>
      </c>
      <c r="BF42">
        <f>(1-AP42*AA42/AU42/F42)*100</f>
        <v>82.484085917820664</v>
      </c>
      <c r="BG42">
        <f>(S42-E42/(N42/1.35))</f>
        <v>394.91554143437935</v>
      </c>
      <c r="BH42">
        <f>E42*BF42/100/BG42</f>
        <v>-5.978142564776464E-3</v>
      </c>
    </row>
    <row r="43" spans="1:60" x14ac:dyDescent="0.35">
      <c r="A43" s="1" t="s">
        <v>9</v>
      </c>
      <c r="B43" s="1" t="s">
        <v>3667</v>
      </c>
      <c r="K43" s="1">
        <v>2.72</v>
      </c>
    </row>
    <row r="44" spans="1:60" x14ac:dyDescent="0.35">
      <c r="A44" s="1" t="s">
        <v>9</v>
      </c>
      <c r="B44" s="1" t="s">
        <v>3666</v>
      </c>
      <c r="K44" s="1">
        <v>2.72</v>
      </c>
    </row>
    <row r="45" spans="1:60" x14ac:dyDescent="0.35">
      <c r="A45" s="1">
        <v>10</v>
      </c>
      <c r="B45" s="1" t="s">
        <v>3665</v>
      </c>
      <c r="C45" s="1">
        <v>2410.5000105835497</v>
      </c>
      <c r="D45" s="1">
        <v>0</v>
      </c>
      <c r="E45">
        <f>(R45-S45*(1000-T45)/(1000-U45))*AO45</f>
        <v>-3.6190853480339022</v>
      </c>
      <c r="F45">
        <f>IF(AZ45&lt;&gt;0,1/(1/AZ45-1/N45),0)</f>
        <v>2.8594695907032586</v>
      </c>
      <c r="G45">
        <f>((BC45-AP45/2)*S45-E45)/(BC45+AP45/2)</f>
        <v>389.6020559727603</v>
      </c>
      <c r="H45">
        <f>AP45*1000</f>
        <v>23.908409032242186</v>
      </c>
      <c r="I45">
        <f>(AU45-BA45)</f>
        <v>1.1866856522384404</v>
      </c>
      <c r="J45">
        <f>(P45+AT45*D45)</f>
        <v>28.808271408081055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29.549406051635742</v>
      </c>
      <c r="P45" s="1">
        <v>28.808271408081055</v>
      </c>
      <c r="Q45" s="1">
        <v>29.620393753051758</v>
      </c>
      <c r="R45" s="1">
        <v>399.93331909179688</v>
      </c>
      <c r="S45" s="1">
        <v>394.665283203125</v>
      </c>
      <c r="T45" s="1">
        <v>10.573428153991699</v>
      </c>
      <c r="U45" s="1">
        <v>31.543519973754883</v>
      </c>
      <c r="V45" s="1">
        <v>22.533037185668945</v>
      </c>
      <c r="W45" s="1">
        <v>67.222404479980469</v>
      </c>
      <c r="X45" s="1">
        <v>300.3304443359375</v>
      </c>
      <c r="Y45" s="1">
        <v>1250.138427734375</v>
      </c>
      <c r="Z45" s="1">
        <v>9.2608675360679626E-2</v>
      </c>
      <c r="AA45" s="1">
        <v>88.470878601074219</v>
      </c>
      <c r="AB45" s="1">
        <v>6.2663130760192871</v>
      </c>
      <c r="AC45" s="1">
        <v>1.6601102352142334</v>
      </c>
      <c r="AD45" s="1">
        <v>4.045463353395462E-2</v>
      </c>
      <c r="AE45" s="1">
        <v>5.2745677530765533E-3</v>
      </c>
      <c r="AF45" s="1">
        <v>2.5604333728551865E-2</v>
      </c>
      <c r="AG45" s="1">
        <v>8.4833083674311638E-3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1.1041560453527111</v>
      </c>
      <c r="AP45">
        <f>(U45-T45)/(1000-U45)*AO45</f>
        <v>2.3908409032242187E-2</v>
      </c>
      <c r="AQ45">
        <f>(P45+273.15)</f>
        <v>301.95827140808103</v>
      </c>
      <c r="AR45">
        <f>(O45+273.15)</f>
        <v>302.69940605163572</v>
      </c>
      <c r="AS45">
        <f>(Y45*AK45+Z45*AL45)*AM45</f>
        <v>200.02214396665659</v>
      </c>
      <c r="AT45">
        <f>((AS45+0.00000010773*(AR45^4-AQ45^4))-AP45*44100)/(L45*0.92*2*29.3+0.00000043092*AQ45^3)</f>
        <v>-6.6447543536728197</v>
      </c>
      <c r="AU45">
        <f>0.61365*EXP(17.502*J45/(240.97+J45))</f>
        <v>3.9773685784870683</v>
      </c>
      <c r="AV45">
        <f>AU45*1000/AA45</f>
        <v>44.95681111545754</v>
      </c>
      <c r="AW45">
        <f>(AV45-U45)</f>
        <v>13.413291141702658</v>
      </c>
      <c r="AX45">
        <f>IF(D45,P45,(O45+P45)/2)</f>
        <v>29.178838729858398</v>
      </c>
      <c r="AY45">
        <f>0.61365*EXP(17.502*AX45/(240.97+AX45))</f>
        <v>4.0635807111973659</v>
      </c>
      <c r="AZ45">
        <f>IF(AW45&lt;&gt;0,(1000-(AV45+U45)/2)/AW45*AP45,0)</f>
        <v>1.7142629788569519</v>
      </c>
      <c r="BA45">
        <f>U45*AA45/1000</f>
        <v>2.7906829262486279</v>
      </c>
      <c r="BB45">
        <f>(AY45-BA45)</f>
        <v>1.272897784948738</v>
      </c>
      <c r="BC45">
        <f>1/(1.6/F45+1.37/N45)</f>
        <v>1.1368651964241756</v>
      </c>
      <c r="BD45">
        <f>G45*AA45*0.001</f>
        <v>34.468436196695002</v>
      </c>
      <c r="BE45">
        <f>G45/S45</f>
        <v>0.9871708319787561</v>
      </c>
      <c r="BF45">
        <f>(1-AP45*AA45/AU45/F45)*100</f>
        <v>81.401852115893533</v>
      </c>
      <c r="BG45">
        <f>(S45-E45/(N45/1.35))</f>
        <v>395.80672431773314</v>
      </c>
      <c r="BH45">
        <f>E45*BF45/100/BG45</f>
        <v>-7.4430329803837026E-3</v>
      </c>
    </row>
    <row r="46" spans="1:60" x14ac:dyDescent="0.35">
      <c r="A46" s="1" t="s">
        <v>9</v>
      </c>
      <c r="B46" s="1" t="s">
        <v>3664</v>
      </c>
      <c r="K46" s="1">
        <v>2.72</v>
      </c>
    </row>
    <row r="47" spans="1:60" x14ac:dyDescent="0.35">
      <c r="A47" s="1" t="s">
        <v>9</v>
      </c>
      <c r="B47" s="1" t="s">
        <v>3663</v>
      </c>
      <c r="K47" s="1">
        <v>2.72</v>
      </c>
    </row>
    <row r="48" spans="1:60" x14ac:dyDescent="0.35">
      <c r="A48" s="1">
        <v>11</v>
      </c>
      <c r="B48" s="1" t="s">
        <v>3662</v>
      </c>
      <c r="C48" s="1">
        <v>2613.5000105835497</v>
      </c>
      <c r="D48" s="1">
        <v>0</v>
      </c>
      <c r="E48">
        <f>(R48-S48*(1000-T48)/(1000-U48))*AO48</f>
        <v>-4.5230746661665862</v>
      </c>
      <c r="F48">
        <f>IF(AZ48&lt;&gt;0,1/(1/AZ48-1/N48),0)</f>
        <v>2.7847576421798474</v>
      </c>
      <c r="G48">
        <f>((BC48-AP48/2)*S48-E48)/(BC48+AP48/2)</f>
        <v>391.04218296780903</v>
      </c>
      <c r="H48">
        <f>AP48*1000</f>
        <v>23.962342706754601</v>
      </c>
      <c r="I48">
        <f>(AU48-BA48)</f>
        <v>1.2075236857499361</v>
      </c>
      <c r="J48">
        <f>(P48+AT48*D48)</f>
        <v>29.13007926940918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29.746425628662109</v>
      </c>
      <c r="P48" s="1">
        <v>29.13007926940918</v>
      </c>
      <c r="Q48" s="1">
        <v>29.794387817382813</v>
      </c>
      <c r="R48" s="1">
        <v>399.91171264648438</v>
      </c>
      <c r="S48" s="1">
        <v>395.42559814453125</v>
      </c>
      <c r="T48" s="1">
        <v>11.145694732666016</v>
      </c>
      <c r="U48" s="1">
        <v>32.154586791992188</v>
      </c>
      <c r="V48" s="1">
        <v>23.483598709106445</v>
      </c>
      <c r="W48" s="1">
        <v>67.748619079589844</v>
      </c>
      <c r="X48" s="1">
        <v>300.262451171875</v>
      </c>
      <c r="Y48" s="1">
        <v>1601.4954833984375</v>
      </c>
      <c r="Z48" s="1">
        <v>6.5170668065547943E-2</v>
      </c>
      <c r="AA48" s="1">
        <v>88.467033386230469</v>
      </c>
      <c r="AB48" s="1">
        <v>6.4048171043395996</v>
      </c>
      <c r="AC48" s="1">
        <v>1.6647562980651855</v>
      </c>
      <c r="AD48" s="1">
        <v>9.9193967878818512E-2</v>
      </c>
      <c r="AE48" s="1">
        <v>8.2194264978170395E-3</v>
      </c>
      <c r="AF48" s="1">
        <v>3.0832348391413689E-2</v>
      </c>
      <c r="AG48" s="1">
        <v>1.1437312699854374E-2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1.1039060704848345</v>
      </c>
      <c r="AP48">
        <f>(U48-T48)/(1000-U48)*AO48</f>
        <v>2.39623427067546E-2</v>
      </c>
      <c r="AQ48">
        <f>(P48+273.15)</f>
        <v>302.28007926940916</v>
      </c>
      <c r="AR48">
        <f>(O48+273.15)</f>
        <v>302.89642562866209</v>
      </c>
      <c r="AS48">
        <f>(Y48*AK48+Z48*AL48)*AM48</f>
        <v>256.23927161635584</v>
      </c>
      <c r="AT48">
        <f>((AS48+0.00000010773*(AR48^4-AQ48^4))-AP48*44100)/(L48*0.92*2*29.3+0.00000043092*AQ48^3)</f>
        <v>-6.2313148319102662</v>
      </c>
      <c r="AU48">
        <f>0.61365*EXP(17.502*J48/(240.97+J48))</f>
        <v>4.052144588997554</v>
      </c>
      <c r="AV48">
        <f>AU48*1000/AA48</f>
        <v>45.804006689211008</v>
      </c>
      <c r="AW48">
        <f>(AV48-U48)</f>
        <v>13.64941989721882</v>
      </c>
      <c r="AX48">
        <f>IF(D48,P48,(O48+P48)/2)</f>
        <v>29.438252449035645</v>
      </c>
      <c r="AY48">
        <f>0.61365*EXP(17.502*AX48/(240.97+AX48))</f>
        <v>4.1248983866079438</v>
      </c>
      <c r="AZ48">
        <f>IF(AW48&lt;&gt;0,(1000-(AV48+U48)/2)/AW48*AP48,0)</f>
        <v>1.687127190253721</v>
      </c>
      <c r="BA48">
        <f>U48*AA48/1000</f>
        <v>2.844620903247618</v>
      </c>
      <c r="BB48">
        <f>(AY48-BA48)</f>
        <v>1.2802774833603259</v>
      </c>
      <c r="BC48">
        <f>1/(1.6/F48+1.37/N48)</f>
        <v>1.1177883877553803</v>
      </c>
      <c r="BD48">
        <f>G48*AA48*0.001</f>
        <v>34.594341856037602</v>
      </c>
      <c r="BE48">
        <f>G48/S48</f>
        <v>0.98891469040625934</v>
      </c>
      <c r="BF48">
        <f>(1-AP48*AA48/AU48/F48)*100</f>
        <v>81.213823373247223</v>
      </c>
      <c r="BG48">
        <f>(S48-E48/(N48/1.35))</f>
        <v>396.85215289301482</v>
      </c>
      <c r="BH48">
        <f>E48*BF48/100/BG48</f>
        <v>-9.2562478082635069E-3</v>
      </c>
    </row>
    <row r="49" spans="1:60" x14ac:dyDescent="0.35">
      <c r="A49" s="1" t="s">
        <v>9</v>
      </c>
      <c r="B49" s="1" t="s">
        <v>3661</v>
      </c>
      <c r="K49" s="1">
        <v>2.72</v>
      </c>
    </row>
    <row r="50" spans="1:60" x14ac:dyDescent="0.35">
      <c r="A50" s="1" t="s">
        <v>9</v>
      </c>
      <c r="B50" s="1" t="s">
        <v>3656</v>
      </c>
      <c r="K50" s="1">
        <v>2.72</v>
      </c>
    </row>
    <row r="51" spans="1:60" x14ac:dyDescent="0.35">
      <c r="A51" s="1">
        <v>12</v>
      </c>
      <c r="B51" s="1" t="s">
        <v>3660</v>
      </c>
      <c r="C51" s="1">
        <v>2817.5000105835497</v>
      </c>
      <c r="D51" s="1">
        <v>0</v>
      </c>
      <c r="E51">
        <f>(R51-S51*(1000-T51)/(1000-U51))*AO51</f>
        <v>-4.6694707128677742</v>
      </c>
      <c r="F51">
        <f>IF(AZ51&lt;&gt;0,1/(1/AZ51-1/N51),0)</f>
        <v>2.8512343958549193</v>
      </c>
      <c r="G51">
        <f>((BC51-AP51/2)*S51-E51)/(BC51+AP51/2)</f>
        <v>391.22563677033315</v>
      </c>
      <c r="H51">
        <f>AP51*1000</f>
        <v>24.259413340248038</v>
      </c>
      <c r="I51">
        <f>(AU51-BA51)</f>
        <v>1.2041483521273633</v>
      </c>
      <c r="J51">
        <f>(P51+AT51*D51)</f>
        <v>29.424764633178711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29.965452194213867</v>
      </c>
      <c r="P51" s="1">
        <v>29.424764633178711</v>
      </c>
      <c r="Q51" s="1">
        <v>29.982927322387695</v>
      </c>
      <c r="R51" s="1">
        <v>399.982177734375</v>
      </c>
      <c r="S51" s="1">
        <v>395.52032470703125</v>
      </c>
      <c r="T51" s="1">
        <v>11.730109214782715</v>
      </c>
      <c r="U51" s="1">
        <v>32.980640411376953</v>
      </c>
      <c r="V51" s="1">
        <v>24.404312133789063</v>
      </c>
      <c r="W51" s="1">
        <v>68.615715026855469</v>
      </c>
      <c r="X51" s="1">
        <v>300.27182006835938</v>
      </c>
      <c r="Y51" s="1">
        <v>2000.2884521484375</v>
      </c>
      <c r="Z51" s="1">
        <v>0.32927805185317993</v>
      </c>
      <c r="AA51" s="1">
        <v>88.462265014648438</v>
      </c>
      <c r="AB51" s="1">
        <v>6.5778837203979492</v>
      </c>
      <c r="AC51" s="1">
        <v>1.6526268720626831</v>
      </c>
      <c r="AD51" s="1">
        <v>3.3749386668205261E-2</v>
      </c>
      <c r="AE51" s="1">
        <v>3.3386705908924341E-3</v>
      </c>
      <c r="AF51" s="1">
        <v>2.8702342882752419E-2</v>
      </c>
      <c r="AG51" s="1">
        <v>9.1649563983082771E-3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1.1039405149572032</v>
      </c>
      <c r="AP51">
        <f>(U51-T51)/(1000-U51)*AO51</f>
        <v>2.4259413340248039E-2</v>
      </c>
      <c r="AQ51">
        <f>(P51+273.15)</f>
        <v>302.57476463317869</v>
      </c>
      <c r="AR51">
        <f>(O51+273.15)</f>
        <v>303.11545219421384</v>
      </c>
      <c r="AS51">
        <f>(Y51*AK51+Z51*AL51)*AM51</f>
        <v>320.04614519016104</v>
      </c>
      <c r="AT51">
        <f>((AS51+0.00000010773*(AR51^4-AQ51^4))-AP51*44100)/(L51*0.92*2*29.3+0.00000043092*AQ51^3)</f>
        <v>-5.8383118834410554</v>
      </c>
      <c r="AU51">
        <f>0.61365*EXP(17.502*J51/(240.97+J51))</f>
        <v>4.1216905045514149</v>
      </c>
      <c r="AV51">
        <f>AU51*1000/AA51</f>
        <v>46.592640419832179</v>
      </c>
      <c r="AW51">
        <f>(AV51-U51)</f>
        <v>13.612000008455226</v>
      </c>
      <c r="AX51">
        <f>IF(D51,P51,(O51+P51)/2)</f>
        <v>29.695108413696289</v>
      </c>
      <c r="AY51">
        <f>0.61365*EXP(17.502*AX51/(240.97+AX51))</f>
        <v>4.1864046423635637</v>
      </c>
      <c r="AZ51">
        <f>IF(AW51&lt;&gt;0,(1000-(AV51+U51)/2)/AW51*AP51,0)</f>
        <v>1.7112997921331652</v>
      </c>
      <c r="BA51">
        <f>U51*AA51/1000</f>
        <v>2.9175421524240517</v>
      </c>
      <c r="BB51">
        <f>(AY51-BA51)</f>
        <v>1.268862489939512</v>
      </c>
      <c r="BC51">
        <f>1/(1.6/F51+1.37/N51)</f>
        <v>1.1347802437781518</v>
      </c>
      <c r="BD51">
        <f>G51*AA51*0.001</f>
        <v>34.608705960501801</v>
      </c>
      <c r="BE51">
        <f>G51/S51</f>
        <v>0.98914167574098943</v>
      </c>
      <c r="BF51">
        <f>(1-AP51*AA51/AU51/F51)*100</f>
        <v>81.738769010922269</v>
      </c>
      <c r="BG51">
        <f>(S51-E51/(N51/1.35))</f>
        <v>396.99305202417548</v>
      </c>
      <c r="BH51">
        <f>E51*BF51/100/BG51</f>
        <v>-9.6141931466126197E-3</v>
      </c>
    </row>
    <row r="52" spans="1:60" x14ac:dyDescent="0.35">
      <c r="A52" s="1" t="s">
        <v>9</v>
      </c>
      <c r="B52" s="1" t="s">
        <v>3659</v>
      </c>
    </row>
    <row r="53" spans="1:60" x14ac:dyDescent="0.35">
      <c r="A53" s="1" t="s">
        <v>9</v>
      </c>
      <c r="B53" s="1" t="s">
        <v>3658</v>
      </c>
    </row>
    <row r="54" spans="1:60" x14ac:dyDescent="0.35">
      <c r="A54" s="1" t="s">
        <v>9</v>
      </c>
      <c r="B54" s="1" t="s">
        <v>3657</v>
      </c>
    </row>
    <row r="55" spans="1:60" x14ac:dyDescent="0.35">
      <c r="A55" s="1" t="s">
        <v>9</v>
      </c>
      <c r="B55" s="1" t="s">
        <v>3656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BH55"/>
  <sheetViews>
    <sheetView topLeftCell="A4" zoomScale="53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3745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3744</v>
      </c>
    </row>
    <row r="12" spans="1:60" x14ac:dyDescent="0.35">
      <c r="A12" s="1" t="s">
        <v>9</v>
      </c>
      <c r="B12" s="1" t="s">
        <v>3743</v>
      </c>
    </row>
    <row r="13" spans="1:60" x14ac:dyDescent="0.35">
      <c r="A13" s="1" t="s">
        <v>9</v>
      </c>
      <c r="B13" s="1" t="s">
        <v>3742</v>
      </c>
    </row>
    <row r="14" spans="1:60" x14ac:dyDescent="0.35">
      <c r="A14" s="1" t="s">
        <v>9</v>
      </c>
      <c r="B14" s="1" t="s">
        <v>3741</v>
      </c>
    </row>
    <row r="15" spans="1:60" x14ac:dyDescent="0.35">
      <c r="A15" s="1" t="s">
        <v>9</v>
      </c>
      <c r="B15" s="1" t="s">
        <v>3740</v>
      </c>
    </row>
    <row r="16" spans="1:60" x14ac:dyDescent="0.35">
      <c r="A16" s="1" t="s">
        <v>9</v>
      </c>
      <c r="B16" s="1" t="s">
        <v>3739</v>
      </c>
    </row>
    <row r="17" spans="1:60" x14ac:dyDescent="0.35">
      <c r="A17" s="1" t="s">
        <v>9</v>
      </c>
      <c r="B17" s="1" t="s">
        <v>3738</v>
      </c>
    </row>
    <row r="18" spans="1:60" x14ac:dyDescent="0.35">
      <c r="A18" s="1">
        <v>1</v>
      </c>
      <c r="B18" s="1" t="s">
        <v>3737</v>
      </c>
      <c r="C18" s="1">
        <v>371.50000235810876</v>
      </c>
      <c r="D18" s="1">
        <v>0</v>
      </c>
      <c r="E18">
        <f>(R18-S18*(1000-T18)/(1000-U18))*AO18</f>
        <v>-1.0756829355476756</v>
      </c>
      <c r="F18">
        <f>IF(AZ18&lt;&gt;0,1/(1/AZ18-1/N18),0)</f>
        <v>-3720.1160019525437</v>
      </c>
      <c r="G18">
        <f>((BC18-AP18/2)*S18-E18)/(BC18+AP18/2)</f>
        <v>387.75351666152062</v>
      </c>
      <c r="H18">
        <f>AP18*1000</f>
        <v>28.135960957405494</v>
      </c>
      <c r="I18">
        <f>(AU18-BA18)</f>
        <v>0.55700113341853497</v>
      </c>
      <c r="J18">
        <f>(P18+AT18*D18)</f>
        <v>28.462411880493164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30.272222518920898</v>
      </c>
      <c r="P18" s="1">
        <v>28.462411880493164</v>
      </c>
      <c r="Q18" s="1">
        <v>30.365463256835938</v>
      </c>
      <c r="R18" s="1">
        <v>399.89862060546875</v>
      </c>
      <c r="S18" s="1">
        <v>390.91107177734375</v>
      </c>
      <c r="T18" s="1">
        <v>13.253765106201172</v>
      </c>
      <c r="U18" s="1">
        <v>37.774745941162109</v>
      </c>
      <c r="V18" s="1">
        <v>27.090681076049805</v>
      </c>
      <c r="W18" s="1">
        <v>77.2115478515625</v>
      </c>
      <c r="X18" s="1">
        <v>300.30984497070313</v>
      </c>
      <c r="Y18" s="1">
        <v>0.15474022924900055</v>
      </c>
      <c r="Z18" s="1">
        <v>0.16578590869903564</v>
      </c>
      <c r="AA18" s="1">
        <v>88.454521179199219</v>
      </c>
      <c r="AB18" s="1">
        <v>6.2593154907226563</v>
      </c>
      <c r="AC18" s="1">
        <v>1.5624035596847534</v>
      </c>
      <c r="AD18" s="1">
        <v>8.7335191667079926E-2</v>
      </c>
      <c r="AE18" s="1">
        <v>5.0256196409463882E-3</v>
      </c>
      <c r="AF18" s="1">
        <v>2.4786312133073807E-2</v>
      </c>
      <c r="AG18" s="1">
        <v>1.4026187360286713E-2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1.1040803123922907</v>
      </c>
      <c r="AP18">
        <f>(U18-T18)/(1000-U18)*AO18</f>
        <v>2.8135960957405493E-2</v>
      </c>
      <c r="AQ18">
        <f>(P18+273.15)</f>
        <v>301.61241188049314</v>
      </c>
      <c r="AR18">
        <f>(O18+273.15)</f>
        <v>303.42222251892088</v>
      </c>
      <c r="AS18">
        <f>(Y18*AK18+Z18*AL18)*AM18</f>
        <v>2.4758436126445904E-2</v>
      </c>
      <c r="AT18">
        <f>((AS18+0.00000010773*(AR18^4-AQ18^4))-AP18*44100)/(L18*0.92*2*29.3+0.00000043092*AQ18^3)</f>
        <v>-9.5844047707389262</v>
      </c>
      <c r="AU18">
        <f>0.61365*EXP(17.502*J18/(240.97+J18))</f>
        <v>3.8983481983099284</v>
      </c>
      <c r="AV18">
        <f>AU18*1000/AA18</f>
        <v>44.071780010117287</v>
      </c>
      <c r="AW18">
        <f>(AV18-U18)</f>
        <v>6.2970340689551776</v>
      </c>
      <c r="AX18">
        <f>IF(D18,P18,(O18+P18)/2)</f>
        <v>29.367317199707031</v>
      </c>
      <c r="AY18">
        <f>0.61365*EXP(17.502*AX18/(240.97+AX18))</f>
        <v>4.1080518084169118</v>
      </c>
      <c r="AZ18">
        <f>IF(AW18&lt;&gt;0,(1000-(AV18+U18)/2)/AW18*AP18,0)</f>
        <v>4.2852786458801244</v>
      </c>
      <c r="BA18">
        <f>U18*AA18/1000</f>
        <v>3.3413470648913934</v>
      </c>
      <c r="BB18">
        <f>(AY18-BA18)</f>
        <v>0.76670474352551832</v>
      </c>
      <c r="BC18">
        <f>1/(1.6/F18+1.37/N18)</f>
        <v>3.1285456410765655</v>
      </c>
      <c r="BD18">
        <f>G18*AA18*0.001</f>
        <v>34.298551651845457</v>
      </c>
      <c r="BE18">
        <f>G18/S18</f>
        <v>0.99192257435567954</v>
      </c>
      <c r="BF18">
        <f>(1-AP18*AA18/AU18/F18)*100</f>
        <v>100.01716108248327</v>
      </c>
      <c r="BG18">
        <f>(S18-E18/(N18/1.35))</f>
        <v>391.250336705037</v>
      </c>
      <c r="BH18">
        <f>E18*BF18/100/BG18</f>
        <v>-2.7498188076821978E-3</v>
      </c>
    </row>
    <row r="19" spans="1:60" x14ac:dyDescent="0.35">
      <c r="A19" s="1" t="s">
        <v>9</v>
      </c>
      <c r="B19" s="1" t="s">
        <v>3736</v>
      </c>
      <c r="K19" s="1">
        <v>2.72</v>
      </c>
    </row>
    <row r="20" spans="1:60" x14ac:dyDescent="0.35">
      <c r="A20" s="1" t="s">
        <v>9</v>
      </c>
      <c r="B20" s="1" t="s">
        <v>3735</v>
      </c>
      <c r="K20" s="1">
        <v>2.72</v>
      </c>
    </row>
    <row r="21" spans="1:60" x14ac:dyDescent="0.35">
      <c r="A21" s="1">
        <v>2</v>
      </c>
      <c r="B21" s="1" t="s">
        <v>3734</v>
      </c>
      <c r="C21" s="1">
        <v>575.00000236928463</v>
      </c>
      <c r="D21" s="1">
        <v>0</v>
      </c>
      <c r="E21">
        <f>(R21-S21*(1000-T21)/(1000-U21))*AO21</f>
        <v>-1.2852809472534115</v>
      </c>
      <c r="F21">
        <f>IF(AZ21&lt;&gt;0,1/(1/AZ21-1/N21),0)</f>
        <v>72.48290156171285</v>
      </c>
      <c r="G21">
        <f>((BC21-AP21/2)*S21-E21)/(BC21+AP21/2)</f>
        <v>388.51400574670316</v>
      </c>
      <c r="H21">
        <f>AP21*1000</f>
        <v>26.850178003283009</v>
      </c>
      <c r="I21">
        <f>(AU21-BA21)</f>
        <v>0.56386880344104418</v>
      </c>
      <c r="J21">
        <f>(P21+AT21*D21)</f>
        <v>28.285556793212891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30.283151626586914</v>
      </c>
      <c r="P21" s="1">
        <v>28.285556793212891</v>
      </c>
      <c r="Q21" s="1">
        <v>30.427783966064453</v>
      </c>
      <c r="R21" s="1">
        <v>400.01953125</v>
      </c>
      <c r="S21" s="1">
        <v>391.65780639648438</v>
      </c>
      <c r="T21" s="1">
        <v>13.830214500427246</v>
      </c>
      <c r="U21" s="1">
        <v>37.246540069580078</v>
      </c>
      <c r="V21" s="1">
        <v>28.251062393188477</v>
      </c>
      <c r="W21" s="1">
        <v>76.083732604980469</v>
      </c>
      <c r="X21" s="1">
        <v>300.27032470703125</v>
      </c>
      <c r="Y21" s="1">
        <v>26.129001617431641</v>
      </c>
      <c r="Z21" s="1">
        <v>0.14063270390033722</v>
      </c>
      <c r="AA21" s="1">
        <v>88.453964233398438</v>
      </c>
      <c r="AB21" s="1">
        <v>6.4565415382385254</v>
      </c>
      <c r="AC21" s="1">
        <v>1.5859905481338501</v>
      </c>
      <c r="AD21" s="1">
        <v>7.5331486761569977E-2</v>
      </c>
      <c r="AE21" s="1">
        <v>9.4918124377727509E-3</v>
      </c>
      <c r="AF21" s="1">
        <v>3.9094779640436172E-2</v>
      </c>
      <c r="AG21" s="1">
        <v>5.7108844630420208E-3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1.1039350173052616</v>
      </c>
      <c r="AP21">
        <f>(U21-T21)/(1000-U21)*AO21</f>
        <v>2.6850178003283008E-2</v>
      </c>
      <c r="AQ21">
        <f>(P21+273.15)</f>
        <v>301.43555679321287</v>
      </c>
      <c r="AR21">
        <f>(O21+273.15)</f>
        <v>303.43315162658689</v>
      </c>
      <c r="AS21">
        <f>(Y21*AK21+Z21*AL21)*AM21</f>
        <v>4.1806401653444709</v>
      </c>
      <c r="AT21">
        <f>((AS21+0.00000010773*(AR21^4-AQ21^4))-AP21*44100)/(L21*0.92*2*29.3+0.00000043092*AQ21^3)</f>
        <v>-9.089998351167873</v>
      </c>
      <c r="AU21">
        <f>0.61365*EXP(17.502*J21/(240.97+J21))</f>
        <v>3.8584729265735223</v>
      </c>
      <c r="AV21">
        <f>AU21*1000/AA21</f>
        <v>43.621254965943521</v>
      </c>
      <c r="AW21">
        <f>(AV21-U21)</f>
        <v>6.374714896363443</v>
      </c>
      <c r="AX21">
        <f>IF(D21,P21,(O21+P21)/2)</f>
        <v>29.284354209899902</v>
      </c>
      <c r="AY21">
        <f>0.61365*EXP(17.502*AX21/(240.97+AX21))</f>
        <v>4.0884248621359625</v>
      </c>
      <c r="AZ21">
        <f>IF(AW21&lt;&gt;0,(1000-(AV21+U21)/2)/AW21*AP21,0)</f>
        <v>4.0416741887958594</v>
      </c>
      <c r="BA21">
        <f>U21*AA21/1000</f>
        <v>3.2946041231324781</v>
      </c>
      <c r="BB21">
        <f>(AY21-BA21)</f>
        <v>0.79382073900348438</v>
      </c>
      <c r="BC21">
        <f>1/(1.6/F21+1.37/N21)</f>
        <v>2.9227664508499451</v>
      </c>
      <c r="BD21">
        <f>G21*AA21*0.001</f>
        <v>34.365603968493232</v>
      </c>
      <c r="BE21">
        <f>G21/S21</f>
        <v>0.9919730933523162</v>
      </c>
      <c r="BF21">
        <f>(1-AP21*AA21/AU21/F21)*100</f>
        <v>99.150793239223106</v>
      </c>
      <c r="BG21">
        <f>(S21-E21/(N21/1.35))</f>
        <v>392.06317747119931</v>
      </c>
      <c r="BH21">
        <f>E21*BF21/100/BG21</f>
        <v>-3.2504104638798226E-3</v>
      </c>
    </row>
    <row r="22" spans="1:60" x14ac:dyDescent="0.35">
      <c r="A22" s="1" t="s">
        <v>9</v>
      </c>
      <c r="B22" s="1" t="s">
        <v>3733</v>
      </c>
      <c r="K22" s="1">
        <v>2.72</v>
      </c>
    </row>
    <row r="23" spans="1:60" x14ac:dyDescent="0.35">
      <c r="A23" s="1" t="s">
        <v>9</v>
      </c>
      <c r="B23" s="1" t="s">
        <v>3732</v>
      </c>
      <c r="K23" s="1">
        <v>2.72</v>
      </c>
    </row>
    <row r="24" spans="1:60" x14ac:dyDescent="0.35">
      <c r="A24" s="1">
        <v>3</v>
      </c>
      <c r="B24" s="1" t="s">
        <v>3731</v>
      </c>
      <c r="C24" s="1">
        <v>779.00000236928463</v>
      </c>
      <c r="D24" s="1">
        <v>0</v>
      </c>
      <c r="E24">
        <f>(R24-S24*(1000-T24)/(1000-U24))*AO24</f>
        <v>-1.3690633275536821</v>
      </c>
      <c r="F24">
        <f>IF(AZ24&lt;&gt;0,1/(1/AZ24-1/N24),0)</f>
        <v>43.881661635633975</v>
      </c>
      <c r="G24">
        <f>((BC24-AP24/2)*S24-E24)/(BC24+AP24/2)</f>
        <v>388.90623390995006</v>
      </c>
      <c r="H24">
        <f>AP24*1000</f>
        <v>25.907818225405482</v>
      </c>
      <c r="I24">
        <f>(AU24-BA24)</f>
        <v>0.56402678236053516</v>
      </c>
      <c r="J24">
        <f>(P24+AT24*D24)</f>
        <v>28.16370964050293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30.260793685913086</v>
      </c>
      <c r="P24" s="1">
        <v>28.16370964050293</v>
      </c>
      <c r="Q24" s="1">
        <v>30.430027008056641</v>
      </c>
      <c r="R24" s="1">
        <v>399.98440551757813</v>
      </c>
      <c r="S24" s="1">
        <v>392.02481079101563</v>
      </c>
      <c r="T24" s="1">
        <v>14.336688041687012</v>
      </c>
      <c r="U24" s="1">
        <v>36.936973571777344</v>
      </c>
      <c r="V24" s="1">
        <v>29.322832107543945</v>
      </c>
      <c r="W24" s="1">
        <v>75.547195434570313</v>
      </c>
      <c r="X24" s="1">
        <v>300.28976440429688</v>
      </c>
      <c r="Y24" s="1">
        <v>50.654853820800781</v>
      </c>
      <c r="Z24" s="1">
        <v>5.4882116615772247E-2</v>
      </c>
      <c r="AA24" s="1">
        <v>88.452857971191406</v>
      </c>
      <c r="AB24" s="1">
        <v>6.5686278343200684</v>
      </c>
      <c r="AC24" s="1">
        <v>1.5989503860473633</v>
      </c>
      <c r="AD24" s="1">
        <v>5.6101847440004349E-2</v>
      </c>
      <c r="AE24" s="1">
        <v>7.9316794872283936E-3</v>
      </c>
      <c r="AF24" s="1">
        <v>6.5618470311164856E-2</v>
      </c>
      <c r="AG24" s="1">
        <v>1.0282154195010662E-2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1.1040064867805031</v>
      </c>
      <c r="AP24">
        <f>(U24-T24)/(1000-U24)*AO24</f>
        <v>2.5907818225405482E-2</v>
      </c>
      <c r="AQ24">
        <f>(P24+273.15)</f>
        <v>301.31370964050291</v>
      </c>
      <c r="AR24">
        <f>(O24+273.15)</f>
        <v>303.41079368591306</v>
      </c>
      <c r="AS24">
        <f>(Y24*AK24+Z24*AL24)*AM24</f>
        <v>8.1047764301722509</v>
      </c>
      <c r="AT24">
        <f>((AS24+0.00000010773*(AR24^4-AQ24^4))-AP24*44100)/(L24*0.92*2*29.3+0.00000043092*AQ24^3)</f>
        <v>-8.7241850340897997</v>
      </c>
      <c r="AU24">
        <f>0.61365*EXP(17.502*J24/(240.97+J24))</f>
        <v>3.8312076595906071</v>
      </c>
      <c r="AV24">
        <f>AU24*1000/AA24</f>
        <v>43.313554219338052</v>
      </c>
      <c r="AW24">
        <f>(AV24-U24)</f>
        <v>6.3765806475607079</v>
      </c>
      <c r="AX24">
        <f>IF(D24,P24,(O24+P24)/2)</f>
        <v>29.212251663208008</v>
      </c>
      <c r="AY24">
        <f>0.61365*EXP(17.502*AX24/(240.97+AX24))</f>
        <v>4.0714336738947212</v>
      </c>
      <c r="AZ24">
        <f>IF(AW24&lt;&gt;0,(1000-(AV24+U24)/2)/AW24*AP24,0)</f>
        <v>3.899936589317039</v>
      </c>
      <c r="BA24">
        <f>U24*AA24/1000</f>
        <v>3.2671808772300719</v>
      </c>
      <c r="BB24">
        <f>(AY24-BA24)</f>
        <v>0.80425279666464933</v>
      </c>
      <c r="BC24">
        <f>1/(1.6/F24+1.37/N24)</f>
        <v>2.8048198849604695</v>
      </c>
      <c r="BD24">
        <f>G24*AA24*0.001</f>
        <v>34.399867872147759</v>
      </c>
      <c r="BE24">
        <f>G24/S24</f>
        <v>0.99204495022962191</v>
      </c>
      <c r="BF24">
        <f>(1-AP24*AA24/AU24/F24)*100</f>
        <v>98.636911811719713</v>
      </c>
      <c r="BG24">
        <f>(S24-E24/(N24/1.35))</f>
        <v>392.45660640241812</v>
      </c>
      <c r="BH24">
        <f>E24*BF24/100/BG24</f>
        <v>-3.4408945218800634E-3</v>
      </c>
    </row>
    <row r="25" spans="1:60" x14ac:dyDescent="0.35">
      <c r="A25" s="1" t="s">
        <v>9</v>
      </c>
      <c r="B25" s="1" t="s">
        <v>3730</v>
      </c>
      <c r="K25" s="1">
        <v>2.72</v>
      </c>
    </row>
    <row r="26" spans="1:60" x14ac:dyDescent="0.35">
      <c r="A26" s="1" t="s">
        <v>9</v>
      </c>
      <c r="B26" s="1" t="s">
        <v>3729</v>
      </c>
      <c r="K26" s="1">
        <v>2.72</v>
      </c>
    </row>
    <row r="27" spans="1:60" x14ac:dyDescent="0.35">
      <c r="A27" s="1">
        <v>4</v>
      </c>
      <c r="B27" s="1" t="s">
        <v>3728</v>
      </c>
      <c r="C27" s="1">
        <v>983.00000236928463</v>
      </c>
      <c r="D27" s="1">
        <v>0</v>
      </c>
      <c r="E27">
        <f>(R27-S27*(1000-T27)/(1000-U27))*AO27</f>
        <v>-1.9131623297250506</v>
      </c>
      <c r="F27">
        <f>IF(AZ27&lt;&gt;0,1/(1/AZ27-1/N27),0)</f>
        <v>30.955012663332241</v>
      </c>
      <c r="G27">
        <f>((BC27-AP27/2)*S27-E27)/(BC27+AP27/2)</f>
        <v>389.72078062809669</v>
      </c>
      <c r="H27">
        <f>AP27*1000</f>
        <v>25.281624976585281</v>
      </c>
      <c r="I27">
        <f>(AU27-BA27)</f>
        <v>0.57079329654192312</v>
      </c>
      <c r="J27">
        <f>(P27+AT27*D27)</f>
        <v>28.16691780090332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30.262887954711914</v>
      </c>
      <c r="P27" s="1">
        <v>28.16691780090332</v>
      </c>
      <c r="Q27" s="1">
        <v>30.435874938964844</v>
      </c>
      <c r="R27" s="1">
        <v>399.94525146484375</v>
      </c>
      <c r="S27" s="1">
        <v>392.68630981445313</v>
      </c>
      <c r="T27" s="1">
        <v>14.817705154418945</v>
      </c>
      <c r="U27" s="1">
        <v>36.871406555175781</v>
      </c>
      <c r="V27" s="1">
        <v>30.300680160522461</v>
      </c>
      <c r="W27" s="1">
        <v>75.398231506347656</v>
      </c>
      <c r="X27" s="1">
        <v>300.31475830078125</v>
      </c>
      <c r="Y27" s="1">
        <v>100.30767822265625</v>
      </c>
      <c r="Z27" s="1">
        <v>0.13720080256462097</v>
      </c>
      <c r="AA27" s="1">
        <v>88.446044921875</v>
      </c>
      <c r="AB27" s="1">
        <v>6.663935661315918</v>
      </c>
      <c r="AC27" s="1">
        <v>1.6069921255111694</v>
      </c>
      <c r="AD27" s="1">
        <v>8.3286985754966736E-2</v>
      </c>
      <c r="AE27" s="1">
        <v>9.3238726258277893E-3</v>
      </c>
      <c r="AF27" s="1">
        <v>2.2704442963004112E-2</v>
      </c>
      <c r="AG27" s="1">
        <v>1.1073697358369827E-2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1.1040983761058132</v>
      </c>
      <c r="AP27">
        <f>(U27-T27)/(1000-U27)*AO27</f>
        <v>2.528162497658528E-2</v>
      </c>
      <c r="AQ27">
        <f>(P27+273.15)</f>
        <v>301.3169178009033</v>
      </c>
      <c r="AR27">
        <f>(O27+273.15)</f>
        <v>303.41288795471189</v>
      </c>
      <c r="AS27">
        <f>(Y27*AK27+Z27*AL27)*AM27</f>
        <v>16.049228156896788</v>
      </c>
      <c r="AT27">
        <f>((AS27+0.00000010773*(AR27^4-AQ27^4))-AP27*44100)/(L27*0.92*2*29.3+0.00000043092*AQ27^3)</f>
        <v>-8.444635582297165</v>
      </c>
      <c r="AU27">
        <f>0.61365*EXP(17.502*J27/(240.97+J27))</f>
        <v>3.8319233770537164</v>
      </c>
      <c r="AV27">
        <f>AU27*1000/AA27</f>
        <v>43.324982823578836</v>
      </c>
      <c r="AW27">
        <f>(AV27-U27)</f>
        <v>6.4535762684030544</v>
      </c>
      <c r="AX27">
        <f>IF(D27,P27,(O27+P27)/2)</f>
        <v>29.214902877807617</v>
      </c>
      <c r="AY27">
        <f>0.61365*EXP(17.502*AX27/(240.97+AX27))</f>
        <v>4.0720573488006835</v>
      </c>
      <c r="AZ27">
        <f>IF(AW27&lt;&gt;0,(1000-(AV27+U27)/2)/AW27*AP27,0)</f>
        <v>3.7603766418670461</v>
      </c>
      <c r="BA27">
        <f>U27*AA27/1000</f>
        <v>3.2611300805117933</v>
      </c>
      <c r="BB27">
        <f>(AY27-BA27)</f>
        <v>0.81092726828889017</v>
      </c>
      <c r="BC27">
        <f>1/(1.6/F27+1.37/N27)</f>
        <v>2.6899411500551893</v>
      </c>
      <c r="BD27">
        <f>G27*AA27*0.001</f>
        <v>34.469261670420835</v>
      </c>
      <c r="BE27">
        <f>G27/S27</f>
        <v>0.99244809632462694</v>
      </c>
      <c r="BF27">
        <f>(1-AP27*AA27/AU27/F27)*100</f>
        <v>98.114894764615073</v>
      </c>
      <c r="BG27">
        <f>(S27-E27/(N27/1.35))</f>
        <v>393.28971148422971</v>
      </c>
      <c r="BH27">
        <f>E27*BF27/100/BG27</f>
        <v>-4.772810352455051E-3</v>
      </c>
    </row>
    <row r="28" spans="1:60" x14ac:dyDescent="0.35">
      <c r="A28" s="1" t="s">
        <v>9</v>
      </c>
      <c r="B28" s="1" t="s">
        <v>3727</v>
      </c>
      <c r="K28" s="1">
        <v>2.72</v>
      </c>
    </row>
    <row r="29" spans="1:60" x14ac:dyDescent="0.35">
      <c r="A29" s="1" t="s">
        <v>9</v>
      </c>
      <c r="B29" s="1" t="s">
        <v>3726</v>
      </c>
      <c r="K29" s="1">
        <v>2.72</v>
      </c>
    </row>
    <row r="30" spans="1:60" x14ac:dyDescent="0.35">
      <c r="A30" s="1">
        <v>5</v>
      </c>
      <c r="B30" s="1" t="s">
        <v>3725</v>
      </c>
      <c r="C30" s="1">
        <v>1187.0000023692846</v>
      </c>
      <c r="D30" s="1">
        <v>0</v>
      </c>
      <c r="E30">
        <f>(R30-S30*(1000-T30)/(1000-U30))*AO30</f>
        <v>-1.7904919329947988</v>
      </c>
      <c r="F30">
        <f>IF(AZ30&lt;&gt;0,1/(1/AZ30-1/N30),0)</f>
        <v>19.782551943029578</v>
      </c>
      <c r="G30">
        <f>((BC30-AP30/2)*S30-E30)/(BC30+AP30/2)</f>
        <v>389.84236083485087</v>
      </c>
      <c r="H30">
        <f>AP30*1000</f>
        <v>24.479517177102618</v>
      </c>
      <c r="I30">
        <f>(AU30-BA30)</f>
        <v>0.59062294823496719</v>
      </c>
      <c r="J30">
        <f>(P30+AT30*D30)</f>
        <v>28.161716461181641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30.284669876098633</v>
      </c>
      <c r="P30" s="1">
        <v>28.161716461181641</v>
      </c>
      <c r="Q30" s="1">
        <v>30.459636688232422</v>
      </c>
      <c r="R30" s="1">
        <v>400.05679321289063</v>
      </c>
      <c r="S30" s="1">
        <v>392.96609497070313</v>
      </c>
      <c r="T30" s="1">
        <v>15.279029846191406</v>
      </c>
      <c r="U30" s="1">
        <v>36.637405395507813</v>
      </c>
      <c r="V30" s="1">
        <v>31.202226638793945</v>
      </c>
      <c r="W30" s="1">
        <v>74.8194580078125</v>
      </c>
      <c r="X30" s="1">
        <v>300.32626342773438</v>
      </c>
      <c r="Y30" s="1">
        <v>150.29568481445313</v>
      </c>
      <c r="Z30" s="1">
        <v>5.7168643921613693E-2</v>
      </c>
      <c r="AA30" s="1">
        <v>88.438034057617188</v>
      </c>
      <c r="AB30" s="1">
        <v>6.6569485664367676</v>
      </c>
      <c r="AC30" s="1">
        <v>1.624822735786438</v>
      </c>
      <c r="AD30" s="1">
        <v>7.7807523310184479E-2</v>
      </c>
      <c r="AE30" s="1">
        <v>5.568068940192461E-3</v>
      </c>
      <c r="AF30" s="1">
        <v>2.4862529709935188E-2</v>
      </c>
      <c r="AG30" s="1">
        <v>5.134133156388998E-3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1.1041406743666702</v>
      </c>
      <c r="AP30">
        <f>(U30-T30)/(1000-U30)*AO30</f>
        <v>2.447951717710262E-2</v>
      </c>
      <c r="AQ30">
        <f>(P30+273.15)</f>
        <v>301.31171646118162</v>
      </c>
      <c r="AR30">
        <f>(O30+273.15)</f>
        <v>303.43466987609861</v>
      </c>
      <c r="AS30">
        <f>(Y30*AK30+Z30*AL30)*AM30</f>
        <v>24.047309032813246</v>
      </c>
      <c r="AT30">
        <f>((AS30+0.00000010773*(AR30^4-AQ30^4))-AP30*44100)/(L30*0.92*2*29.3+0.00000043092*AQ30^3)</f>
        <v>-8.101082225856608</v>
      </c>
      <c r="AU30">
        <f>0.61365*EXP(17.502*J30/(240.97+J30))</f>
        <v>3.8307630543856148</v>
      </c>
      <c r="AV30">
        <f>AU30*1000/AA30</f>
        <v>43.315787095514594</v>
      </c>
      <c r="AW30">
        <f>(AV30-U30)</f>
        <v>6.6783817000067813</v>
      </c>
      <c r="AX30">
        <f>IF(D30,P30,(O30+P30)/2)</f>
        <v>29.223193168640137</v>
      </c>
      <c r="AY30">
        <f>0.61365*EXP(17.502*AX30/(240.97+AX30))</f>
        <v>4.0740081042675129</v>
      </c>
      <c r="AZ30">
        <f>IF(AW30&lt;&gt;0,(1000-(AV30+U30)/2)/AW30*AP30,0)</f>
        <v>3.5189527131407701</v>
      </c>
      <c r="BA30">
        <f>U30*AA30/1000</f>
        <v>3.2401401061506476</v>
      </c>
      <c r="BB30">
        <f>(AY30-BA30)</f>
        <v>0.83386799811686529</v>
      </c>
      <c r="BC30">
        <f>1/(1.6/F30+1.37/N30)</f>
        <v>2.494096567861765</v>
      </c>
      <c r="BD30">
        <f>G30*AA30*0.001</f>
        <v>34.476891984614426</v>
      </c>
      <c r="BE30">
        <f>G30/S30</f>
        <v>0.9920508812952803</v>
      </c>
      <c r="BF30">
        <f>(1-AP30*AA30/AU30/F30)*100</f>
        <v>97.143236274928483</v>
      </c>
      <c r="BG30">
        <f>(S30-E30/(N30/1.35))</f>
        <v>393.53080702116767</v>
      </c>
      <c r="BH30">
        <f>E30*BF30/100/BG30</f>
        <v>-4.4198364598660601E-3</v>
      </c>
    </row>
    <row r="31" spans="1:60" x14ac:dyDescent="0.35">
      <c r="A31" s="1" t="s">
        <v>9</v>
      </c>
      <c r="B31" s="1" t="s">
        <v>3724</v>
      </c>
      <c r="K31" s="1">
        <v>2.72</v>
      </c>
    </row>
    <row r="32" spans="1:60" x14ac:dyDescent="0.35">
      <c r="A32" s="1" t="s">
        <v>9</v>
      </c>
      <c r="B32" s="1" t="s">
        <v>3723</v>
      </c>
      <c r="K32" s="1">
        <v>2.72</v>
      </c>
    </row>
    <row r="33" spans="1:60" x14ac:dyDescent="0.35">
      <c r="A33" s="1">
        <v>6</v>
      </c>
      <c r="B33" s="1" t="s">
        <v>3722</v>
      </c>
      <c r="C33" s="1">
        <v>1390.5000023804605</v>
      </c>
      <c r="D33" s="1">
        <v>0</v>
      </c>
      <c r="E33">
        <f>(R33-S33*(1000-T33)/(1000-U33))*AO33</f>
        <v>-2.1711617961952956</v>
      </c>
      <c r="F33">
        <f>IF(AZ33&lt;&gt;0,1/(1/AZ33-1/N33),0)</f>
        <v>13.410166964062197</v>
      </c>
      <c r="G33">
        <f>((BC33-AP33/2)*S33-E33)/(BC33+AP33/2)</f>
        <v>390.26238546662432</v>
      </c>
      <c r="H33">
        <f>AP33*1000</f>
        <v>23.756736558963578</v>
      </c>
      <c r="I33">
        <f>(AU33-BA33)</f>
        <v>0.6216135494491537</v>
      </c>
      <c r="J33">
        <f>(P33+AT33*D33)</f>
        <v>28.222454071044922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30.323598861694336</v>
      </c>
      <c r="P33" s="1">
        <v>28.222454071044922</v>
      </c>
      <c r="Q33" s="1">
        <v>30.488975524902344</v>
      </c>
      <c r="R33" s="1">
        <v>399.89755249023438</v>
      </c>
      <c r="S33" s="1">
        <v>393.3984375</v>
      </c>
      <c r="T33" s="1">
        <v>15.706846237182617</v>
      </c>
      <c r="U33" s="1">
        <v>36.442363739013672</v>
      </c>
      <c r="V33" s="1">
        <v>32.002696990966797</v>
      </c>
      <c r="W33" s="1">
        <v>74.251312255859375</v>
      </c>
      <c r="X33" s="1">
        <v>300.2745361328125</v>
      </c>
      <c r="Y33" s="1">
        <v>300.83544921875</v>
      </c>
      <c r="Z33" s="1">
        <v>9.2611461877822876E-2</v>
      </c>
      <c r="AA33" s="1">
        <v>88.43328857421875</v>
      </c>
      <c r="AB33" s="1">
        <v>6.7960309982299805</v>
      </c>
      <c r="AC33" s="1">
        <v>1.634448766708374</v>
      </c>
      <c r="AD33" s="1">
        <v>6.6746935248374939E-2</v>
      </c>
      <c r="AE33" s="1">
        <v>1.0017529129981995E-2</v>
      </c>
      <c r="AF33" s="1">
        <v>3.4434732049703598E-2</v>
      </c>
      <c r="AG33" s="1">
        <v>3.3664284273982048E-3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1.103950500488281</v>
      </c>
      <c r="AP33">
        <f>(U33-T33)/(1000-U33)*AO33</f>
        <v>2.3756736558963577E-2</v>
      </c>
      <c r="AQ33">
        <f>(P33+273.15)</f>
        <v>301.3724540710449</v>
      </c>
      <c r="AR33">
        <f>(O33+273.15)</f>
        <v>303.47359886169431</v>
      </c>
      <c r="AS33">
        <f>(Y33*AK33+Z33*AL33)*AM33</f>
        <v>48.133670799128595</v>
      </c>
      <c r="AT33">
        <f>((AS33+0.00000010773*(AR33^4-AQ33^4))-AP33*44100)/(L33*0.92*2*29.3+0.00000043092*AQ33^3)</f>
        <v>-7.6625468951255717</v>
      </c>
      <c r="AU33">
        <f>0.61365*EXP(17.502*J33/(240.97+J33))</f>
        <v>3.844331618307995</v>
      </c>
      <c r="AV33">
        <f>AU33*1000/AA33</f>
        <v>43.471544259960339</v>
      </c>
      <c r="AW33">
        <f>(AV33-U33)</f>
        <v>7.0291805209466673</v>
      </c>
      <c r="AX33">
        <f>IF(D33,P33,(O33+P33)/2)</f>
        <v>29.273026466369629</v>
      </c>
      <c r="AY33">
        <f>0.61365*EXP(17.502*AX33/(240.97+AX33))</f>
        <v>4.085751358038971</v>
      </c>
      <c r="AZ33">
        <f>IF(AW33&lt;&gt;0,(1000-(AV33+U33)/2)/AW33*AP33,0)</f>
        <v>3.2446868679974519</v>
      </c>
      <c r="BA33">
        <f>U33*AA33/1000</f>
        <v>3.2227180688588413</v>
      </c>
      <c r="BB33">
        <f>(AY33-BA33)</f>
        <v>0.86303328918012978</v>
      </c>
      <c r="BC33">
        <f>1/(1.6/F33+1.37/N33)</f>
        <v>2.2759348343851871</v>
      </c>
      <c r="BD33">
        <f>G33*AA33*0.001</f>
        <v>34.512186153632982</v>
      </c>
      <c r="BE33">
        <f>G33/S33</f>
        <v>0.99202830582321344</v>
      </c>
      <c r="BF33">
        <f>(1-AP33*AA33/AU33/F33)*100</f>
        <v>95.924813127964796</v>
      </c>
      <c r="BG33">
        <f>(S33-E33/(N33/1.35))</f>
        <v>394.08321088949469</v>
      </c>
      <c r="BH33">
        <f>E33*BF33/100/BG33</f>
        <v>-5.2848810559709648E-3</v>
      </c>
    </row>
    <row r="34" spans="1:60" x14ac:dyDescent="0.35">
      <c r="A34" s="1" t="s">
        <v>9</v>
      </c>
      <c r="B34" s="1" t="s">
        <v>3721</v>
      </c>
      <c r="K34" s="1">
        <v>2.72</v>
      </c>
    </row>
    <row r="35" spans="1:60" x14ac:dyDescent="0.35">
      <c r="A35" s="1" t="s">
        <v>9</v>
      </c>
      <c r="B35" s="1" t="s">
        <v>3720</v>
      </c>
      <c r="K35" s="1">
        <v>2.72</v>
      </c>
    </row>
    <row r="36" spans="1:60" x14ac:dyDescent="0.35">
      <c r="A36" s="1">
        <v>7</v>
      </c>
      <c r="B36" s="1" t="s">
        <v>3719</v>
      </c>
      <c r="C36" s="1">
        <v>1594.5000023804605</v>
      </c>
      <c r="D36" s="1">
        <v>0</v>
      </c>
      <c r="E36">
        <f>(R36-S36*(1000-T36)/(1000-U36))*AO36</f>
        <v>-2.4978523064870077</v>
      </c>
      <c r="F36">
        <f>IF(AZ36&lt;&gt;0,1/(1/AZ36-1/N36),0)</f>
        <v>8.9748367053956084</v>
      </c>
      <c r="G36">
        <f>((BC36-AP36/2)*S36-E36)/(BC36+AP36/2)</f>
        <v>390.90573070463449</v>
      </c>
      <c r="H36">
        <f>AP36*1000</f>
        <v>23.007491959235864</v>
      </c>
      <c r="I36">
        <f>(AU36-BA36)</f>
        <v>0.67392328364869991</v>
      </c>
      <c r="J36">
        <f>(P36+AT36*D36)</f>
        <v>28.356098175048828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30.386846542358398</v>
      </c>
      <c r="P36" s="1">
        <v>28.356098175048828</v>
      </c>
      <c r="Q36" s="1">
        <v>30.539056777954102</v>
      </c>
      <c r="R36" s="1">
        <v>400.11288452148438</v>
      </c>
      <c r="S36" s="1">
        <v>394.16159057617188</v>
      </c>
      <c r="T36" s="1">
        <v>16.108114242553711</v>
      </c>
      <c r="U36" s="1">
        <v>36.192184448242188</v>
      </c>
      <c r="V36" s="1">
        <v>32.699714660644531</v>
      </c>
      <c r="W36" s="1">
        <v>73.470680236816406</v>
      </c>
      <c r="X36" s="1">
        <v>300.31491088867188</v>
      </c>
      <c r="Y36" s="1">
        <v>500.42324829101563</v>
      </c>
      <c r="Z36" s="1">
        <v>6.5170228481292725E-2</v>
      </c>
      <c r="AA36" s="1">
        <v>88.428253173828125</v>
      </c>
      <c r="AB36" s="1">
        <v>6.9409680366516113</v>
      </c>
      <c r="AC36" s="1">
        <v>1.6584877967834473</v>
      </c>
      <c r="AD36" s="1">
        <v>3.9182994514703751E-2</v>
      </c>
      <c r="AE36" s="1">
        <v>8.2697430625557899E-3</v>
      </c>
      <c r="AF36" s="1">
        <v>2.5990063324570656E-2</v>
      </c>
      <c r="AG36" s="1">
        <v>3.7204765249043703E-3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1.1040989370907053</v>
      </c>
      <c r="AP36">
        <f>(U36-T36)/(1000-U36)*AO36</f>
        <v>2.3007491959235862E-2</v>
      </c>
      <c r="AQ36">
        <f>(P36+273.15)</f>
        <v>301.50609817504881</v>
      </c>
      <c r="AR36">
        <f>(O36+273.15)</f>
        <v>303.53684654235838</v>
      </c>
      <c r="AS36">
        <f>(Y36*AK36+Z36*AL36)*AM36</f>
        <v>80.067717936909503</v>
      </c>
      <c r="AT36">
        <f>((AS36+0.00000010773*(AR36^4-AQ36^4))-AP36*44100)/(L36*0.92*2*29.3+0.00000043092*AQ36^3)</f>
        <v>-7.1571646551663735</v>
      </c>
      <c r="AU36">
        <f>0.61365*EXP(17.502*J36/(240.97+J36))</f>
        <v>3.8743349329517449</v>
      </c>
      <c r="AV36">
        <f>AU36*1000/AA36</f>
        <v>43.813315245928905</v>
      </c>
      <c r="AW36">
        <f>(AV36-U36)</f>
        <v>7.6211307976867175</v>
      </c>
      <c r="AX36">
        <f>IF(D36,P36,(O36+P36)/2)</f>
        <v>29.371472358703613</v>
      </c>
      <c r="AY36">
        <f>0.61365*EXP(17.502*AX36/(240.97+AX36))</f>
        <v>4.1090369703243104</v>
      </c>
      <c r="AZ36">
        <f>IF(AW36&lt;&gt;0,(1000-(AV36+U36)/2)/AW36*AP36,0)</f>
        <v>2.8981432808482888</v>
      </c>
      <c r="BA36">
        <f>U36*AA36/1000</f>
        <v>3.200411649303045</v>
      </c>
      <c r="BB36">
        <f>(AY36-BA36)</f>
        <v>0.90862532102126536</v>
      </c>
      <c r="BC36">
        <f>1/(1.6/F36+1.37/N36)</f>
        <v>2.0066473964499694</v>
      </c>
      <c r="BD36">
        <f>G36*AA36*0.001</f>
        <v>34.567110921849704</v>
      </c>
      <c r="BE36">
        <f>G36/S36</f>
        <v>0.99173978401401797</v>
      </c>
      <c r="BF36">
        <f>(1-AP36*AA36/AU36/F36)*100</f>
        <v>94.148912308227267</v>
      </c>
      <c r="BG36">
        <f>(S36-E36/(N36/1.35))</f>
        <v>394.94940049129087</v>
      </c>
      <c r="BH36">
        <f>E36*BF36/100/BG36</f>
        <v>-5.9544356180769621E-3</v>
      </c>
    </row>
    <row r="37" spans="1:60" x14ac:dyDescent="0.35">
      <c r="A37" s="1" t="s">
        <v>9</v>
      </c>
      <c r="B37" s="1" t="s">
        <v>3718</v>
      </c>
      <c r="K37" s="1">
        <v>2.72</v>
      </c>
    </row>
    <row r="38" spans="1:60" x14ac:dyDescent="0.35">
      <c r="A38" s="1" t="s">
        <v>9</v>
      </c>
      <c r="B38" s="1" t="s">
        <v>3717</v>
      </c>
      <c r="K38" s="1">
        <v>2.72</v>
      </c>
    </row>
    <row r="39" spans="1:60" x14ac:dyDescent="0.35">
      <c r="A39" s="1">
        <v>8</v>
      </c>
      <c r="B39" s="1" t="s">
        <v>3716</v>
      </c>
      <c r="C39" s="1">
        <v>1797.5000023804605</v>
      </c>
      <c r="D39" s="1">
        <v>0</v>
      </c>
      <c r="E39">
        <f>(R39-S39*(1000-T39)/(1000-U39))*AO39</f>
        <v>-2.4223409795602766</v>
      </c>
      <c r="F39">
        <f>IF(AZ39&lt;&gt;0,1/(1/AZ39-1/N39),0)</f>
        <v>6.6061497095807864</v>
      </c>
      <c r="G39">
        <f>((BC39-AP39/2)*S39-E39)/(BC39+AP39/2)</f>
        <v>390.62107824452971</v>
      </c>
      <c r="H39">
        <f>AP39*1000</f>
        <v>22.410641529771539</v>
      </c>
      <c r="I39">
        <f>(AU39-BA39)</f>
        <v>0.73221264416606946</v>
      </c>
      <c r="J39">
        <f>(P39+AT39*D39)</f>
        <v>28.560195922851563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30.464370727539063</v>
      </c>
      <c r="P39" s="1">
        <v>28.560195922851563</v>
      </c>
      <c r="Q39" s="1">
        <v>30.600187301635742</v>
      </c>
      <c r="R39" s="1">
        <v>400.01171875</v>
      </c>
      <c r="S39" s="1">
        <v>394.20376586914063</v>
      </c>
      <c r="T39" s="1">
        <v>16.492351531982422</v>
      </c>
      <c r="U39" s="1">
        <v>36.059734344482422</v>
      </c>
      <c r="V39" s="1">
        <v>33.327648162841797</v>
      </c>
      <c r="W39" s="1">
        <v>72.869300842285156</v>
      </c>
      <c r="X39" s="1">
        <v>300.289794921875</v>
      </c>
      <c r="Y39" s="1">
        <v>749.5079345703125</v>
      </c>
      <c r="Z39" s="1">
        <v>0.16578862071037292</v>
      </c>
      <c r="AA39" s="1">
        <v>88.418197631835938</v>
      </c>
      <c r="AB39" s="1">
        <v>7.0778775215148926</v>
      </c>
      <c r="AC39" s="1">
        <v>1.6711882352828979</v>
      </c>
      <c r="AD39" s="1">
        <v>3.1480774283409119E-2</v>
      </c>
      <c r="AE39" s="1">
        <v>8.1915967166423798E-3</v>
      </c>
      <c r="AF39" s="1">
        <v>3.7885703146457672E-2</v>
      </c>
      <c r="AG39" s="1">
        <v>3.3549661748111248E-3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1.1040065989774814</v>
      </c>
      <c r="AP39">
        <f>(U39-T39)/(1000-U39)*AO39</f>
        <v>2.2410641529771538E-2</v>
      </c>
      <c r="AQ39">
        <f>(P39+273.15)</f>
        <v>301.71019592285154</v>
      </c>
      <c r="AR39">
        <f>(O39+273.15)</f>
        <v>303.61437072753904</v>
      </c>
      <c r="AS39">
        <f>(Y39*AK39+Z39*AL39)*AM39</f>
        <v>119.92126685080075</v>
      </c>
      <c r="AT39">
        <f>((AS39+0.00000010773*(AR39^4-AQ39^4))-AP39*44100)/(L39*0.92*2*29.3+0.00000043092*AQ39^3)</f>
        <v>-6.6472601642011071</v>
      </c>
      <c r="AU39">
        <f>0.61365*EXP(17.502*J39/(240.97+J39))</f>
        <v>3.9205493619880181</v>
      </c>
      <c r="AV39">
        <f>AU39*1000/AA39</f>
        <v>44.340978067804237</v>
      </c>
      <c r="AW39">
        <f>(AV39-U39)</f>
        <v>8.2812437233218148</v>
      </c>
      <c r="AX39">
        <f>IF(D39,P39,(O39+P39)/2)</f>
        <v>29.512283325195313</v>
      </c>
      <c r="AY39">
        <f>0.61365*EXP(17.502*AX39/(240.97+AX39))</f>
        <v>4.1425443478615946</v>
      </c>
      <c r="AZ39">
        <f>IF(AW39&lt;&gt;0,(1000-(AV39+U39)/2)/AW39*AP39,0)</f>
        <v>2.5974028148562258</v>
      </c>
      <c r="BA39">
        <f>U39*AA39/1000</f>
        <v>3.1883367178219486</v>
      </c>
      <c r="BB39">
        <f>(AY39-BA39)</f>
        <v>0.95420763003964604</v>
      </c>
      <c r="BC39">
        <f>1/(1.6/F39+1.37/N39)</f>
        <v>1.7785176411177375</v>
      </c>
      <c r="BD39">
        <f>G39*AA39*0.001</f>
        <v>34.538011695385677</v>
      </c>
      <c r="BE39">
        <f>G39/S39</f>
        <v>0.99091158447786054</v>
      </c>
      <c r="BF39">
        <f>(1-AP39*AA39/AU39/F39)*100</f>
        <v>92.349309932697167</v>
      </c>
      <c r="BG39">
        <f>(S39-E39/(N39/1.35))</f>
        <v>394.96775989574525</v>
      </c>
      <c r="BH39">
        <f>E39*BF39/100/BG39</f>
        <v>-5.6637918483051115E-3</v>
      </c>
    </row>
    <row r="40" spans="1:60" x14ac:dyDescent="0.35">
      <c r="A40" s="1" t="s">
        <v>9</v>
      </c>
      <c r="B40" s="1" t="s">
        <v>3715</v>
      </c>
      <c r="K40" s="1">
        <v>2.72</v>
      </c>
    </row>
    <row r="41" spans="1:60" x14ac:dyDescent="0.35">
      <c r="A41" s="1" t="s">
        <v>9</v>
      </c>
      <c r="B41" s="1" t="s">
        <v>3714</v>
      </c>
      <c r="K41" s="1">
        <v>2.72</v>
      </c>
    </row>
    <row r="42" spans="1:60" x14ac:dyDescent="0.35">
      <c r="A42" s="1">
        <v>9</v>
      </c>
      <c r="B42" s="1" t="s">
        <v>3713</v>
      </c>
      <c r="C42" s="1">
        <v>2001.5000023804605</v>
      </c>
      <c r="D42" s="1">
        <v>0</v>
      </c>
      <c r="E42">
        <f>(R42-S42*(1000-T42)/(1000-U42))*AO42</f>
        <v>-2.5067113127689251</v>
      </c>
      <c r="F42">
        <f>IF(AZ42&lt;&gt;0,1/(1/AZ42-1/N42),0)</f>
        <v>5.5995909725951085</v>
      </c>
      <c r="G42">
        <f>((BC42-AP42/2)*S42-E42)/(BC42+AP42/2)</f>
        <v>390.69003362060096</v>
      </c>
      <c r="H42">
        <f>AP42*1000</f>
        <v>22.096538364614343</v>
      </c>
      <c r="I42">
        <f>(AU42-BA42)</f>
        <v>0.77264142356414789</v>
      </c>
      <c r="J42">
        <f>(P42+AT42*D42)</f>
        <v>28.775676727294922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30.556211471557617</v>
      </c>
      <c r="P42" s="1">
        <v>28.775676727294922</v>
      </c>
      <c r="Q42" s="1">
        <v>30.673994064331055</v>
      </c>
      <c r="R42" s="1">
        <v>400.0504150390625</v>
      </c>
      <c r="S42" s="1">
        <v>394.42630004882813</v>
      </c>
      <c r="T42" s="1">
        <v>16.871246337890625</v>
      </c>
      <c r="U42" s="1">
        <v>36.163284301757813</v>
      </c>
      <c r="V42" s="1">
        <v>33.911727905273438</v>
      </c>
      <c r="W42" s="1">
        <v>72.6893310546875</v>
      </c>
      <c r="X42" s="1">
        <v>300.2745361328125</v>
      </c>
      <c r="Y42" s="1">
        <v>1001.1103515625</v>
      </c>
      <c r="Z42" s="1">
        <v>0.24353761970996857</v>
      </c>
      <c r="AA42" s="1">
        <v>88.410690307617188</v>
      </c>
      <c r="AB42" s="1">
        <v>7.0732250213623047</v>
      </c>
      <c r="AC42" s="1">
        <v>1.6876283884048462</v>
      </c>
      <c r="AD42" s="1">
        <v>9.3014508485794067E-2</v>
      </c>
      <c r="AE42" s="1">
        <v>9.2991264536976814E-3</v>
      </c>
      <c r="AF42" s="1">
        <v>5.7694632560014725E-2</v>
      </c>
      <c r="AG42" s="1">
        <v>4.4260919094085693E-3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1.103950500488281</v>
      </c>
      <c r="AP42">
        <f>(U42-T42)/(1000-U42)*AO42</f>
        <v>2.2096538364614345E-2</v>
      </c>
      <c r="AQ42">
        <f>(P42+273.15)</f>
        <v>301.9256767272949</v>
      </c>
      <c r="AR42">
        <f>(O42+273.15)</f>
        <v>303.70621147155759</v>
      </c>
      <c r="AS42">
        <f>(Y42*AK42+Z42*AL42)*AM42</f>
        <v>160.17765266975039</v>
      </c>
      <c r="AT42">
        <f>((AS42+0.00000010773*(AR42^4-AQ42^4))-AP42*44100)/(L42*0.92*2*29.3+0.00000043092*AQ42^3)</f>
        <v>-6.2320476487799583</v>
      </c>
      <c r="AU42">
        <f>0.61365*EXP(17.502*J42/(240.97+J42))</f>
        <v>3.969862352473172</v>
      </c>
      <c r="AV42">
        <f>AU42*1000/AA42</f>
        <v>44.902515054009719</v>
      </c>
      <c r="AW42">
        <f>(AV42-U42)</f>
        <v>8.7392307522519062</v>
      </c>
      <c r="AX42">
        <f>IF(D42,P42,(O42+P42)/2)</f>
        <v>29.66594409942627</v>
      </c>
      <c r="AY42">
        <f>0.61365*EXP(17.502*AX42/(240.97+AX42))</f>
        <v>4.1793810174322878</v>
      </c>
      <c r="AZ42">
        <f>IF(AW42&lt;&gt;0,(1000-(AV42+U42)/2)/AW42*AP42,0)</f>
        <v>2.425945966284266</v>
      </c>
      <c r="BA42">
        <f>U42*AA42/1000</f>
        <v>3.1972209289090241</v>
      </c>
      <c r="BB42">
        <f>(AY42-BA42)</f>
        <v>0.98216008852326375</v>
      </c>
      <c r="BC42">
        <f>1/(1.6/F42+1.37/N42)</f>
        <v>1.6507027535409191</v>
      </c>
      <c r="BD42">
        <f>G42*AA42*0.001</f>
        <v>34.541175568703494</v>
      </c>
      <c r="BE42">
        <f>G42/S42</f>
        <v>0.990527339511172</v>
      </c>
      <c r="BF42">
        <f>(1-AP42*AA42/AU42/F42)*100</f>
        <v>91.211853850612528</v>
      </c>
      <c r="BG42">
        <f>(S42-E42/(N42/1.35))</f>
        <v>395.21690404947771</v>
      </c>
      <c r="BH42">
        <f>E42*BF42/100/BG42</f>
        <v>-5.7852228374657864E-3</v>
      </c>
    </row>
    <row r="43" spans="1:60" x14ac:dyDescent="0.35">
      <c r="A43" s="1" t="s">
        <v>9</v>
      </c>
      <c r="B43" s="1" t="s">
        <v>3712</v>
      </c>
      <c r="K43" s="1">
        <v>2.72</v>
      </c>
    </row>
    <row r="44" spans="1:60" x14ac:dyDescent="0.35">
      <c r="A44" s="1" t="s">
        <v>9</v>
      </c>
      <c r="B44" s="1" t="s">
        <v>3711</v>
      </c>
      <c r="K44" s="1">
        <v>2.72</v>
      </c>
    </row>
    <row r="45" spans="1:60" x14ac:dyDescent="0.35">
      <c r="A45" s="1">
        <v>10</v>
      </c>
      <c r="B45" s="1" t="s">
        <v>3710</v>
      </c>
      <c r="C45" s="1">
        <v>2205.5000023804605</v>
      </c>
      <c r="D45" s="1">
        <v>0</v>
      </c>
      <c r="E45">
        <f>(R45-S45*(1000-T45)/(1000-U45))*AO45</f>
        <v>-2.8135924617753956</v>
      </c>
      <c r="F45">
        <f>IF(AZ45&lt;&gt;0,1/(1/AZ45-1/N45),0)</f>
        <v>5.0803829439102346</v>
      </c>
      <c r="G45">
        <f>((BC45-AP45/2)*S45-E45)/(BC45+AP45/2)</f>
        <v>391.10240016410916</v>
      </c>
      <c r="H45">
        <f>AP45*1000</f>
        <v>22.037644342584798</v>
      </c>
      <c r="I45">
        <f>(AU45-BA45)</f>
        <v>0.80427692661003558</v>
      </c>
      <c r="J45">
        <f>(P45+AT45*D45)</f>
        <v>29.03291130065918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30.658603668212891</v>
      </c>
      <c r="P45" s="1">
        <v>29.03291130065918</v>
      </c>
      <c r="Q45" s="1">
        <v>30.761249542236328</v>
      </c>
      <c r="R45" s="1">
        <v>400.1458740234375</v>
      </c>
      <c r="S45" s="1">
        <v>394.8148193359375</v>
      </c>
      <c r="T45" s="1">
        <v>17.251834869384766</v>
      </c>
      <c r="U45" s="1">
        <v>36.479682922363281</v>
      </c>
      <c r="V45" s="1">
        <v>34.473934173583984</v>
      </c>
      <c r="W45" s="1">
        <v>72.896492004394531</v>
      </c>
      <c r="X45" s="1">
        <v>300.37533569335938</v>
      </c>
      <c r="Y45" s="1">
        <v>1250.5</v>
      </c>
      <c r="Z45" s="1">
        <v>2.4010416120290756E-2</v>
      </c>
      <c r="AA45" s="1">
        <v>88.409797668457031</v>
      </c>
      <c r="AB45" s="1">
        <v>7.1867761611938477</v>
      </c>
      <c r="AC45" s="1">
        <v>1.6837313175201416</v>
      </c>
      <c r="AD45" s="1">
        <v>3.0535828322172165E-2</v>
      </c>
      <c r="AE45" s="1">
        <v>3.3359834924340248E-3</v>
      </c>
      <c r="AF45" s="1">
        <v>2.5418760254979134E-2</v>
      </c>
      <c r="AG45" s="1">
        <v>7.0524406619369984E-3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1.1043210871079385</v>
      </c>
      <c r="AP45">
        <f>(U45-T45)/(1000-U45)*AO45</f>
        <v>2.2037644342584799E-2</v>
      </c>
      <c r="AQ45">
        <f>(P45+273.15)</f>
        <v>302.18291130065916</v>
      </c>
      <c r="AR45">
        <f>(O45+273.15)</f>
        <v>303.80860366821287</v>
      </c>
      <c r="AS45">
        <f>(Y45*AK45+Z45*AL45)*AM45</f>
        <v>200.0799955278635</v>
      </c>
      <c r="AT45">
        <f>((AS45+0.00000010773*(AR45^4-AQ45^4))-AP45*44100)/(L45*0.92*2*29.3+0.00000043092*AQ45^3)</f>
        <v>-5.9109197451259297</v>
      </c>
      <c r="AU45">
        <f>0.61365*EXP(17.502*J45/(240.97+J45))</f>
        <v>4.0294383127856408</v>
      </c>
      <c r="AV45">
        <f>AU45*1000/AA45</f>
        <v>45.576829933446042</v>
      </c>
      <c r="AW45">
        <f>(AV45-U45)</f>
        <v>9.097147011082761</v>
      </c>
      <c r="AX45">
        <f>IF(D45,P45,(O45+P45)/2)</f>
        <v>29.845757484436035</v>
      </c>
      <c r="AY45">
        <f>0.61365*EXP(17.502*AX45/(240.97+AX45))</f>
        <v>4.2228494506721947</v>
      </c>
      <c r="AZ45">
        <f>IF(AW45&lt;&gt;0,(1000-(AV45+U45)/2)/AW45*AP45,0)</f>
        <v>2.3230885676227975</v>
      </c>
      <c r="BA45">
        <f>U45*AA45/1000</f>
        <v>3.2251613861756052</v>
      </c>
      <c r="BB45">
        <f>(AY45-BA45)</f>
        <v>0.99768806449658953</v>
      </c>
      <c r="BC45">
        <f>1/(1.6/F45+1.37/N45)</f>
        <v>1.5747924333589949</v>
      </c>
      <c r="BD45">
        <f>G45*AA45*0.001</f>
        <v>34.577284066156807</v>
      </c>
      <c r="BE45">
        <f>G45/S45</f>
        <v>0.9905970622428194</v>
      </c>
      <c r="BF45">
        <f>(1-AP45*AA45/AU45/F45)*100</f>
        <v>90.482462301316374</v>
      </c>
      <c r="BG45">
        <f>(S45-E45/(N45/1.35))</f>
        <v>395.70221209039869</v>
      </c>
      <c r="BH45">
        <f>E45*BF45/100/BG45</f>
        <v>-6.4336454554795577E-3</v>
      </c>
    </row>
    <row r="46" spans="1:60" x14ac:dyDescent="0.35">
      <c r="A46" s="1" t="s">
        <v>9</v>
      </c>
      <c r="B46" s="1" t="s">
        <v>3709</v>
      </c>
      <c r="K46" s="1">
        <v>2.72</v>
      </c>
    </row>
    <row r="47" spans="1:60" x14ac:dyDescent="0.35">
      <c r="A47" s="1" t="s">
        <v>9</v>
      </c>
      <c r="B47" s="1" t="s">
        <v>3708</v>
      </c>
      <c r="K47" s="1">
        <v>2.72</v>
      </c>
    </row>
    <row r="48" spans="1:60" x14ac:dyDescent="0.35">
      <c r="A48" s="1">
        <v>11</v>
      </c>
      <c r="B48" s="1" t="s">
        <v>3707</v>
      </c>
      <c r="C48" s="1">
        <v>2408.5000023804605</v>
      </c>
      <c r="D48" s="1">
        <v>0</v>
      </c>
      <c r="E48">
        <f>(R48-S48*(1000-T48)/(1000-U48))*AO48</f>
        <v>-3.1565154738326573</v>
      </c>
      <c r="F48">
        <f>IF(AZ48&lt;&gt;0,1/(1/AZ48-1/N48),0)</f>
        <v>5.2214914873890219</v>
      </c>
      <c r="G48">
        <f>((BC48-AP48/2)*S48-E48)/(BC48+AP48/2)</f>
        <v>391.24223658580564</v>
      </c>
      <c r="H48">
        <f>AP48*1000</f>
        <v>22.501518471371856</v>
      </c>
      <c r="I48">
        <f>(AU48-BA48)</f>
        <v>0.81032210622710776</v>
      </c>
      <c r="J48">
        <f>(P48+AT48*D48)</f>
        <v>29.344097137451172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30.782190322875977</v>
      </c>
      <c r="P48" s="1">
        <v>29.344097137451172</v>
      </c>
      <c r="Q48" s="1">
        <v>30.857280731201172</v>
      </c>
      <c r="R48" s="1">
        <v>399.9932861328125</v>
      </c>
      <c r="S48" s="1">
        <v>394.80517578125</v>
      </c>
      <c r="T48" s="1">
        <v>17.616775512695313</v>
      </c>
      <c r="U48" s="1">
        <v>37.241165161132813</v>
      </c>
      <c r="V48" s="1">
        <v>34.952774047851563</v>
      </c>
      <c r="W48" s="1">
        <v>73.888778686523438</v>
      </c>
      <c r="X48" s="1">
        <v>300.26318359375</v>
      </c>
      <c r="Y48" s="1">
        <v>1600.232177734375</v>
      </c>
      <c r="Z48" s="1">
        <v>0.23438993096351624</v>
      </c>
      <c r="AA48" s="1">
        <v>88.402931213378906</v>
      </c>
      <c r="AB48" s="1">
        <v>7.3129539489746094</v>
      </c>
      <c r="AC48" s="1">
        <v>1.6768146753311157</v>
      </c>
      <c r="AD48" s="1">
        <v>6.4161129295825958E-2</v>
      </c>
      <c r="AE48" s="1">
        <v>6.5618925727903843E-3</v>
      </c>
      <c r="AF48" s="1">
        <v>2.7262534946203232E-2</v>
      </c>
      <c r="AG48" s="1">
        <v>1.2623541988432407E-2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1.1039087632123159</v>
      </c>
      <c r="AP48">
        <f>(U48-T48)/(1000-U48)*AO48</f>
        <v>2.2501518471371856E-2</v>
      </c>
      <c r="AQ48">
        <f>(P48+273.15)</f>
        <v>302.49409713745115</v>
      </c>
      <c r="AR48">
        <f>(O48+273.15)</f>
        <v>303.93219032287595</v>
      </c>
      <c r="AS48">
        <f>(Y48*AK48+Z48*AL48)*AM48</f>
        <v>256.03714271462377</v>
      </c>
      <c r="AT48">
        <f>((AS48+0.00000010773*(AR48^4-AQ48^4))-AP48*44100)/(L48*0.92*2*29.3+0.00000043092*AQ48^3)</f>
        <v>-5.6477321814041268</v>
      </c>
      <c r="AU48">
        <f>0.61365*EXP(17.502*J48/(240.97+J48))</f>
        <v>4.1025502682728145</v>
      </c>
      <c r="AV48">
        <f>AU48*1000/AA48</f>
        <v>46.407400885502931</v>
      </c>
      <c r="AW48">
        <f>(AV48-U48)</f>
        <v>9.166235724370118</v>
      </c>
      <c r="AX48">
        <f>IF(D48,P48,(O48+P48)/2)</f>
        <v>30.063143730163574</v>
      </c>
      <c r="AY48">
        <f>0.61365*EXP(17.502*AX48/(240.97+AX48))</f>
        <v>4.2759265434648848</v>
      </c>
      <c r="AZ48">
        <f>IF(AW48&lt;&gt;0,(1000-(AV48+U48)/2)/AW48*AP48,0)</f>
        <v>2.3521551531833822</v>
      </c>
      <c r="BA48">
        <f>U48*AA48/1000</f>
        <v>3.2922281620457068</v>
      </c>
      <c r="BB48">
        <f>(AY48-BA48)</f>
        <v>0.98369838141917798</v>
      </c>
      <c r="BC48">
        <f>1/(1.6/F48+1.37/N48)</f>
        <v>1.5961862941176832</v>
      </c>
      <c r="BD48">
        <f>G48*AA48*0.001</f>
        <v>34.586960528663489</v>
      </c>
      <c r="BE48">
        <f>G48/S48</f>
        <v>0.99097544962931672</v>
      </c>
      <c r="BF48">
        <f>(1-AP48*AA48/AU48/F48)*100</f>
        <v>90.713971622423799</v>
      </c>
      <c r="BG48">
        <f>(S48-E48/(N48/1.35))</f>
        <v>395.8007247098451</v>
      </c>
      <c r="BH48">
        <f>E48*BF48/100/BG48</f>
        <v>-7.2344499957373342E-3</v>
      </c>
    </row>
    <row r="49" spans="1:60" x14ac:dyDescent="0.35">
      <c r="A49" s="1" t="s">
        <v>9</v>
      </c>
      <c r="B49" s="1" t="s">
        <v>3706</v>
      </c>
      <c r="K49" s="1">
        <v>2.72</v>
      </c>
    </row>
    <row r="50" spans="1:60" x14ac:dyDescent="0.35">
      <c r="A50" s="1" t="s">
        <v>9</v>
      </c>
      <c r="B50" s="1" t="s">
        <v>3701</v>
      </c>
      <c r="K50" s="1">
        <v>2.72</v>
      </c>
    </row>
    <row r="51" spans="1:60" x14ac:dyDescent="0.35">
      <c r="A51" s="1">
        <v>12</v>
      </c>
      <c r="B51" s="1" t="s">
        <v>3705</v>
      </c>
      <c r="C51" s="1">
        <v>2613.0000023692846</v>
      </c>
      <c r="D51" s="1">
        <v>0</v>
      </c>
      <c r="E51">
        <f>(R51-S51*(1000-T51)/(1000-U51))*AO51</f>
        <v>-3.3494790760826882</v>
      </c>
      <c r="F51">
        <f>IF(AZ51&lt;&gt;0,1/(1/AZ51-1/N51),0)</f>
        <v>5.6990489255573911</v>
      </c>
      <c r="G51">
        <f>((BC51-AP51/2)*S51-E51)/(BC51+AP51/2)</f>
        <v>391.1989088212722</v>
      </c>
      <c r="H51">
        <f>AP51*1000</f>
        <v>23.299027548298888</v>
      </c>
      <c r="I51">
        <f>(AU51-BA51)</f>
        <v>0.80653457307351406</v>
      </c>
      <c r="J51">
        <f>(P51+AT51*D51)</f>
        <v>29.710556030273438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30.924942016601563</v>
      </c>
      <c r="P51" s="1">
        <v>29.710556030273438</v>
      </c>
      <c r="Q51" s="1">
        <v>30.971149444580078</v>
      </c>
      <c r="R51" s="1">
        <v>399.98196411132813</v>
      </c>
      <c r="S51" s="1">
        <v>394.68707275390625</v>
      </c>
      <c r="T51" s="1">
        <v>17.980159759521484</v>
      </c>
      <c r="U51" s="1">
        <v>38.273883819580078</v>
      </c>
      <c r="V51" s="1">
        <v>35.384998321533203</v>
      </c>
      <c r="W51" s="1">
        <v>75.323097229003906</v>
      </c>
      <c r="X51" s="1">
        <v>300.328369140625</v>
      </c>
      <c r="Y51" s="1">
        <v>2000.1490478515625</v>
      </c>
      <c r="Z51" s="1">
        <v>4.1161157190799713E-2</v>
      </c>
      <c r="AA51" s="1">
        <v>88.40478515625</v>
      </c>
      <c r="AB51" s="1">
        <v>7.3183507919311523</v>
      </c>
      <c r="AC51" s="1">
        <v>1.6737087965011597</v>
      </c>
      <c r="AD51" s="1">
        <v>3.7819981575012207E-2</v>
      </c>
      <c r="AE51" s="1">
        <v>8.5403230041265488E-3</v>
      </c>
      <c r="AF51" s="1">
        <v>3.103179857134819E-2</v>
      </c>
      <c r="AG51" s="1">
        <v>1.4045979827642441E-2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1.10414841595818</v>
      </c>
      <c r="AP51">
        <f>(U51-T51)/(1000-U51)*AO51</f>
        <v>2.3299027548298889E-2</v>
      </c>
      <c r="AQ51">
        <f>(P51+273.15)</f>
        <v>302.86055603027341</v>
      </c>
      <c r="AR51">
        <f>(O51+273.15)</f>
        <v>304.07494201660154</v>
      </c>
      <c r="AS51">
        <f>(Y51*AK51+Z51*AL51)*AM51</f>
        <v>320.02384050315959</v>
      </c>
      <c r="AT51">
        <f>((AS51+0.00000010773*(AR51^4-AQ51^4))-AP51*44100)/(L51*0.92*2*29.3+0.00000043092*AQ51^3)</f>
        <v>-5.4403455784486239</v>
      </c>
      <c r="AU51">
        <f>0.61365*EXP(17.502*J51/(240.97+J51))</f>
        <v>4.1901290492387639</v>
      </c>
      <c r="AV51">
        <f>AU51*1000/AA51</f>
        <v>47.397084239648002</v>
      </c>
      <c r="AW51">
        <f>(AV51-U51)</f>
        <v>9.1232004200679242</v>
      </c>
      <c r="AX51">
        <f>IF(D51,P51,(O51+P51)/2)</f>
        <v>30.3177490234375</v>
      </c>
      <c r="AY51">
        <f>0.61365*EXP(17.502*AX51/(240.97+AX51))</f>
        <v>4.3388294579644997</v>
      </c>
      <c r="AZ51">
        <f>IF(AW51&lt;&gt;0,(1000-(AV51+U51)/2)/AW51*AP51,0)</f>
        <v>2.4444275472446719</v>
      </c>
      <c r="BA51">
        <f>U51*AA51/1000</f>
        <v>3.3835944761652499</v>
      </c>
      <c r="BB51">
        <f>(AY51-BA51)</f>
        <v>0.95523498179924982</v>
      </c>
      <c r="BC51">
        <f>1/(1.6/F51+1.37/N51)</f>
        <v>1.6644029934694486</v>
      </c>
      <c r="BD51">
        <f>G51*AA51*0.001</f>
        <v>34.583855487704</v>
      </c>
      <c r="BE51">
        <f>G51/S51</f>
        <v>0.99116220374714681</v>
      </c>
      <c r="BF51">
        <f>(1-AP51*AA51/AU51/F51)*100</f>
        <v>91.374509844434172</v>
      </c>
      <c r="BG51">
        <f>(S51-E51/(N51/1.35))</f>
        <v>395.74348142137177</v>
      </c>
      <c r="BH51">
        <f>E51*BF51/100/BG51</f>
        <v>-7.7337220492424644E-3</v>
      </c>
    </row>
    <row r="52" spans="1:60" x14ac:dyDescent="0.35">
      <c r="A52" s="1" t="s">
        <v>9</v>
      </c>
      <c r="B52" s="1" t="s">
        <v>3704</v>
      </c>
      <c r="K52" s="1">
        <v>1.84416</v>
      </c>
    </row>
    <row r="53" spans="1:60" x14ac:dyDescent="0.35">
      <c r="A53" s="1" t="s">
        <v>9</v>
      </c>
      <c r="B53" s="1" t="s">
        <v>3703</v>
      </c>
      <c r="K53" s="1">
        <v>1.84416</v>
      </c>
    </row>
    <row r="54" spans="1:60" x14ac:dyDescent="0.35">
      <c r="A54" s="1" t="s">
        <v>9</v>
      </c>
      <c r="B54" s="1" t="s">
        <v>3702</v>
      </c>
      <c r="K54" s="1">
        <v>1.84416</v>
      </c>
    </row>
    <row r="55" spans="1:60" x14ac:dyDescent="0.35">
      <c r="A55" s="1" t="s">
        <v>9</v>
      </c>
      <c r="B55" s="1" t="s">
        <v>3701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BH55"/>
  <sheetViews>
    <sheetView topLeftCell="A2" zoomScale="49" workbookViewId="0">
      <selection activeCell="U61" sqref="U6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3655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3654</v>
      </c>
    </row>
    <row r="12" spans="1:60" x14ac:dyDescent="0.35">
      <c r="A12" s="1" t="s">
        <v>9</v>
      </c>
      <c r="B12" s="1" t="s">
        <v>3653</v>
      </c>
    </row>
    <row r="13" spans="1:60" x14ac:dyDescent="0.35">
      <c r="A13" s="1" t="s">
        <v>9</v>
      </c>
      <c r="B13" s="1" t="s">
        <v>3652</v>
      </c>
    </row>
    <row r="14" spans="1:60" x14ac:dyDescent="0.35">
      <c r="A14" s="1" t="s">
        <v>9</v>
      </c>
      <c r="B14" s="1" t="s">
        <v>3651</v>
      </c>
    </row>
    <row r="15" spans="1:60" x14ac:dyDescent="0.35">
      <c r="A15" s="1" t="s">
        <v>9</v>
      </c>
      <c r="B15" s="1" t="s">
        <v>3650</v>
      </c>
    </row>
    <row r="16" spans="1:60" x14ac:dyDescent="0.35">
      <c r="A16" s="1" t="s">
        <v>9</v>
      </c>
      <c r="B16" s="1" t="s">
        <v>3649</v>
      </c>
    </row>
    <row r="17" spans="1:60" x14ac:dyDescent="0.35">
      <c r="A17" s="1" t="s">
        <v>9</v>
      </c>
      <c r="B17" s="1" t="s">
        <v>3648</v>
      </c>
    </row>
    <row r="18" spans="1:60" x14ac:dyDescent="0.35">
      <c r="A18" s="1">
        <v>1</v>
      </c>
      <c r="B18" s="1" t="s">
        <v>3647</v>
      </c>
      <c r="C18" s="1">
        <v>382.00000248104334</v>
      </c>
      <c r="D18" s="1">
        <v>0</v>
      </c>
      <c r="E18">
        <f>(R18-S18*(1000-T18)/(1000-U18))*AO18</f>
        <v>-8.9039461615275641</v>
      </c>
      <c r="F18">
        <f>IF(AZ18&lt;&gt;0,1/(1/AZ18-1/N18),0)</f>
        <v>1.0687340914835644</v>
      </c>
      <c r="G18">
        <f>((BC18-AP18/2)*S18-E18)/(BC18+AP18/2)</f>
        <v>399.60831005608111</v>
      </c>
      <c r="H18">
        <f>AP18*1000</f>
        <v>22.700724505241322</v>
      </c>
      <c r="I18">
        <f>(AU18-BA18)</f>
        <v>2.22587142335128</v>
      </c>
      <c r="J18">
        <f>(P18+AT18*D18)</f>
        <v>35.006797790527344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31.113002777099609</v>
      </c>
      <c r="P18" s="1">
        <v>35.006797790527344</v>
      </c>
      <c r="Q18" s="1">
        <v>31.208251953125</v>
      </c>
      <c r="R18" s="1">
        <v>400.07705688476563</v>
      </c>
      <c r="S18" s="1">
        <v>399.91900634765625</v>
      </c>
      <c r="T18" s="1">
        <v>18.979656219482422</v>
      </c>
      <c r="U18" s="1">
        <v>38.743305206298828</v>
      </c>
      <c r="V18" s="1">
        <v>36.948650360107422</v>
      </c>
      <c r="W18" s="1">
        <v>75.423538208007813</v>
      </c>
      <c r="X18" s="1">
        <v>300.31765747070313</v>
      </c>
      <c r="Y18" s="1">
        <v>0.16029176115989685</v>
      </c>
      <c r="Z18" s="1">
        <v>0.10976382344961166</v>
      </c>
      <c r="AA18" s="1">
        <v>88.392730712890625</v>
      </c>
      <c r="AB18" s="1">
        <v>7.0050649642944336</v>
      </c>
      <c r="AC18" s="1">
        <v>1.6578823328018188</v>
      </c>
      <c r="AD18" s="1">
        <v>5.2815072238445282E-2</v>
      </c>
      <c r="AE18" s="1">
        <v>2.5116880424320698E-3</v>
      </c>
      <c r="AF18" s="1">
        <v>3.53073850274086E-2</v>
      </c>
      <c r="AG18" s="1">
        <v>1.0965981520712376E-2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1.1041090348187612</v>
      </c>
      <c r="AP18">
        <f>(U18-T18)/(1000-U18)*AO18</f>
        <v>2.2700724505241323E-2</v>
      </c>
      <c r="AQ18">
        <f>(P18+273.15)</f>
        <v>308.15679779052732</v>
      </c>
      <c r="AR18">
        <f>(O18+273.15)</f>
        <v>304.26300277709959</v>
      </c>
      <c r="AS18">
        <f>(Y18*AK18+Z18*AL18)*AM18</f>
        <v>2.5646681212335487E-2</v>
      </c>
      <c r="AT18">
        <f>((AS18+0.00000010773*(AR18^4-AQ18^4))-AP18*44100)/(L18*0.92*2*29.3+0.00000043092*AQ18^3)</f>
        <v>-8.1978743578967777</v>
      </c>
      <c r="AU18">
        <f>0.61365*EXP(17.502*J18/(240.97+J18))</f>
        <v>5.6504979673789855</v>
      </c>
      <c r="AV18">
        <f>AU18*1000/AA18</f>
        <v>63.92491692255134</v>
      </c>
      <c r="AW18">
        <f>(AV18-U18)</f>
        <v>25.181611716252512</v>
      </c>
      <c r="AX18">
        <f>IF(D18,P18,(O18+P18)/2)</f>
        <v>33.059900283813477</v>
      </c>
      <c r="AY18">
        <f>0.61365*EXP(17.502*AX18/(240.97+AX18))</f>
        <v>5.0691357067962546</v>
      </c>
      <c r="AZ18">
        <f>IF(AW18&lt;&gt;0,(1000-(AV18+U18)/2)/AW18*AP18,0)</f>
        <v>0.85520352052554061</v>
      </c>
      <c r="BA18">
        <f>U18*AA18/1000</f>
        <v>3.4246265440277055</v>
      </c>
      <c r="BB18">
        <f>(AY18-BA18)</f>
        <v>1.6445091627685491</v>
      </c>
      <c r="BC18">
        <f>1/(1.6/F18+1.37/N18)</f>
        <v>0.55030753554760448</v>
      </c>
      <c r="BD18">
        <f>G18*AA18*0.001</f>
        <v>35.322469741420477</v>
      </c>
      <c r="BE18">
        <f>G18/S18</f>
        <v>0.99922310196153807</v>
      </c>
      <c r="BF18">
        <f>(1-AP18*AA18/AU18/F18)*100</f>
        <v>66.772330452312289</v>
      </c>
      <c r="BG18">
        <f>(S18-E18/(N18/1.35))</f>
        <v>402.72726568769815</v>
      </c>
      <c r="BH18">
        <f>E18*BF18/100/BG18</f>
        <v>-1.4762775855562764E-2</v>
      </c>
    </row>
    <row r="19" spans="1:60" x14ac:dyDescent="0.35">
      <c r="A19" s="1" t="s">
        <v>9</v>
      </c>
      <c r="B19" s="1" t="s">
        <v>3646</v>
      </c>
      <c r="K19" s="1">
        <v>2.72</v>
      </c>
    </row>
    <row r="20" spans="1:60" x14ac:dyDescent="0.35">
      <c r="A20" s="1" t="s">
        <v>9</v>
      </c>
      <c r="B20" s="1" t="s">
        <v>3645</v>
      </c>
      <c r="K20" s="1">
        <v>2.72</v>
      </c>
    </row>
    <row r="21" spans="1:60" x14ac:dyDescent="0.35">
      <c r="A21" s="1">
        <v>2</v>
      </c>
      <c r="B21" s="1" t="s">
        <v>3644</v>
      </c>
      <c r="C21" s="1">
        <v>585.50000249221921</v>
      </c>
      <c r="D21" s="1">
        <v>0</v>
      </c>
      <c r="E21">
        <f>(R21-S21*(1000-T21)/(1000-U21))*AO21</f>
        <v>-8.2747781417465518</v>
      </c>
      <c r="F21">
        <f>IF(AZ21&lt;&gt;0,1/(1/AZ21-1/N21),0)</f>
        <v>5.7153369580971285</v>
      </c>
      <c r="G21">
        <f>((BC21-AP21/2)*S21-E21)/(BC21+AP21/2)</f>
        <v>399.31441751890497</v>
      </c>
      <c r="H21">
        <f>AP21*1000</f>
        <v>21.864344874213817</v>
      </c>
      <c r="I21">
        <f>(AU21-BA21)</f>
        <v>0.7559216605173078</v>
      </c>
      <c r="J21">
        <f>(P21+AT21*D21)</f>
        <v>29.540742874145508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31.088308334350586</v>
      </c>
      <c r="P21" s="1">
        <v>29.540742874145508</v>
      </c>
      <c r="Q21" s="1">
        <v>31.234630584716797</v>
      </c>
      <c r="R21" s="1">
        <v>400.00827026367188</v>
      </c>
      <c r="S21" s="1">
        <v>399.58981323242188</v>
      </c>
      <c r="T21" s="1">
        <v>19.34925651550293</v>
      </c>
      <c r="U21" s="1">
        <v>38.392948150634766</v>
      </c>
      <c r="V21" s="1">
        <v>37.718608856201172</v>
      </c>
      <c r="W21" s="1">
        <v>74.841560363769531</v>
      </c>
      <c r="X21" s="1">
        <v>300.297607421875</v>
      </c>
      <c r="Y21" s="1">
        <v>25.588602066040039</v>
      </c>
      <c r="Z21" s="1">
        <v>5.7166991755366325E-3</v>
      </c>
      <c r="AA21" s="1">
        <v>88.386642456054688</v>
      </c>
      <c r="AB21" s="1">
        <v>7.2166967391967773</v>
      </c>
      <c r="AC21" s="1">
        <v>1.6741971969604492</v>
      </c>
      <c r="AD21" s="1">
        <v>4.748302698135376E-2</v>
      </c>
      <c r="AE21" s="1">
        <v>1.1649983003735542E-2</v>
      </c>
      <c r="AF21" s="1">
        <v>5.2742306143045425E-2</v>
      </c>
      <c r="AG21" s="1">
        <v>3.3891997300088406E-3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1.104035321403952</v>
      </c>
      <c r="AP21">
        <f>(U21-T21)/(1000-U21)*AO21</f>
        <v>2.1864344874213817E-2</v>
      </c>
      <c r="AQ21">
        <f>(P21+273.15)</f>
        <v>302.69074287414549</v>
      </c>
      <c r="AR21">
        <f>(O21+273.15)</f>
        <v>304.23830833435056</v>
      </c>
      <c r="AS21">
        <f>(Y21*AK21+Z21*AL21)*AM21</f>
        <v>4.0941762390544341</v>
      </c>
      <c r="AT21">
        <f>((AS21+0.00000010773*(AR21^4-AQ21^4))-AP21*44100)/(L21*0.92*2*29.3+0.00000043092*AQ21^3)</f>
        <v>-7.3939638833291301</v>
      </c>
      <c r="AU21">
        <f>0.61365*EXP(17.502*J21/(240.97+J21))</f>
        <v>4.1493454415413087</v>
      </c>
      <c r="AV21">
        <f>AU21*1000/AA21</f>
        <v>46.94539045992542</v>
      </c>
      <c r="AW21">
        <f>(AV21-U21)</f>
        <v>8.5524423092906545</v>
      </c>
      <c r="AX21">
        <f>IF(D21,P21,(O21+P21)/2)</f>
        <v>30.314525604248047</v>
      </c>
      <c r="AY21">
        <f>0.61365*EXP(17.502*AX21/(240.97+AX21))</f>
        <v>4.3380280665051609</v>
      </c>
      <c r="AZ21">
        <f>IF(AW21&lt;&gt;0,(1000-(AV21+U21)/2)/AW21*AP21,0)</f>
        <v>2.4474191913915431</v>
      </c>
      <c r="BA21">
        <f>U21*AA21/1000</f>
        <v>3.3934237810240009</v>
      </c>
      <c r="BB21">
        <f>(AY21-BA21)</f>
        <v>0.94460428548116004</v>
      </c>
      <c r="BC21">
        <f>1/(1.6/F21+1.37/N21)</f>
        <v>1.6666224165218584</v>
      </c>
      <c r="BD21">
        <f>G21*AA21*0.001</f>
        <v>35.294060648791195</v>
      </c>
      <c r="BE21">
        <f>G21/S21</f>
        <v>0.99931080396847671</v>
      </c>
      <c r="BF21">
        <f>(1-AP21*AA21/AU21/F21)*100</f>
        <v>91.851049620015118</v>
      </c>
      <c r="BG21">
        <f>(S21-E21/(N21/1.35))</f>
        <v>402.19963617853767</v>
      </c>
      <c r="BH21">
        <f>E21*BF21/100/BG21</f>
        <v>-1.8897258707484054E-2</v>
      </c>
    </row>
    <row r="22" spans="1:60" x14ac:dyDescent="0.35">
      <c r="A22" s="1" t="s">
        <v>9</v>
      </c>
      <c r="B22" s="1" t="s">
        <v>3643</v>
      </c>
      <c r="K22" s="1">
        <v>2.72</v>
      </c>
    </row>
    <row r="23" spans="1:60" x14ac:dyDescent="0.35">
      <c r="A23" s="1" t="s">
        <v>9</v>
      </c>
      <c r="B23" s="1" t="s">
        <v>3642</v>
      </c>
      <c r="K23" s="1">
        <v>2.72</v>
      </c>
    </row>
    <row r="24" spans="1:60" x14ac:dyDescent="0.35">
      <c r="A24" s="1">
        <v>3</v>
      </c>
      <c r="B24" s="1" t="s">
        <v>3641</v>
      </c>
      <c r="C24" s="1">
        <v>789.50000249221921</v>
      </c>
      <c r="D24" s="1">
        <v>0</v>
      </c>
      <c r="E24">
        <f>(R24-S24*(1000-T24)/(1000-U24))*AO24</f>
        <v>-7.4510995223267642</v>
      </c>
      <c r="F24">
        <f>IF(AZ24&lt;&gt;0,1/(1/AZ24-1/N24),0)</f>
        <v>2.6800181857036122E-2</v>
      </c>
      <c r="G24">
        <f>((BC24-AP24/2)*S24-E24)/(BC24+AP24/2)</f>
        <v>363.10381650871255</v>
      </c>
      <c r="H24">
        <f>AP24*1000</f>
        <v>21.123559652806307</v>
      </c>
      <c r="I24">
        <f>(AU24-BA24)</f>
        <v>48.283411940499832</v>
      </c>
      <c r="J24">
        <f>(P24+AT24*D24)</f>
        <v>81.733665466308594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31.034700393676758</v>
      </c>
      <c r="P24" s="1">
        <v>81.733665466308594</v>
      </c>
      <c r="Q24" s="1">
        <v>31.206245422363281</v>
      </c>
      <c r="R24" s="1">
        <v>399.88742065429688</v>
      </c>
      <c r="S24" s="1">
        <v>399.00234985351563</v>
      </c>
      <c r="T24" s="1">
        <v>19.714084625244141</v>
      </c>
      <c r="U24" s="1">
        <v>38.115955352783203</v>
      </c>
      <c r="V24" s="1">
        <v>38.548130035400391</v>
      </c>
      <c r="W24" s="1">
        <v>74.530410766601563</v>
      </c>
      <c r="X24" s="1">
        <v>300.32864379882813</v>
      </c>
      <c r="Y24" s="1">
        <v>50.837242126464844</v>
      </c>
      <c r="Z24" s="1">
        <v>2.2867506369948387E-2</v>
      </c>
      <c r="AA24" s="1">
        <v>88.388359069824219</v>
      </c>
      <c r="AB24" s="1">
        <v>7.1455955505371094</v>
      </c>
      <c r="AC24" s="1">
        <v>1.6773569583892822</v>
      </c>
      <c r="AD24" s="1">
        <v>9.5707975327968597E-2</v>
      </c>
      <c r="AE24" s="1">
        <v>8.7190829217433929E-3</v>
      </c>
      <c r="AF24" s="1">
        <v>4.4834692031145096E-2</v>
      </c>
      <c r="AG24" s="1">
        <v>5.2415700629353523E-3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1.1041494257309854</v>
      </c>
      <c r="AP24">
        <f>(U24-T24)/(1000-U24)*AO24</f>
        <v>2.1123559652806306E-2</v>
      </c>
      <c r="AQ24">
        <f>(P24+273.15)</f>
        <v>354.88366546630857</v>
      </c>
      <c r="AR24">
        <f>(O24+273.15)</f>
        <v>304.18470039367674</v>
      </c>
      <c r="AS24">
        <f>(Y24*AK24+Z24*AL24)*AM24</f>
        <v>8.1339585584262295</v>
      </c>
      <c r="AT24">
        <f>((AS24+0.00000010773*(AR24^4-AQ24^4))-AP24*44100)/(L24*0.92*2*29.3+0.00000043092*AQ24^3)</f>
        <v>-12.699282819430215</v>
      </c>
      <c r="AU24">
        <f>0.61365*EXP(17.502*J24/(240.97+J24))</f>
        <v>51.65241868851102</v>
      </c>
      <c r="AV24">
        <f>AU24*1000/AA24</f>
        <v>584.38033279594117</v>
      </c>
      <c r="AW24">
        <f>(AV24-U24)</f>
        <v>546.26437744315797</v>
      </c>
      <c r="AX24">
        <f>IF(D24,P24,(O24+P24)/2)</f>
        <v>56.384182929992676</v>
      </c>
      <c r="AY24">
        <f>0.61365*EXP(17.502*AX24/(240.97+AX24))</f>
        <v>16.952101248149479</v>
      </c>
      <c r="AZ24">
        <f>IF(AW24&lt;&gt;0,(1000-(AV24+U24)/2)/AW24*AP24,0)</f>
        <v>2.6633424245461002E-2</v>
      </c>
      <c r="BA24">
        <f>U24*AA24/1000</f>
        <v>3.36900674801119</v>
      </c>
      <c r="BB24">
        <f>(AY24-BA24)</f>
        <v>13.583094500138289</v>
      </c>
      <c r="BC24">
        <f>1/(1.6/F24+1.37/N24)</f>
        <v>1.6660792389220167E-2</v>
      </c>
      <c r="BD24">
        <f>G24*AA24*0.001</f>
        <v>32.09415051319565</v>
      </c>
      <c r="BE24">
        <f>G24/S24</f>
        <v>0.91002926835397746</v>
      </c>
      <c r="BF24">
        <f>(1-AP24*AA24/AU24/F24)*100</f>
        <v>-34.875719067675995</v>
      </c>
      <c r="BG24">
        <f>(S24-E24/(N24/1.35))</f>
        <v>401.35238875172547</v>
      </c>
      <c r="BH24">
        <f>E24*BF24/100/BG24</f>
        <v>6.4746706627106338E-3</v>
      </c>
    </row>
    <row r="25" spans="1:60" x14ac:dyDescent="0.35">
      <c r="A25" s="1" t="s">
        <v>9</v>
      </c>
      <c r="B25" s="1" t="s">
        <v>3640</v>
      </c>
      <c r="K25" s="1">
        <v>2.72</v>
      </c>
    </row>
    <row r="26" spans="1:60" x14ac:dyDescent="0.35">
      <c r="A26" s="1" t="s">
        <v>9</v>
      </c>
      <c r="B26" s="1" t="s">
        <v>3639</v>
      </c>
      <c r="K26" s="1">
        <v>2.72</v>
      </c>
    </row>
    <row r="27" spans="1:60" x14ac:dyDescent="0.35">
      <c r="A27" s="1">
        <v>4</v>
      </c>
      <c r="B27" s="1" t="s">
        <v>3638</v>
      </c>
      <c r="C27" s="1">
        <v>992.50000249221921</v>
      </c>
      <c r="D27" s="1">
        <v>0</v>
      </c>
      <c r="E27">
        <f>(R27-S27*(1000-T27)/(1000-U27))*AO27</f>
        <v>-7.156102186737467</v>
      </c>
      <c r="F27">
        <f>IF(AZ27&lt;&gt;0,1/(1/AZ27-1/N27),0)</f>
        <v>2.6270293245210439E-2</v>
      </c>
      <c r="G27">
        <f>((BC27-AP27/2)*S27-E27)/(BC27+AP27/2)</f>
        <v>358.11238369489138</v>
      </c>
      <c r="H27">
        <f>AP27*1000</f>
        <v>20.669340311167101</v>
      </c>
      <c r="I27">
        <f>(AU27-BA27)</f>
        <v>48.216129122573399</v>
      </c>
      <c r="J27">
        <f>(P27+AT27*D27)</f>
        <v>81.699432373046875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30.996417999267578</v>
      </c>
      <c r="P27" s="1">
        <v>81.699432373046875</v>
      </c>
      <c r="Q27" s="1">
        <v>31.173198699951172</v>
      </c>
      <c r="R27" s="1">
        <v>400.08709716796875</v>
      </c>
      <c r="S27" s="1">
        <v>399.09719848632813</v>
      </c>
      <c r="T27" s="1">
        <v>20.063394546508789</v>
      </c>
      <c r="U27" s="1">
        <v>38.070785522460938</v>
      </c>
      <c r="V27" s="1">
        <v>39.313434600830078</v>
      </c>
      <c r="W27" s="1">
        <v>74.598220825195313</v>
      </c>
      <c r="X27" s="1">
        <v>300.32247924804688</v>
      </c>
      <c r="Y27" s="1">
        <v>100.56095886230469</v>
      </c>
      <c r="Z27" s="1">
        <v>8.0034704878926277E-3</v>
      </c>
      <c r="AA27" s="1">
        <v>88.380645751953125</v>
      </c>
      <c r="AB27" s="1">
        <v>7.2934942245483398</v>
      </c>
      <c r="AC27" s="1">
        <v>1.6830528974533081</v>
      </c>
      <c r="AD27" s="1">
        <v>4.6191934496164322E-2</v>
      </c>
      <c r="AE27" s="1">
        <v>3.1501962803304195E-3</v>
      </c>
      <c r="AF27" s="1">
        <v>2.1154331043362617E-2</v>
      </c>
      <c r="AG27" s="1">
        <v>7.3394635692238808E-3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1.1041267619413484</v>
      </c>
      <c r="AP27">
        <f>(U27-T27)/(1000-U27)*AO27</f>
        <v>2.06693403111671E-2</v>
      </c>
      <c r="AQ27">
        <f>(P27+273.15)</f>
        <v>354.84943237304685</v>
      </c>
      <c r="AR27">
        <f>(O27+273.15)</f>
        <v>304.14641799926756</v>
      </c>
      <c r="AS27">
        <f>(Y27*AK27+Z27*AL27)*AM27</f>
        <v>16.089753058334736</v>
      </c>
      <c r="AT27">
        <f>((AS27+0.00000010773*(AR27^4-AQ27^4))-AP27*44100)/(L27*0.92*2*29.3+0.00000043092*AQ27^3)</f>
        <v>-12.490488554905541</v>
      </c>
      <c r="AU27">
        <f>0.61365*EXP(17.502*J27/(240.97+J27))</f>
        <v>51.580849731332606</v>
      </c>
      <c r="AV27">
        <f>AU27*1000/AA27</f>
        <v>583.62155302754979</v>
      </c>
      <c r="AW27">
        <f>(AV27-U27)</f>
        <v>545.55076750508886</v>
      </c>
      <c r="AX27">
        <f>IF(D27,P27,(O27+P27)/2)</f>
        <v>56.347925186157227</v>
      </c>
      <c r="AY27">
        <f>0.61365*EXP(17.502*AX27/(240.97+AX27))</f>
        <v>16.922805520297061</v>
      </c>
      <c r="AZ27">
        <f>IF(AW27&lt;&gt;0,(1000-(AV27+U27)/2)/AW27*AP27,0)</f>
        <v>2.6110044935215838E-2</v>
      </c>
      <c r="BA27">
        <f>U27*AA27/1000</f>
        <v>3.3647206087592059</v>
      </c>
      <c r="BB27">
        <f>(AY27-BA27)</f>
        <v>13.558084911537854</v>
      </c>
      <c r="BC27">
        <f>1/(1.6/F27+1.37/N27)</f>
        <v>1.6333100128893011E-2</v>
      </c>
      <c r="BD27">
        <f>G27*AA27*0.001</f>
        <v>31.65020372272571</v>
      </c>
      <c r="BE27">
        <f>G27/S27</f>
        <v>0.89730618268712115</v>
      </c>
      <c r="BF27">
        <f>(1-AP27*AA27/AU27/F27)*100</f>
        <v>-34.81256541347291</v>
      </c>
      <c r="BG27">
        <f>(S27-E27/(N27/1.35))</f>
        <v>401.35419672504526</v>
      </c>
      <c r="BH27">
        <f>E27*BF27/100/BG27</f>
        <v>6.2070429937963294E-3</v>
      </c>
    </row>
    <row r="28" spans="1:60" x14ac:dyDescent="0.35">
      <c r="A28" s="1" t="s">
        <v>9</v>
      </c>
      <c r="B28" s="1" t="s">
        <v>3637</v>
      </c>
      <c r="K28" s="1">
        <v>2.72</v>
      </c>
    </row>
    <row r="29" spans="1:60" x14ac:dyDescent="0.35">
      <c r="A29" s="1" t="s">
        <v>9</v>
      </c>
      <c r="B29" s="1" t="s">
        <v>3636</v>
      </c>
      <c r="K29" s="1">
        <v>2.72</v>
      </c>
    </row>
    <row r="30" spans="1:60" x14ac:dyDescent="0.35">
      <c r="A30" s="1">
        <v>5</v>
      </c>
      <c r="B30" s="1" t="s">
        <v>3635</v>
      </c>
      <c r="C30" s="1">
        <v>1196.5000024922192</v>
      </c>
      <c r="D30" s="1">
        <v>0</v>
      </c>
      <c r="E30">
        <f>(R30-S30*(1000-T30)/(1000-U30))*AO30</f>
        <v>-6.6679656804479563</v>
      </c>
      <c r="F30">
        <f>IF(AZ30&lt;&gt;0,1/(1/AZ30-1/N30),0)</f>
        <v>2.5775675455262107E-2</v>
      </c>
      <c r="G30">
        <f>((BC30-AP30/2)*S30-E30)/(BC30+AP30/2)</f>
        <v>344.90620091551449</v>
      </c>
      <c r="H30">
        <f>AP30*1000</f>
        <v>20.254844438642078</v>
      </c>
      <c r="I30">
        <f>(AU30-BA30)</f>
        <v>48.167187220478496</v>
      </c>
      <c r="J30">
        <f>(P30+AT30*D30)</f>
        <v>81.675491333007813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30.971599578857422</v>
      </c>
      <c r="P30" s="1">
        <v>81.675491333007813</v>
      </c>
      <c r="Q30" s="1">
        <v>31.148597717285156</v>
      </c>
      <c r="R30" s="1">
        <v>400.0933837890625</v>
      </c>
      <c r="S30" s="1">
        <v>398.81637573242188</v>
      </c>
      <c r="T30" s="1">
        <v>20.414400100708008</v>
      </c>
      <c r="U30" s="1">
        <v>38.060623168945313</v>
      </c>
      <c r="V30" s="1">
        <v>40.055942535400391</v>
      </c>
      <c r="W30" s="1">
        <v>74.680328369140625</v>
      </c>
      <c r="X30" s="1">
        <v>300.32656860351563</v>
      </c>
      <c r="Y30" s="1">
        <v>149.05636596679688</v>
      </c>
      <c r="Z30" s="1">
        <v>0.11433717608451843</v>
      </c>
      <c r="AA30" s="1">
        <v>88.376388549804688</v>
      </c>
      <c r="AB30" s="1">
        <v>7.3512516021728516</v>
      </c>
      <c r="AC30" s="1">
        <v>1.6908851861953735</v>
      </c>
      <c r="AD30" s="1">
        <v>6.0570407658815384E-2</v>
      </c>
      <c r="AE30" s="1">
        <v>7.2969836182892323E-3</v>
      </c>
      <c r="AF30" s="1">
        <v>4.4881686568260193E-2</v>
      </c>
      <c r="AG30" s="1">
        <v>6.9178673438727856E-3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1.1041417963364544</v>
      </c>
      <c r="AP30">
        <f>(U30-T30)/(1000-U30)*AO30</f>
        <v>2.0254844438642079E-2</v>
      </c>
      <c r="AQ30">
        <f>(P30+273.15)</f>
        <v>354.82549133300779</v>
      </c>
      <c r="AR30">
        <f>(O30+273.15)</f>
        <v>304.1215995788574</v>
      </c>
      <c r="AS30">
        <f>(Y30*AK30+Z30*AL30)*AM30</f>
        <v>23.849018021620395</v>
      </c>
      <c r="AT30">
        <f>((AS30+0.00000010773*(AR30^4-AQ30^4))-AP30*44100)/(L30*0.92*2*29.3+0.00000043092*AQ30^3)</f>
        <v>-12.296255284877892</v>
      </c>
      <c r="AU30">
        <f>0.61365*EXP(17.502*J30/(240.97+J30))</f>
        <v>51.530847642104902</v>
      </c>
      <c r="AV30">
        <f>AU30*1000/AA30</f>
        <v>583.08388120051541</v>
      </c>
      <c r="AW30">
        <f>(AV30-U30)</f>
        <v>545.02325803157009</v>
      </c>
      <c r="AX30">
        <f>IF(D30,P30,(O30+P30)/2)</f>
        <v>56.323545455932617</v>
      </c>
      <c r="AY30">
        <f>0.61365*EXP(17.502*AX30/(240.97+AX30))</f>
        <v>16.903131515611996</v>
      </c>
      <c r="AZ30">
        <f>IF(AW30&lt;&gt;0,(1000-(AV30+U30)/2)/AW30*AP30,0)</f>
        <v>2.562138693698238E-2</v>
      </c>
      <c r="BA30">
        <f>U30*AA30/1000</f>
        <v>3.3636604216264097</v>
      </c>
      <c r="BB30">
        <f>(AY30-BA30)</f>
        <v>13.539471093985586</v>
      </c>
      <c r="BC30">
        <f>1/(1.6/F30+1.37/N30)</f>
        <v>1.6027157586513189E-2</v>
      </c>
      <c r="BD30">
        <f>G30*AA30*0.001</f>
        <v>30.481564425346512</v>
      </c>
      <c r="BE30">
        <f>G30/S30</f>
        <v>0.86482457066136775</v>
      </c>
      <c r="BF30">
        <f>(1-AP30*AA30/AU30/F30)*100</f>
        <v>-34.768322085919046</v>
      </c>
      <c r="BG30">
        <f>(S30-E30/(N30/1.35))</f>
        <v>400.91941819937949</v>
      </c>
      <c r="BH30">
        <f>E30*BF30/100/BG30</f>
        <v>5.7825579882582936E-3</v>
      </c>
    </row>
    <row r="31" spans="1:60" x14ac:dyDescent="0.35">
      <c r="A31" s="1" t="s">
        <v>9</v>
      </c>
      <c r="B31" s="1" t="s">
        <v>3634</v>
      </c>
      <c r="K31" s="1">
        <v>2.72</v>
      </c>
    </row>
    <row r="32" spans="1:60" x14ac:dyDescent="0.35">
      <c r="A32" s="1" t="s">
        <v>9</v>
      </c>
      <c r="B32" s="1" t="s">
        <v>3633</v>
      </c>
      <c r="K32" s="1">
        <v>2.72</v>
      </c>
    </row>
    <row r="33" spans="1:60" x14ac:dyDescent="0.35">
      <c r="A33" s="1">
        <v>6</v>
      </c>
      <c r="B33" s="1" t="s">
        <v>3632</v>
      </c>
      <c r="C33" s="1">
        <v>1400.5000024922192</v>
      </c>
      <c r="D33" s="1">
        <v>0</v>
      </c>
      <c r="E33">
        <f>(R33-S33*(1000-T33)/(1000-U33))*AO33</f>
        <v>-6.4453907838482145</v>
      </c>
      <c r="F33">
        <f>IF(AZ33&lt;&gt;0,1/(1/AZ33-1/N33),0)</f>
        <v>2.5581062541867147E-2</v>
      </c>
      <c r="G33">
        <f>((BC33-AP33/2)*S33-E33)/(BC33+AP33/2)</f>
        <v>338.48793223137267</v>
      </c>
      <c r="H33">
        <f>AP33*1000</f>
        <v>20.083173065404583</v>
      </c>
      <c r="I33">
        <f>(AU33-BA33)</f>
        <v>48.120507668158453</v>
      </c>
      <c r="J33">
        <f>(P33+AT33*D33)</f>
        <v>81.661026000976563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30.967535018920898</v>
      </c>
      <c r="P33" s="1">
        <v>81.661026000976563</v>
      </c>
      <c r="Q33" s="1">
        <v>31.134418487548828</v>
      </c>
      <c r="R33" s="1">
        <v>400.00466918945313</v>
      </c>
      <c r="S33" s="1">
        <v>398.59197998046875</v>
      </c>
      <c r="T33" s="1">
        <v>20.754377365112305</v>
      </c>
      <c r="U33" s="1">
        <v>38.249931335449219</v>
      </c>
      <c r="V33" s="1">
        <v>40.729545593261719</v>
      </c>
      <c r="W33" s="1">
        <v>75.063789367675781</v>
      </c>
      <c r="X33" s="1">
        <v>300.28646850585938</v>
      </c>
      <c r="Y33" s="1">
        <v>300.98019409179688</v>
      </c>
      <c r="Z33" s="1">
        <v>0.16007046401500702</v>
      </c>
      <c r="AA33" s="1">
        <v>88.370048522949219</v>
      </c>
      <c r="AB33" s="1">
        <v>7.4568395614624023</v>
      </c>
      <c r="AC33" s="1">
        <v>1.6947319507598877</v>
      </c>
      <c r="AD33" s="1">
        <v>0.14263144135475159</v>
      </c>
      <c r="AE33" s="1">
        <v>8.409133180975914E-3</v>
      </c>
      <c r="AF33" s="1">
        <v>2.2610167041420937E-2</v>
      </c>
      <c r="AG33" s="1">
        <v>8.2035316154360771E-3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1.1039943695068357</v>
      </c>
      <c r="AP33">
        <f>(U33-T33)/(1000-U33)*AO33</f>
        <v>2.0083173065404584E-2</v>
      </c>
      <c r="AQ33">
        <f>(P33+273.15)</f>
        <v>354.81102600097654</v>
      </c>
      <c r="AR33">
        <f>(O33+273.15)</f>
        <v>304.11753501892088</v>
      </c>
      <c r="AS33">
        <f>(Y33*AK33+Z33*AL33)*AM33</f>
        <v>48.156829978298447</v>
      </c>
      <c r="AT33">
        <f>((AS33+0.00000010773*(AR33^4-AQ33^4))-AP33*44100)/(L33*0.92*2*29.3+0.00000043092*AQ33^3)</f>
        <v>-12.057980375188015</v>
      </c>
      <c r="AU33">
        <f>0.61365*EXP(17.502*J33/(240.97+J33))</f>
        <v>51.500655956271579</v>
      </c>
      <c r="AV33">
        <f>AU33*1000/AA33</f>
        <v>582.7840633458195</v>
      </c>
      <c r="AW33">
        <f>(AV33-U33)</f>
        <v>544.53413201037029</v>
      </c>
      <c r="AX33">
        <f>IF(D33,P33,(O33+P33)/2)</f>
        <v>56.31428050994873</v>
      </c>
      <c r="AY33">
        <f>0.61365*EXP(17.502*AX33/(240.97+AX33))</f>
        <v>16.895660024353614</v>
      </c>
      <c r="AZ33">
        <f>IF(AW33&lt;&gt;0,(1000-(AV33+U33)/2)/AW33*AP33,0)</f>
        <v>2.542908819496946E-2</v>
      </c>
      <c r="BA33">
        <f>U33*AA33/1000</f>
        <v>3.3801482881131233</v>
      </c>
      <c r="BB33">
        <f>(AY33-BA33)</f>
        <v>13.515511736240491</v>
      </c>
      <c r="BC33">
        <f>1/(1.6/F33+1.37/N33)</f>
        <v>1.5906764551610025E-2</v>
      </c>
      <c r="BD33">
        <f>G33*AA33*0.001</f>
        <v>29.912194995719151</v>
      </c>
      <c r="BE33">
        <f>G33/S33</f>
        <v>0.84920908907389148</v>
      </c>
      <c r="BF33">
        <f>(1-AP33*AA33/AU33/F33)*100</f>
        <v>-34.711938024208621</v>
      </c>
      <c r="BG33">
        <f>(S33-E33/(N33/1.35))</f>
        <v>400.62482345690063</v>
      </c>
      <c r="BH33">
        <f>E33*BF33/100/BG33</f>
        <v>5.5845766994718892E-3</v>
      </c>
    </row>
    <row r="34" spans="1:60" x14ac:dyDescent="0.35">
      <c r="A34" s="1" t="s">
        <v>9</v>
      </c>
      <c r="B34" s="1" t="s">
        <v>3631</v>
      </c>
      <c r="K34" s="1">
        <v>2.72</v>
      </c>
    </row>
    <row r="35" spans="1:60" x14ac:dyDescent="0.35">
      <c r="A35" s="1" t="s">
        <v>9</v>
      </c>
      <c r="B35" s="1" t="s">
        <v>3630</v>
      </c>
      <c r="K35" s="1">
        <v>2.72</v>
      </c>
    </row>
    <row r="36" spans="1:60" x14ac:dyDescent="0.35">
      <c r="A36" s="1">
        <v>7</v>
      </c>
      <c r="B36" s="1" t="s">
        <v>3629</v>
      </c>
      <c r="C36" s="1">
        <v>1603.5000024922192</v>
      </c>
      <c r="D36" s="1">
        <v>0</v>
      </c>
      <c r="E36">
        <f>(R36-S36*(1000-T36)/(1000-U36))*AO36</f>
        <v>-5.7954980908752391</v>
      </c>
      <c r="F36">
        <f>IF(AZ36&lt;&gt;0,1/(1/AZ36-1/N36),0)</f>
        <v>2.5666714838785402E-2</v>
      </c>
      <c r="G36">
        <f>((BC36-AP36/2)*S36-E36)/(BC36+AP36/2)</f>
        <v>312.52164400397754</v>
      </c>
      <c r="H36">
        <f>AP36*1000</f>
        <v>20.15149910541346</v>
      </c>
      <c r="I36">
        <f>(AU36-BA36)</f>
        <v>48.101793077569162</v>
      </c>
      <c r="J36">
        <f>(P36+AT36*D36)</f>
        <v>81.668128967285156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30.990699768066406</v>
      </c>
      <c r="P36" s="1">
        <v>81.668128967285156</v>
      </c>
      <c r="Q36" s="1">
        <v>31.141925811767578</v>
      </c>
      <c r="R36" s="1">
        <v>399.89846801757813</v>
      </c>
      <c r="S36" s="1">
        <v>397.88555908203125</v>
      </c>
      <c r="T36" s="1">
        <v>21.08506965637207</v>
      </c>
      <c r="U36" s="1">
        <v>38.631195068359375</v>
      </c>
      <c r="V36" s="1">
        <v>41.322021484375</v>
      </c>
      <c r="W36" s="1">
        <v>75.708503723144531</v>
      </c>
      <c r="X36" s="1">
        <v>300.320556640625</v>
      </c>
      <c r="Y36" s="1">
        <v>499.70623779296875</v>
      </c>
      <c r="Z36" s="1">
        <v>6.9744355976581573E-2</v>
      </c>
      <c r="AA36" s="1">
        <v>88.366050720214844</v>
      </c>
      <c r="AB36" s="1">
        <v>7.4311208724975586</v>
      </c>
      <c r="AC36" s="1">
        <v>1.6706157922744751</v>
      </c>
      <c r="AD36" s="1">
        <v>8.6972765624523163E-2</v>
      </c>
      <c r="AE36" s="1">
        <v>1.4872387982904911E-2</v>
      </c>
      <c r="AF36" s="1">
        <v>3.9892725646495819E-2</v>
      </c>
      <c r="AG36" s="1">
        <v>9.2454003170132637E-3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1.1041196935317095</v>
      </c>
      <c r="AP36">
        <f>(U36-T36)/(1000-U36)*AO36</f>
        <v>2.0151499105413459E-2</v>
      </c>
      <c r="AQ36">
        <f>(P36+273.15)</f>
        <v>354.81812896728513</v>
      </c>
      <c r="AR36">
        <f>(O36+273.15)</f>
        <v>304.14069976806638</v>
      </c>
      <c r="AS36">
        <f>(Y36*AK36+Z36*AL36)*AM36</f>
        <v>79.952996259786232</v>
      </c>
      <c r="AT36">
        <f>((AS36+0.00000010773*(AR36^4-AQ36^4))-AP36*44100)/(L36*0.92*2*29.3+0.00000043092*AQ36^3)</f>
        <v>-11.843013905662056</v>
      </c>
      <c r="AU36">
        <f>0.61365*EXP(17.502*J36/(240.97+J36))</f>
        <v>51.515479220362323</v>
      </c>
      <c r="AV36">
        <f>AU36*1000/AA36</f>
        <v>582.97817771070208</v>
      </c>
      <c r="AW36">
        <f>(AV36-U36)</f>
        <v>544.34698264234271</v>
      </c>
      <c r="AX36">
        <f>IF(D36,P36,(O36+P36)/2)</f>
        <v>56.329414367675781</v>
      </c>
      <c r="AY36">
        <f>0.61365*EXP(17.502*AX36/(240.97+AX36))</f>
        <v>16.907865825534902</v>
      </c>
      <c r="AZ36">
        <f>IF(AW36&lt;&gt;0,(1000-(AV36+U36)/2)/AW36*AP36,0)</f>
        <v>2.5513724129158422E-2</v>
      </c>
      <c r="BA36">
        <f>U36*AA36/1000</f>
        <v>3.413686142793158</v>
      </c>
      <c r="BB36">
        <f>(AY36-BA36)</f>
        <v>13.494179682741745</v>
      </c>
      <c r="BC36">
        <f>1/(1.6/F36+1.37/N36)</f>
        <v>1.5959752626300408E-2</v>
      </c>
      <c r="BD36">
        <f>G36*AA36*0.001</f>
        <v>27.61630344522041</v>
      </c>
      <c r="BE36">
        <f>G36/S36</f>
        <v>0.78545611136277904</v>
      </c>
      <c r="BF36">
        <f>(1-AP36*AA36/AU36/F36)*100</f>
        <v>-34.674315136052968</v>
      </c>
      <c r="BG36">
        <f>(S36-E36/(N36/1.35))</f>
        <v>399.71342970800362</v>
      </c>
      <c r="BH36">
        <f>E36*BF36/100/BG36</f>
        <v>5.027474991776029E-3</v>
      </c>
    </row>
    <row r="37" spans="1:60" x14ac:dyDescent="0.35">
      <c r="A37" s="1" t="s">
        <v>9</v>
      </c>
      <c r="B37" s="1" t="s">
        <v>3628</v>
      </c>
      <c r="K37" s="1">
        <v>2.72</v>
      </c>
    </row>
    <row r="38" spans="1:60" x14ac:dyDescent="0.35">
      <c r="A38" s="1" t="s">
        <v>9</v>
      </c>
      <c r="B38" s="1" t="s">
        <v>3627</v>
      </c>
      <c r="K38" s="1">
        <v>2.72</v>
      </c>
    </row>
    <row r="39" spans="1:60" x14ac:dyDescent="0.35">
      <c r="A39" s="1">
        <v>8</v>
      </c>
      <c r="B39" s="1" t="s">
        <v>3626</v>
      </c>
      <c r="C39" s="1">
        <v>1807.5000024922192</v>
      </c>
      <c r="D39" s="1">
        <v>0</v>
      </c>
      <c r="E39">
        <f>(R39-S39*(1000-T39)/(1000-U39))*AO39</f>
        <v>-5.4712460796439402</v>
      </c>
      <c r="F39">
        <f>IF(AZ39&lt;&gt;0,1/(1/AZ39-1/N39),0)</f>
        <v>2.6068188057934389E-2</v>
      </c>
      <c r="G39">
        <f>((BC39-AP39/2)*S39-E39)/(BC39+AP39/2)</f>
        <v>296.43338263008167</v>
      </c>
      <c r="H39">
        <f>AP39*1000</f>
        <v>20.490501076792615</v>
      </c>
      <c r="I39">
        <f>(AU39-BA39)</f>
        <v>48.111499229535767</v>
      </c>
      <c r="J39">
        <f>(P39+AT39*D39)</f>
        <v>81.698654174804688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31.034780502319336</v>
      </c>
      <c r="P39" s="1">
        <v>81.698654174804688</v>
      </c>
      <c r="Q39" s="1">
        <v>31.172103881835938</v>
      </c>
      <c r="R39" s="1">
        <v>399.95211791992188</v>
      </c>
      <c r="S39" s="1">
        <v>397.52981567382813</v>
      </c>
      <c r="T39" s="1">
        <v>21.413991928100586</v>
      </c>
      <c r="U39" s="1">
        <v>39.245048522949219</v>
      </c>
      <c r="V39" s="1">
        <v>41.858821868896484</v>
      </c>
      <c r="W39" s="1">
        <v>76.71392822265625</v>
      </c>
      <c r="X39" s="1">
        <v>300.30117797851563</v>
      </c>
      <c r="Y39" s="1">
        <v>750.4727783203125</v>
      </c>
      <c r="Z39" s="1">
        <v>0.10404536873102188</v>
      </c>
      <c r="AA39" s="1">
        <v>88.360816955566406</v>
      </c>
      <c r="AB39" s="1">
        <v>7.5620474815368652</v>
      </c>
      <c r="AC39" s="1">
        <v>1.6699346303939819</v>
      </c>
      <c r="AD39" s="1">
        <v>0.10106044262647629</v>
      </c>
      <c r="AE39" s="1">
        <v>7.037606555968523E-3</v>
      </c>
      <c r="AF39" s="1">
        <v>2.1983450278639793E-2</v>
      </c>
      <c r="AG39" s="1">
        <v>9.5712989568710327E-3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1.1040484484504247</v>
      </c>
      <c r="AP39">
        <f>(U39-T39)/(1000-U39)*AO39</f>
        <v>2.0490501076792615E-2</v>
      </c>
      <c r="AQ39">
        <f>(P39+273.15)</f>
        <v>354.84865417480466</v>
      </c>
      <c r="AR39">
        <f>(O39+273.15)</f>
        <v>304.18478050231931</v>
      </c>
      <c r="AS39">
        <f>(Y39*AK39+Z39*AL39)*AM39</f>
        <v>120.0756418473502</v>
      </c>
      <c r="AT39">
        <f>((AS39+0.00000010773*(AR39^4-AQ39^4))-AP39*44100)/(L39*0.92*2*29.3+0.00000043092*AQ39^3)</f>
        <v>-11.656002338956462</v>
      </c>
      <c r="AU39">
        <f>0.61365*EXP(17.502*J39/(240.97+J39))</f>
        <v>51.579223778484405</v>
      </c>
      <c r="AV39">
        <f>AU39*1000/AA39</f>
        <v>583.7341205709065</v>
      </c>
      <c r="AW39">
        <f>(AV39-U39)</f>
        <v>544.48907204795728</v>
      </c>
      <c r="AX39">
        <f>IF(D39,P39,(O39+P39)/2)</f>
        <v>56.366717338562012</v>
      </c>
      <c r="AY39">
        <f>0.61365*EXP(17.502*AX39/(240.97+AX39))</f>
        <v>16.937983871622983</v>
      </c>
      <c r="AZ39">
        <f>IF(AW39&lt;&gt;0,(1000-(AV39+U39)/2)/AW39*AP39,0)</f>
        <v>2.5910388533897911E-2</v>
      </c>
      <c r="BA39">
        <f>U39*AA39/1000</f>
        <v>3.4677245489486377</v>
      </c>
      <c r="BB39">
        <f>(AY39-BA39)</f>
        <v>13.470259322674345</v>
      </c>
      <c r="BC39">
        <f>1/(1.6/F39+1.37/N39)</f>
        <v>1.6208096587318456E-2</v>
      </c>
      <c r="BD39">
        <f>G39*AA39*0.001</f>
        <v>26.193095862096023</v>
      </c>
      <c r="BE39">
        <f>G39/S39</f>
        <v>0.74568842623191878</v>
      </c>
      <c r="BF39">
        <f>(1-AP39*AA39/AU39/F39)*100</f>
        <v>-34.656292829656302</v>
      </c>
      <c r="BG39">
        <f>(S39-E39/(N39/1.35))</f>
        <v>399.25541886437929</v>
      </c>
      <c r="BH39">
        <f>E39*BF39/100/BG39</f>
        <v>4.749168009255198E-3</v>
      </c>
    </row>
    <row r="40" spans="1:60" x14ac:dyDescent="0.35">
      <c r="A40" s="1" t="s">
        <v>9</v>
      </c>
      <c r="B40" s="1" t="s">
        <v>3625</v>
      </c>
      <c r="K40" s="1">
        <v>2.72</v>
      </c>
    </row>
    <row r="41" spans="1:60" x14ac:dyDescent="0.35">
      <c r="A41" s="1" t="s">
        <v>9</v>
      </c>
      <c r="B41" s="1" t="s">
        <v>3624</v>
      </c>
      <c r="K41" s="1">
        <v>2.72</v>
      </c>
    </row>
    <row r="42" spans="1:60" x14ac:dyDescent="0.35">
      <c r="A42" s="1">
        <v>9</v>
      </c>
      <c r="B42" s="1" t="s">
        <v>3623</v>
      </c>
      <c r="C42" s="1">
        <v>2012.0000024810433</v>
      </c>
      <c r="D42" s="1">
        <v>0</v>
      </c>
      <c r="E42">
        <f>(R42-S42*(1000-T42)/(1000-U42))*AO42</f>
        <v>-5.0610410078171064</v>
      </c>
      <c r="F42">
        <f>IF(AZ42&lt;&gt;0,1/(1/AZ42-1/N42),0)</f>
        <v>2.6532495694770598E-2</v>
      </c>
      <c r="G42">
        <f>((BC42-AP42/2)*S42-E42)/(BC42+AP42/2)</f>
        <v>276.96019110038901</v>
      </c>
      <c r="H42">
        <f>AP42*1000</f>
        <v>20.894632496730232</v>
      </c>
      <c r="I42">
        <f>(AU42-BA42)</f>
        <v>48.145422380203193</v>
      </c>
      <c r="J42">
        <f>(P42+AT42*D42)</f>
        <v>81.742393493652344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31.095979690551758</v>
      </c>
      <c r="P42" s="1">
        <v>81.742393493652344</v>
      </c>
      <c r="Q42" s="1">
        <v>31.215305328369141</v>
      </c>
      <c r="R42" s="1">
        <v>399.92031860351563</v>
      </c>
      <c r="S42" s="1">
        <v>396.99114990234375</v>
      </c>
      <c r="T42" s="1">
        <v>21.727249145507813</v>
      </c>
      <c r="U42" s="1">
        <v>39.897640228271484</v>
      </c>
      <c r="V42" s="1">
        <v>42.321712493896484</v>
      </c>
      <c r="W42" s="1">
        <v>77.71514892578125</v>
      </c>
      <c r="X42" s="1">
        <v>300.30108642578125</v>
      </c>
      <c r="Y42" s="1">
        <v>1001.2938232421875</v>
      </c>
      <c r="Z42" s="1">
        <v>7.6607033610343933E-2</v>
      </c>
      <c r="AA42" s="1">
        <v>88.357528686523438</v>
      </c>
      <c r="AB42" s="1">
        <v>7.5111427307128906</v>
      </c>
      <c r="AC42" s="1">
        <v>1.6816883087158203</v>
      </c>
      <c r="AD42" s="1">
        <v>7.6183401048183441E-2</v>
      </c>
      <c r="AE42" s="1">
        <v>7.7879400923848152E-3</v>
      </c>
      <c r="AF42" s="1">
        <v>3.4541837871074677E-2</v>
      </c>
      <c r="AG42" s="1">
        <v>1.1222097091376781E-2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1.1040481118594896</v>
      </c>
      <c r="AP42">
        <f>(U42-T42)/(1000-U42)*AO42</f>
        <v>2.0894632496730233E-2</v>
      </c>
      <c r="AQ42">
        <f>(P42+273.15)</f>
        <v>354.89239349365232</v>
      </c>
      <c r="AR42">
        <f>(O42+273.15)</f>
        <v>304.24597969055174</v>
      </c>
      <c r="AS42">
        <f>(Y42*AK42+Z42*AL42)*AM42</f>
        <v>160.20700813784424</v>
      </c>
      <c r="AT42">
        <f>((AS42+0.00000010773*(AR42^4-AQ42^4))-AP42*44100)/(L42*0.92*2*29.3+0.00000043092*AQ42^3)</f>
        <v>-11.490435413200117</v>
      </c>
      <c r="AU42">
        <f>0.61365*EXP(17.502*J42/(240.97+J42))</f>
        <v>51.67067927119728</v>
      </c>
      <c r="AV42">
        <f>AU42*1000/AA42</f>
        <v>584.7909062114619</v>
      </c>
      <c r="AW42">
        <f>(AV42-U42)</f>
        <v>544.89326598319042</v>
      </c>
      <c r="AX42">
        <f>IF(D42,P42,(O42+P42)/2)</f>
        <v>56.419186592102051</v>
      </c>
      <c r="AY42">
        <f>0.61365*EXP(17.502*AX42/(240.97+AX42))</f>
        <v>16.980425015096337</v>
      </c>
      <c r="AZ42">
        <f>IF(AW42&lt;&gt;0,(1000-(AV42+U42)/2)/AW42*AP42,0)</f>
        <v>2.6369042512237754E-2</v>
      </c>
      <c r="BA42">
        <f>U42*AA42/1000</f>
        <v>3.5252568909940893</v>
      </c>
      <c r="BB42">
        <f>(AY42-BA42)</f>
        <v>13.455168124102247</v>
      </c>
      <c r="BC42">
        <f>1/(1.6/F42+1.37/N42)</f>
        <v>1.6495259284856751E-2</v>
      </c>
      <c r="BD42">
        <f>G42*AA42*0.001</f>
        <v>24.471518030177634</v>
      </c>
      <c r="BE42">
        <f>G42/S42</f>
        <v>0.69764827545530606</v>
      </c>
      <c r="BF42">
        <f>(1-AP42*AA42/AU42/F42)*100</f>
        <v>-34.665399577020636</v>
      </c>
      <c r="BG42">
        <f>(S42-E42/(N42/1.35))</f>
        <v>398.58737649925968</v>
      </c>
      <c r="BH42">
        <f>E42*BF42/100/BG42</f>
        <v>4.4016197992159216E-3</v>
      </c>
    </row>
    <row r="43" spans="1:60" x14ac:dyDescent="0.35">
      <c r="A43" s="1" t="s">
        <v>9</v>
      </c>
      <c r="B43" s="1" t="s">
        <v>3622</v>
      </c>
      <c r="K43" s="1">
        <v>2.72</v>
      </c>
    </row>
    <row r="44" spans="1:60" x14ac:dyDescent="0.35">
      <c r="A44" s="1" t="s">
        <v>9</v>
      </c>
      <c r="B44" s="1" t="s">
        <v>3621</v>
      </c>
      <c r="K44" s="1">
        <v>2.72</v>
      </c>
    </row>
    <row r="45" spans="1:60" x14ac:dyDescent="0.35">
      <c r="A45" s="1">
        <v>10</v>
      </c>
      <c r="B45" s="1" t="s">
        <v>3620</v>
      </c>
      <c r="C45" s="1">
        <v>2216.0000024810433</v>
      </c>
      <c r="D45" s="1">
        <v>0</v>
      </c>
      <c r="E45">
        <f>(R45-S45*(1000-T45)/(1000-U45))*AO45</f>
        <v>-4.4812043722703425</v>
      </c>
      <c r="F45">
        <f>IF(AZ45&lt;&gt;0,1/(1/AZ45-1/N45),0)</f>
        <v>2.711334047949358E-2</v>
      </c>
      <c r="G45">
        <f>((BC45-AP45/2)*S45-E45)/(BC45+AP45/2)</f>
        <v>250.99342688808619</v>
      </c>
      <c r="H45">
        <f>AP45*1000</f>
        <v>21.415860893334212</v>
      </c>
      <c r="I45">
        <f>(AU45-BA45)</f>
        <v>48.21364142972628</v>
      </c>
      <c r="J45">
        <f>(P45+AT45*D45)</f>
        <v>81.806304931640625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31.181791305541992</v>
      </c>
      <c r="P45" s="1">
        <v>81.806304931640625</v>
      </c>
      <c r="Q45" s="1">
        <v>31.27978515625</v>
      </c>
      <c r="R45" s="1">
        <v>400.07937622070313</v>
      </c>
      <c r="S45" s="1">
        <v>396.44808959960938</v>
      </c>
      <c r="T45" s="1">
        <v>22.033021926879883</v>
      </c>
      <c r="U45" s="1">
        <v>40.642433166503906</v>
      </c>
      <c r="V45" s="1">
        <v>42.706314086914063</v>
      </c>
      <c r="W45" s="1">
        <v>78.776695251464844</v>
      </c>
      <c r="X45" s="1">
        <v>300.29791259765625</v>
      </c>
      <c r="Y45" s="1">
        <v>1250.666748046875</v>
      </c>
      <c r="Z45" s="1">
        <v>0.12119685113430023</v>
      </c>
      <c r="AA45" s="1">
        <v>88.353927612304688</v>
      </c>
      <c r="AB45" s="1">
        <v>7.643033504486084</v>
      </c>
      <c r="AC45" s="1">
        <v>1.6771291494369507</v>
      </c>
      <c r="AD45" s="1">
        <v>5.9509087353944778E-2</v>
      </c>
      <c r="AE45" s="1">
        <v>1.0135771706700325E-2</v>
      </c>
      <c r="AF45" s="1">
        <v>3.5463657230138779E-2</v>
      </c>
      <c r="AG45" s="1">
        <v>1.3433101586997509E-2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1.104036443373736</v>
      </c>
      <c r="AP45">
        <f>(U45-T45)/(1000-U45)*AO45</f>
        <v>2.1415860893334214E-2</v>
      </c>
      <c r="AQ45">
        <f>(P45+273.15)</f>
        <v>354.9563049316406</v>
      </c>
      <c r="AR45">
        <f>(O45+273.15)</f>
        <v>304.33179130554197</v>
      </c>
      <c r="AS45">
        <f>(Y45*AK45+Z45*AL45)*AM45</f>
        <v>200.10667521476717</v>
      </c>
      <c r="AT45">
        <f>((AS45+0.00000010773*(AR45^4-AQ45^4))-AP45*44100)/(L45*0.92*2*29.3+0.00000043092*AQ45^3)</f>
        <v>-11.365346504422547</v>
      </c>
      <c r="AU45">
        <f>0.61365*EXP(17.502*J45/(240.97+J45))</f>
        <v>51.804560027707495</v>
      </c>
      <c r="AV45">
        <f>AU45*1000/AA45</f>
        <v>586.33001868377482</v>
      </c>
      <c r="AW45">
        <f>(AV45-U45)</f>
        <v>545.68758551727092</v>
      </c>
      <c r="AX45">
        <f>IF(D45,P45,(O45+P45)/2)</f>
        <v>56.494048118591309</v>
      </c>
      <c r="AY45">
        <f>0.61365*EXP(17.502*AX45/(240.97+AX45))</f>
        <v>17.041136865495439</v>
      </c>
      <c r="AZ45">
        <f>IF(AW45&lt;&gt;0,(1000-(AV45+U45)/2)/AW45*AP45,0)</f>
        <v>2.6942675400996024E-2</v>
      </c>
      <c r="BA45">
        <f>U45*AA45/1000</f>
        <v>3.5909185979812173</v>
      </c>
      <c r="BB45">
        <f>(AY45-BA45)</f>
        <v>13.450218267514222</v>
      </c>
      <c r="BC45">
        <f>1/(1.6/F45+1.37/N45)</f>
        <v>1.685442260057821E-2</v>
      </c>
      <c r="BD45">
        <f>G45*AA45*0.001</f>
        <v>22.176255070434259</v>
      </c>
      <c r="BE45">
        <f>G45/S45</f>
        <v>0.63310540136938398</v>
      </c>
      <c r="BF45">
        <f>(1-AP45*AA45/AU45/F45)*100</f>
        <v>-34.71327049591897</v>
      </c>
      <c r="BG45">
        <f>(S45-E45/(N45/1.35))</f>
        <v>397.86143867032138</v>
      </c>
      <c r="BH45">
        <f>E45*BF45/100/BG45</f>
        <v>3.9098350431245E-3</v>
      </c>
    </row>
    <row r="46" spans="1:60" x14ac:dyDescent="0.35">
      <c r="A46" s="1" t="s">
        <v>9</v>
      </c>
      <c r="B46" s="1" t="s">
        <v>3619</v>
      </c>
      <c r="K46" s="1">
        <v>2.72</v>
      </c>
    </row>
    <row r="47" spans="1:60" x14ac:dyDescent="0.35">
      <c r="A47" s="1" t="s">
        <v>9</v>
      </c>
      <c r="B47" s="1" t="s">
        <v>3618</v>
      </c>
      <c r="K47" s="1">
        <v>2.72</v>
      </c>
    </row>
    <row r="48" spans="1:60" x14ac:dyDescent="0.35">
      <c r="A48" s="1">
        <v>11</v>
      </c>
      <c r="B48" s="1" t="s">
        <v>3617</v>
      </c>
      <c r="C48" s="1">
        <v>2420.0000024810433</v>
      </c>
      <c r="D48" s="1">
        <v>0</v>
      </c>
      <c r="E48">
        <f>(R48-S48*(1000-T48)/(1000-U48))*AO48</f>
        <v>-4.0968275361316753</v>
      </c>
      <c r="F48">
        <f>IF(AZ48&lt;&gt;0,1/(1/AZ48-1/N48),0)</f>
        <v>2.8042300853643634E-2</v>
      </c>
      <c r="G48">
        <f>((BC48-AP48/2)*S48-E48)/(BC48+AP48/2)</f>
        <v>230.97681571904576</v>
      </c>
      <c r="H48">
        <f>AP48*1000</f>
        <v>22.239711635192748</v>
      </c>
      <c r="I48">
        <f>(AU48-BA48)</f>
        <v>48.311234830153104</v>
      </c>
      <c r="J48">
        <f>(P48+AT48*D48)</f>
        <v>81.894905090332031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31.295732498168945</v>
      </c>
      <c r="P48" s="1">
        <v>81.894905090332031</v>
      </c>
      <c r="Q48" s="1">
        <v>31.368234634399414</v>
      </c>
      <c r="R48" s="1">
        <v>400.09283447265625</v>
      </c>
      <c r="S48" s="1">
        <v>395.83035278320313</v>
      </c>
      <c r="T48" s="1">
        <v>22.340080261230469</v>
      </c>
      <c r="U48" s="1">
        <v>41.643611907958984</v>
      </c>
      <c r="V48" s="1">
        <v>43.021953582763672</v>
      </c>
      <c r="W48" s="1">
        <v>80.196197509765625</v>
      </c>
      <c r="X48" s="1">
        <v>300.32281494140625</v>
      </c>
      <c r="Y48" s="1">
        <v>1600.189208984375</v>
      </c>
      <c r="Z48" s="1">
        <v>0.11433619260787964</v>
      </c>
      <c r="AA48" s="1">
        <v>88.354713439941406</v>
      </c>
      <c r="AB48" s="1">
        <v>7.5478081703186035</v>
      </c>
      <c r="AC48" s="1">
        <v>1.6475340127944946</v>
      </c>
      <c r="AD48" s="1">
        <v>8.8036574423313141E-2</v>
      </c>
      <c r="AE48" s="1">
        <v>1.5346216037869453E-2</v>
      </c>
      <c r="AF48" s="1">
        <v>9.7579136490821838E-3</v>
      </c>
      <c r="AG48" s="1">
        <v>1.4563069678843021E-2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1.104127996108111</v>
      </c>
      <c r="AP48">
        <f>(U48-T48)/(1000-U48)*AO48</f>
        <v>2.2239711635192748E-2</v>
      </c>
      <c r="AQ48">
        <f>(P48+273.15)</f>
        <v>355.04490509033201</v>
      </c>
      <c r="AR48">
        <f>(O48+273.15)</f>
        <v>304.44573249816892</v>
      </c>
      <c r="AS48">
        <f>(Y48*AK48+Z48*AL48)*AM48</f>
        <v>256.03026771477744</v>
      </c>
      <c r="AT48">
        <f>((AS48+0.00000010773*(AR48^4-AQ48^4))-AP48*44100)/(L48*0.92*2*29.3+0.00000043092*AQ48^3)</f>
        <v>-11.221046873016247</v>
      </c>
      <c r="AU48">
        <f>0.61365*EXP(17.502*J48/(240.97+J48))</f>
        <v>51.990644226884953</v>
      </c>
      <c r="AV48">
        <f>AU48*1000/AA48</f>
        <v>588.43090767563046</v>
      </c>
      <c r="AW48">
        <f>(AV48-U48)</f>
        <v>546.78729576767148</v>
      </c>
      <c r="AX48">
        <f>IF(D48,P48,(O48+P48)/2)</f>
        <v>56.595318794250488</v>
      </c>
      <c r="AY48">
        <f>0.61365*EXP(17.502*AX48/(240.97+AX48))</f>
        <v>17.123562887004148</v>
      </c>
      <c r="AZ48">
        <f>IF(AW48&lt;&gt;0,(1000-(AV48+U48)/2)/AW48*AP48,0)</f>
        <v>2.7859780102781596E-2</v>
      </c>
      <c r="BA48">
        <f>U48*AA48/1000</f>
        <v>3.6794093967318475</v>
      </c>
      <c r="BB48">
        <f>(AY48-BA48)</f>
        <v>13.444153490272301</v>
      </c>
      <c r="BC48">
        <f>1/(1.6/F48+1.37/N48)</f>
        <v>1.7428669437228938E-2</v>
      </c>
      <c r="BD48">
        <f>G48*AA48*0.001</f>
        <v>20.407890364126441</v>
      </c>
      <c r="BE48">
        <f>G48/S48</f>
        <v>0.5835247703845291</v>
      </c>
      <c r="BF48">
        <f>(1-AP48*AA48/AU48/F48)*100</f>
        <v>-34.778317699650408</v>
      </c>
      <c r="BG48">
        <f>(S48-E48/(N48/1.35))</f>
        <v>397.12247135447143</v>
      </c>
      <c r="BH48">
        <f>E48*BF48/100/BG48</f>
        <v>3.5878294453170114E-3</v>
      </c>
    </row>
    <row r="49" spans="1:60" x14ac:dyDescent="0.35">
      <c r="A49" s="1" t="s">
        <v>9</v>
      </c>
      <c r="B49" s="1" t="s">
        <v>3616</v>
      </c>
      <c r="K49" s="1">
        <v>2.72</v>
      </c>
    </row>
    <row r="50" spans="1:60" x14ac:dyDescent="0.35">
      <c r="A50" s="1" t="s">
        <v>9</v>
      </c>
      <c r="B50" s="1" t="s">
        <v>3611</v>
      </c>
      <c r="K50" s="1">
        <v>2.72</v>
      </c>
    </row>
    <row r="51" spans="1:60" x14ac:dyDescent="0.35">
      <c r="A51" s="1">
        <v>12</v>
      </c>
      <c r="B51" s="1" t="s">
        <v>3615</v>
      </c>
      <c r="C51" s="1">
        <v>2624.0000024810433</v>
      </c>
      <c r="D51" s="1">
        <v>0</v>
      </c>
      <c r="E51">
        <f>(R51-S51*(1000-T51)/(1000-U51))*AO51</f>
        <v>-3.8687896311399443</v>
      </c>
      <c r="F51">
        <f>IF(AZ51&lt;&gt;0,1/(1/AZ51-1/N51),0)</f>
        <v>2.9259296476301034E-2</v>
      </c>
      <c r="G51">
        <f>((BC51-AP51/2)*S51-E51)/(BC51+AP51/2)</f>
        <v>216.08889212952701</v>
      </c>
      <c r="H51">
        <f>AP51*1000</f>
        <v>23.312091510810745</v>
      </c>
      <c r="I51">
        <f>(AU51-BA51)</f>
        <v>48.415627454370195</v>
      </c>
      <c r="J51">
        <f>(P51+AT51*D51)</f>
        <v>81.995025634765625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31.425260543823242</v>
      </c>
      <c r="P51" s="1">
        <v>81.995025634765625</v>
      </c>
      <c r="Q51" s="1">
        <v>31.468540191650391</v>
      </c>
      <c r="R51" s="1">
        <v>400.05026245117188</v>
      </c>
      <c r="S51" s="1">
        <v>395.2100830078125</v>
      </c>
      <c r="T51" s="1">
        <v>22.644855499267578</v>
      </c>
      <c r="U51" s="1">
        <v>42.852874755859375</v>
      </c>
      <c r="V51" s="1">
        <v>43.285694122314453</v>
      </c>
      <c r="W51" s="1">
        <v>81.913375854492188</v>
      </c>
      <c r="X51" s="1">
        <v>300.33441162109375</v>
      </c>
      <c r="Y51" s="1">
        <v>2000.1773681640625</v>
      </c>
      <c r="Z51" s="1">
        <v>6.8601712584495544E-2</v>
      </c>
      <c r="AA51" s="1">
        <v>88.348281860351563</v>
      </c>
      <c r="AB51" s="1">
        <v>7.6884713172912598</v>
      </c>
      <c r="AC51" s="1">
        <v>1.6231300830841064</v>
      </c>
      <c r="AD51" s="1">
        <v>8.5394397377967834E-2</v>
      </c>
      <c r="AE51" s="1">
        <v>1.3322616927325726E-2</v>
      </c>
      <c r="AF51" s="1">
        <v>5.7505901902914047E-2</v>
      </c>
      <c r="AG51" s="1">
        <v>2.0308345556259155E-2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1.1041706309599033</v>
      </c>
      <c r="AP51">
        <f>(U51-T51)/(1000-U51)*AO51</f>
        <v>2.3312091510810744E-2</v>
      </c>
      <c r="AQ51">
        <f>(P51+273.15)</f>
        <v>355.1450256347656</v>
      </c>
      <c r="AR51">
        <f>(O51+273.15)</f>
        <v>304.57526054382322</v>
      </c>
      <c r="AS51">
        <f>(Y51*AK51+Z51*AL51)*AM51</f>
        <v>320.02837175305831</v>
      </c>
      <c r="AT51">
        <f>((AS51+0.00000010773*(AR51^4-AQ51^4))-AP51*44100)/(L51*0.92*2*29.3+0.00000043092*AQ51^3)</f>
        <v>-11.098288308033913</v>
      </c>
      <c r="AU51">
        <f>0.61365*EXP(17.502*J51/(240.97+J51))</f>
        <v>52.201605311827201</v>
      </c>
      <c r="AV51">
        <f>AU51*1000/AA51</f>
        <v>590.8615788854853</v>
      </c>
      <c r="AW51">
        <f>(AV51-U51)</f>
        <v>548.00870412962593</v>
      </c>
      <c r="AX51">
        <f>IF(D51,P51,(O51+P51)/2)</f>
        <v>56.710143089294434</v>
      </c>
      <c r="AY51">
        <f>0.61365*EXP(17.502*AX51/(240.97+AX51))</f>
        <v>17.217434459477545</v>
      </c>
      <c r="AZ51">
        <f>IF(AW51&lt;&gt;0,(1000-(AV51+U51)/2)/AW51*AP51,0)</f>
        <v>2.9060645795031932E-2</v>
      </c>
      <c r="BA51">
        <f>U51*AA51/1000</f>
        <v>3.7859778574570084</v>
      </c>
      <c r="BB51">
        <f>(AY51-BA51)</f>
        <v>13.431456602020535</v>
      </c>
      <c r="BC51">
        <f>1/(1.6/F51+1.37/N51)</f>
        <v>1.8180647288718314E-2</v>
      </c>
      <c r="BD51">
        <f>G51*AA51*0.001</f>
        <v>19.091082348750554</v>
      </c>
      <c r="BE51">
        <f>G51/S51</f>
        <v>0.54676968382219993</v>
      </c>
      <c r="BF51">
        <f>(1-AP51*AA51/AU51/F51)*100</f>
        <v>-34.843994452794668</v>
      </c>
      <c r="BG51">
        <f>(S51-E51/(N51/1.35))</f>
        <v>396.43027958348927</v>
      </c>
      <c r="BH51">
        <f>E51*BF51/100/BG51</f>
        <v>3.4004487393874674E-3</v>
      </c>
    </row>
    <row r="52" spans="1:60" x14ac:dyDescent="0.35">
      <c r="A52" s="1" t="s">
        <v>9</v>
      </c>
      <c r="B52" s="1" t="s">
        <v>3614</v>
      </c>
      <c r="K52" s="1">
        <v>2.3908800000000001</v>
      </c>
    </row>
    <row r="53" spans="1:60" x14ac:dyDescent="0.35">
      <c r="A53" s="1" t="s">
        <v>9</v>
      </c>
      <c r="B53" s="1" t="s">
        <v>3613</v>
      </c>
    </row>
    <row r="54" spans="1:60" x14ac:dyDescent="0.35">
      <c r="A54" s="1" t="s">
        <v>9</v>
      </c>
      <c r="B54" s="1" t="s">
        <v>3612</v>
      </c>
    </row>
    <row r="55" spans="1:60" x14ac:dyDescent="0.35">
      <c r="A55" s="1" t="s">
        <v>9</v>
      </c>
      <c r="B55" s="1" t="s">
        <v>3611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BH55"/>
  <sheetViews>
    <sheetView zoomScale="52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3790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3789</v>
      </c>
    </row>
    <row r="12" spans="1:60" x14ac:dyDescent="0.35">
      <c r="A12" s="1" t="s">
        <v>9</v>
      </c>
      <c r="B12" s="1" t="s">
        <v>3788</v>
      </c>
    </row>
    <row r="13" spans="1:60" x14ac:dyDescent="0.35">
      <c r="A13" s="1" t="s">
        <v>9</v>
      </c>
      <c r="B13" s="1" t="s">
        <v>3787</v>
      </c>
    </row>
    <row r="14" spans="1:60" x14ac:dyDescent="0.35">
      <c r="A14" s="1" t="s">
        <v>9</v>
      </c>
      <c r="B14" s="1" t="s">
        <v>3786</v>
      </c>
    </row>
    <row r="15" spans="1:60" x14ac:dyDescent="0.35">
      <c r="A15" s="1" t="s">
        <v>9</v>
      </c>
      <c r="B15" s="1" t="s">
        <v>3785</v>
      </c>
    </row>
    <row r="16" spans="1:60" x14ac:dyDescent="0.35">
      <c r="A16" s="1" t="s">
        <v>9</v>
      </c>
      <c r="B16" s="1" t="s">
        <v>3784</v>
      </c>
    </row>
    <row r="17" spans="1:60" x14ac:dyDescent="0.35">
      <c r="A17" s="1" t="s">
        <v>9</v>
      </c>
      <c r="B17" s="1" t="s">
        <v>3783</v>
      </c>
    </row>
    <row r="18" spans="1:60" x14ac:dyDescent="0.35">
      <c r="A18" s="1">
        <v>1</v>
      </c>
      <c r="B18" s="1" t="s">
        <v>3782</v>
      </c>
      <c r="C18" s="1">
        <v>431.00000661611557</v>
      </c>
      <c r="D18" s="1">
        <v>0</v>
      </c>
      <c r="E18">
        <f>(R18-S18*(1000-T18)/(1000-U18))*AO18</f>
        <v>-7.8278306666690671</v>
      </c>
      <c r="F18">
        <f>IF(AZ18&lt;&gt;0,1/(1/AZ18-1/N18),0)</f>
        <v>24.949029430036617</v>
      </c>
      <c r="G18">
        <f>((BC18-AP18/2)*S18-E18)/(BC18+AP18/2)</f>
        <v>391.07336871127029</v>
      </c>
      <c r="H18">
        <f>AP18*1000</f>
        <v>37.326597875034786</v>
      </c>
      <c r="I18">
        <f>(AU18-BA18)</f>
        <v>0.867947474407603</v>
      </c>
      <c r="J18">
        <f>(P18+AT18*D18)</f>
        <v>28.07691764831543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31.485374450683594</v>
      </c>
      <c r="P18" s="1">
        <v>28.07691764831543</v>
      </c>
      <c r="Q18" s="1">
        <v>31.620048522949219</v>
      </c>
      <c r="R18" s="1">
        <v>399.913330078125</v>
      </c>
      <c r="S18" s="1">
        <v>393.69302368164063</v>
      </c>
      <c r="T18" s="1">
        <v>0.64517533779144287</v>
      </c>
      <c r="U18" s="1">
        <v>33.327854156494141</v>
      </c>
      <c r="V18" s="1">
        <v>1.2288327217102051</v>
      </c>
      <c r="W18" s="1">
        <v>63.477874755859375</v>
      </c>
      <c r="X18" s="1">
        <v>300.2955322265625</v>
      </c>
      <c r="Y18" s="1">
        <v>0.15967445075511932</v>
      </c>
      <c r="Z18" s="1">
        <v>4.4591326266527176E-2</v>
      </c>
      <c r="AA18" s="1">
        <v>88.332771301269531</v>
      </c>
      <c r="AB18" s="1">
        <v>9.1424808502197266</v>
      </c>
      <c r="AC18" s="1">
        <v>1.6859726905822754</v>
      </c>
      <c r="AD18" s="1">
        <v>8.7322376668453217E-2</v>
      </c>
      <c r="AE18" s="1">
        <v>5.3497655317187309E-3</v>
      </c>
      <c r="AF18" s="1">
        <v>3.2981570810079575E-2</v>
      </c>
      <c r="AG18" s="1">
        <v>1.089158933609724E-2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1.1040276920094207</v>
      </c>
      <c r="AP18">
        <f>(U18-T18)/(1000-U18)*AO18</f>
        <v>3.7326597875034784E-2</v>
      </c>
      <c r="AQ18">
        <f>(P18+273.15)</f>
        <v>301.22691764831541</v>
      </c>
      <c r="AR18">
        <f>(O18+273.15)</f>
        <v>304.63537445068357</v>
      </c>
      <c r="AS18">
        <f>(Y18*AK18+Z18*AL18)*AM18</f>
        <v>2.5547911549778757E-2</v>
      </c>
      <c r="AT18">
        <f>((AS18+0.00000010773*(AR18^4-AQ18^4))-AP18*44100)/(L18*0.92*2*29.3+0.00000043092*AQ18^3)</f>
        <v>-12.623900036827406</v>
      </c>
      <c r="AU18">
        <f>0.61365*EXP(17.502*J18/(240.97+J18))</f>
        <v>3.811889193575265</v>
      </c>
      <c r="AV18">
        <f>AU18*1000/AA18</f>
        <v>43.153737139915592</v>
      </c>
      <c r="AW18">
        <f>(AV18-U18)</f>
        <v>9.8258829834214509</v>
      </c>
      <c r="AX18">
        <f>IF(D18,P18,(O18+P18)/2)</f>
        <v>29.781146049499512</v>
      </c>
      <c r="AY18">
        <f>0.61365*EXP(17.502*AX18/(240.97+AX18))</f>
        <v>4.2071850182163324</v>
      </c>
      <c r="AZ18">
        <f>IF(AW18&lt;&gt;0,(1000-(AV18+U18)/2)/AW18*AP18,0)</f>
        <v>3.653534154032076</v>
      </c>
      <c r="BA18">
        <f>U18*AA18/1000</f>
        <v>2.943941719167662</v>
      </c>
      <c r="BB18">
        <f>(AY18-BA18)</f>
        <v>1.2632432990486704</v>
      </c>
      <c r="BC18">
        <f>1/(1.6/F18+1.37/N18)</f>
        <v>2.6028233442181734</v>
      </c>
      <c r="BD18">
        <f>G18*AA18*0.001</f>
        <v>34.544594440389695</v>
      </c>
      <c r="BE18">
        <f>G18/S18</f>
        <v>0.9933459451583051</v>
      </c>
      <c r="BF18">
        <f>(1-AP18*AA18/AU18/F18)*100</f>
        <v>96.533059878579209</v>
      </c>
      <c r="BG18">
        <f>(S18-E18/(N18/1.35))</f>
        <v>396.16188166698231</v>
      </c>
      <c r="BH18">
        <f>E18*BF18/100/BG18</f>
        <v>-1.9074133111578517E-2</v>
      </c>
    </row>
    <row r="19" spans="1:60" x14ac:dyDescent="0.35">
      <c r="A19" s="1" t="s">
        <v>9</v>
      </c>
      <c r="B19" s="1" t="s">
        <v>3781</v>
      </c>
      <c r="K19" s="1">
        <v>2.72</v>
      </c>
    </row>
    <row r="20" spans="1:60" x14ac:dyDescent="0.35">
      <c r="A20" s="1" t="s">
        <v>9</v>
      </c>
      <c r="B20" s="1" t="s">
        <v>3780</v>
      </c>
      <c r="K20" s="1">
        <v>2.72</v>
      </c>
    </row>
    <row r="21" spans="1:60" x14ac:dyDescent="0.35">
      <c r="A21" s="1">
        <v>2</v>
      </c>
      <c r="B21" s="1" t="s">
        <v>3779</v>
      </c>
      <c r="C21" s="1">
        <v>636.50000662729144</v>
      </c>
      <c r="D21" s="1">
        <v>0</v>
      </c>
      <c r="E21">
        <f>(R21-S21*(1000-T21)/(1000-U21))*AO21</f>
        <v>-8.6725500445366634</v>
      </c>
      <c r="F21">
        <f>IF(AZ21&lt;&gt;0,1/(1/AZ21-1/N21),0)</f>
        <v>4.4690797324968626E-2</v>
      </c>
      <c r="G21">
        <f>((BC21-AP21/2)*S21-E21)/(BC21+AP21/2)</f>
        <v>272.39720374484398</v>
      </c>
      <c r="H21">
        <f>AP21*1000</f>
        <v>36.161390567361011</v>
      </c>
      <c r="I21">
        <f>(AU21-BA21)</f>
        <v>49.601842537757975</v>
      </c>
      <c r="J21">
        <f>(P21+AT21*D21)</f>
        <v>82.115592956542969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31.410261154174805</v>
      </c>
      <c r="P21" s="1">
        <v>82.115592956542969</v>
      </c>
      <c r="Q21" s="1">
        <v>31.589105606079102</v>
      </c>
      <c r="R21" s="1">
        <v>400.11355590820313</v>
      </c>
      <c r="S21" s="1">
        <v>395.03009033203125</v>
      </c>
      <c r="T21" s="1">
        <v>0.62625885009765625</v>
      </c>
      <c r="U21" s="1">
        <v>32.321651458740234</v>
      </c>
      <c r="V21" s="1">
        <v>1.1977831125259399</v>
      </c>
      <c r="W21" s="1">
        <v>61.818416595458984</v>
      </c>
      <c r="X21" s="1">
        <v>300.29556274414063</v>
      </c>
      <c r="Y21" s="1">
        <v>25.564462661743164</v>
      </c>
      <c r="Z21" s="1">
        <v>0.15435402095317841</v>
      </c>
      <c r="AA21" s="1">
        <v>88.323715209960938</v>
      </c>
      <c r="AB21" s="1">
        <v>9.1740407943725586</v>
      </c>
      <c r="AC21" s="1">
        <v>1.6842128038406372</v>
      </c>
      <c r="AD21" s="1">
        <v>4.544796422123909E-2</v>
      </c>
      <c r="AE21" s="1">
        <v>2.0436553284525871E-2</v>
      </c>
      <c r="AF21" s="1">
        <v>7.0372551679611206E-2</v>
      </c>
      <c r="AG21" s="1">
        <v>4.964231513440609E-3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1.1040278042063991</v>
      </c>
      <c r="AP21">
        <f>(U21-T21)/(1000-U21)*AO21</f>
        <v>3.6161390567361014E-2</v>
      </c>
      <c r="AQ21">
        <f>(P21+273.15)</f>
        <v>355.26559295654295</v>
      </c>
      <c r="AR21">
        <f>(O21+273.15)</f>
        <v>304.56026115417478</v>
      </c>
      <c r="AS21">
        <f>(Y21*AK21+Z21*AL21)*AM21</f>
        <v>4.0903139344532633</v>
      </c>
      <c r="AT21">
        <f>((AS21+0.00000010773*(AR21^4-AQ21^4))-AP21*44100)/(L21*0.92*2*29.3+0.00000043092*AQ21^3)</f>
        <v>-17.667431987557212</v>
      </c>
      <c r="AU21">
        <f>0.61365*EXP(17.502*J21/(240.97+J21))</f>
        <v>52.456610876315366</v>
      </c>
      <c r="AV21">
        <f>AU21*1000/AA21</f>
        <v>593.91309289489038</v>
      </c>
      <c r="AW21">
        <f>(AV21-U21)</f>
        <v>561.59144143615015</v>
      </c>
      <c r="AX21">
        <f>IF(D21,P21,(O21+P21)/2)</f>
        <v>56.762927055358887</v>
      </c>
      <c r="AY21">
        <f>0.61365*EXP(17.502*AX21/(240.97+AX21))</f>
        <v>17.260734660735096</v>
      </c>
      <c r="AZ21">
        <f>IF(AW21&lt;&gt;0,(1000-(AV21+U21)/2)/AW21*AP21,0)</f>
        <v>4.4229005547395749E-2</v>
      </c>
      <c r="BA21">
        <f>U21*AA21/1000</f>
        <v>2.854768338557391</v>
      </c>
      <c r="BB21">
        <f>(AY21-BA21)</f>
        <v>14.405966322177704</v>
      </c>
      <c r="BC21">
        <f>1/(1.6/F21+1.37/N21)</f>
        <v>2.7684249944365642E-2</v>
      </c>
      <c r="BD21">
        <f>G21*AA21*0.001</f>
        <v>24.059133047549306</v>
      </c>
      <c r="BE21">
        <f>G21/S21</f>
        <v>0.68956064464833122</v>
      </c>
      <c r="BF21">
        <f>(1-AP21*AA21/AU21/F21)*100</f>
        <v>-36.239838546185688</v>
      </c>
      <c r="BG21">
        <f>(S21-E21/(N21/1.35))</f>
        <v>397.76536851349465</v>
      </c>
      <c r="BH21">
        <f>E21*BF21/100/BG21</f>
        <v>7.9014373365956184E-3</v>
      </c>
    </row>
    <row r="22" spans="1:60" x14ac:dyDescent="0.35">
      <c r="A22" s="1" t="s">
        <v>9</v>
      </c>
      <c r="B22" s="1" t="s">
        <v>3778</v>
      </c>
      <c r="K22" s="1">
        <v>2.72</v>
      </c>
    </row>
    <row r="23" spans="1:60" x14ac:dyDescent="0.35">
      <c r="A23" s="1" t="s">
        <v>9</v>
      </c>
      <c r="B23" s="1" t="s">
        <v>3777</v>
      </c>
      <c r="K23" s="1">
        <v>2.72</v>
      </c>
    </row>
    <row r="24" spans="1:60" x14ac:dyDescent="0.35">
      <c r="A24" s="1">
        <v>3</v>
      </c>
      <c r="B24" s="1" t="s">
        <v>3776</v>
      </c>
      <c r="C24" s="1">
        <v>841.50000662729144</v>
      </c>
      <c r="D24" s="1">
        <v>0</v>
      </c>
      <c r="E24">
        <f>(R24-S24*(1000-T24)/(1000-U24))*AO24</f>
        <v>-8.6276117879089114</v>
      </c>
      <c r="F24">
        <f>IF(AZ24&lt;&gt;0,1/(1/AZ24-1/N24),0)</f>
        <v>11.730782640084968</v>
      </c>
      <c r="G24">
        <f>((BC24-AP24/2)*S24-E24)/(BC24+AP24/2)</f>
        <v>393.0246219723461</v>
      </c>
      <c r="H24">
        <f>AP24*1000</f>
        <v>34.885881911815389</v>
      </c>
      <c r="I24">
        <f>(AU24-BA24)</f>
        <v>0.94649752353611794</v>
      </c>
      <c r="J24">
        <f>(P24+AT24*D24)</f>
        <v>27.584508895874023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31.294578552246094</v>
      </c>
      <c r="P24" s="1">
        <v>27.584508895874023</v>
      </c>
      <c r="Q24" s="1">
        <v>31.499631881713867</v>
      </c>
      <c r="R24" s="1">
        <v>400.04156494140625</v>
      </c>
      <c r="S24" s="1">
        <v>395.36361694335938</v>
      </c>
      <c r="T24" s="1">
        <v>0.61221396923065186</v>
      </c>
      <c r="U24" s="1">
        <v>31.221933364868164</v>
      </c>
      <c r="V24" s="1">
        <v>1.1785440444946289</v>
      </c>
      <c r="W24" s="1">
        <v>60.103862762451172</v>
      </c>
      <c r="X24" s="1">
        <v>300.31951904296875</v>
      </c>
      <c r="Y24" s="1">
        <v>49.078701019287109</v>
      </c>
      <c r="Z24" s="1">
        <v>0.14749647676944733</v>
      </c>
      <c r="AA24" s="1">
        <v>88.315803527832031</v>
      </c>
      <c r="AB24" s="1">
        <v>9.0376214981079102</v>
      </c>
      <c r="AC24" s="1">
        <v>1.6689964532852173</v>
      </c>
      <c r="AD24" s="1">
        <v>6.5778560936450958E-2</v>
      </c>
      <c r="AE24" s="1">
        <v>1.5912618488073349E-2</v>
      </c>
      <c r="AF24" s="1">
        <v>3.634205088019371E-2</v>
      </c>
      <c r="AG24" s="1">
        <v>2.7231636922806501E-3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1.1041158788344436</v>
      </c>
      <c r="AP24">
        <f>(U24-T24)/(1000-U24)*AO24</f>
        <v>3.4885881911815388E-2</v>
      </c>
      <c r="AQ24">
        <f>(P24+273.15)</f>
        <v>300.734508895874</v>
      </c>
      <c r="AR24">
        <f>(O24+273.15)</f>
        <v>304.44457855224607</v>
      </c>
      <c r="AS24">
        <f>(Y24*AK24+Z24*AL24)*AM24</f>
        <v>7.8525919875668251</v>
      </c>
      <c r="AT24">
        <f>((AS24+0.00000010773*(AR24^4-AQ24^4))-AP24*44100)/(L24*0.92*2*29.3+0.00000043092*AQ24^3)</f>
        <v>-11.69395147401684</v>
      </c>
      <c r="AU24">
        <f>0.61365*EXP(17.502*J24/(240.97+J24))</f>
        <v>3.7038876563468786</v>
      </c>
      <c r="AV24">
        <f>AU24*1000/AA24</f>
        <v>41.93912650276264</v>
      </c>
      <c r="AW24">
        <f>(AV24-U24)</f>
        <v>10.717193137894476</v>
      </c>
      <c r="AX24">
        <f>IF(D24,P24,(O24+P24)/2)</f>
        <v>29.439543724060059</v>
      </c>
      <c r="AY24">
        <f>0.61365*EXP(17.502*AX24/(240.97+AX24))</f>
        <v>4.1252056118384264</v>
      </c>
      <c r="AZ24">
        <f>IF(AW24&lt;&gt;0,(1000-(AV24+U24)/2)/AW24*AP24,0)</f>
        <v>3.1360578681215894</v>
      </c>
      <c r="BA24">
        <f>U24*AA24/1000</f>
        <v>2.7573901328107606</v>
      </c>
      <c r="BB24">
        <f>(AY24-BA24)</f>
        <v>1.3678154790276658</v>
      </c>
      <c r="BC24">
        <f>1/(1.6/F24+1.37/N24)</f>
        <v>2.1907690171775189</v>
      </c>
      <c r="BD24">
        <f>G24*AA24*0.001</f>
        <v>34.710285295710172</v>
      </c>
      <c r="BE24">
        <f>G24/S24</f>
        <v>0.99408393976892317</v>
      </c>
      <c r="BF24">
        <f>(1-AP24*AA24/AU24/F24)*100</f>
        <v>92.909067721150549</v>
      </c>
      <c r="BG24">
        <f>(S24-E24/(N24/1.35))</f>
        <v>398.0847218272072</v>
      </c>
      <c r="BH24">
        <f>E24*BF24/100/BG24</f>
        <v>-2.0135999296716577E-2</v>
      </c>
    </row>
    <row r="25" spans="1:60" x14ac:dyDescent="0.35">
      <c r="A25" s="1" t="s">
        <v>9</v>
      </c>
      <c r="B25" s="1" t="s">
        <v>3775</v>
      </c>
      <c r="K25" s="1">
        <v>2.72</v>
      </c>
    </row>
    <row r="26" spans="1:60" x14ac:dyDescent="0.35">
      <c r="A26" s="1" t="s">
        <v>9</v>
      </c>
      <c r="B26" s="1" t="s">
        <v>3774</v>
      </c>
      <c r="K26" s="1">
        <v>2.72</v>
      </c>
    </row>
    <row r="27" spans="1:60" x14ac:dyDescent="0.35">
      <c r="A27" s="1">
        <v>4</v>
      </c>
      <c r="B27" s="1" t="s">
        <v>3773</v>
      </c>
      <c r="C27" s="1">
        <v>1046.5000066272914</v>
      </c>
      <c r="D27" s="1">
        <v>0</v>
      </c>
      <c r="E27">
        <f>(R27-S27*(1000-T27)/(1000-U27))*AO27</f>
        <v>-7.9090606911615282</v>
      </c>
      <c r="F27">
        <f>IF(AZ27&lt;&gt;0,1/(1/AZ27-1/N27),0)</f>
        <v>8.7682602537782959</v>
      </c>
      <c r="G27">
        <f>((BC27-AP27/2)*S27-E27)/(BC27+AP27/2)</f>
        <v>392.22536579986149</v>
      </c>
      <c r="H27">
        <f>AP27*1000</f>
        <v>34.059108539236021</v>
      </c>
      <c r="I27">
        <f>(AU27-BA27)</f>
        <v>1.0078136815015863</v>
      </c>
      <c r="J27">
        <f>(P27+AT27*D27)</f>
        <v>27.578388214111328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31.203742980957031</v>
      </c>
      <c r="P27" s="1">
        <v>27.578388214111328</v>
      </c>
      <c r="Q27" s="1">
        <v>31.408205032348633</v>
      </c>
      <c r="R27" s="1">
        <v>400.00979614257813</v>
      </c>
      <c r="S27" s="1">
        <v>394.98776245117188</v>
      </c>
      <c r="T27" s="1">
        <v>0.60379683971405029</v>
      </c>
      <c r="U27" s="1">
        <v>30.515470504760742</v>
      </c>
      <c r="V27" s="1">
        <v>1.1682568788528442</v>
      </c>
      <c r="W27" s="1">
        <v>59.042892456054688</v>
      </c>
      <c r="X27" s="1">
        <v>300.26336669921875</v>
      </c>
      <c r="Y27" s="1">
        <v>100.35746002197266</v>
      </c>
      <c r="Z27" s="1">
        <v>3.773108497262001E-2</v>
      </c>
      <c r="AA27" s="1">
        <v>88.3076171875</v>
      </c>
      <c r="AB27" s="1">
        <v>8.8277006149291992</v>
      </c>
      <c r="AC27" s="1">
        <v>1.667898416519165</v>
      </c>
      <c r="AD27" s="1">
        <v>8.2581683993339539E-2</v>
      </c>
      <c r="AE27" s="1">
        <v>1.7435025423765182E-2</v>
      </c>
      <c r="AF27" s="1">
        <v>2.6576023548841476E-2</v>
      </c>
      <c r="AG27" s="1">
        <v>7.1027027443051338E-3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1.1039094363941864</v>
      </c>
      <c r="AP27">
        <f>(U27-T27)/(1000-U27)*AO27</f>
        <v>3.4059108539236022E-2</v>
      </c>
      <c r="AQ27">
        <f>(P27+273.15)</f>
        <v>300.72838821411131</v>
      </c>
      <c r="AR27">
        <f>(O27+273.15)</f>
        <v>304.35374298095701</v>
      </c>
      <c r="AS27">
        <f>(Y27*AK27+Z27*AL27)*AM27</f>
        <v>16.05719324460938</v>
      </c>
      <c r="AT27">
        <f>((AS27+0.00000010773*(AR27^4-AQ27^4))-AP27*44100)/(L27*0.92*2*29.3+0.00000043092*AQ27^3)</f>
        <v>-11.350722948816983</v>
      </c>
      <c r="AU27">
        <f>0.61365*EXP(17.502*J27/(240.97+J27))</f>
        <v>3.7025621691324453</v>
      </c>
      <c r="AV27">
        <f>AU27*1000/AA27</f>
        <v>41.928004480869916</v>
      </c>
      <c r="AW27">
        <f>(AV27-U27)</f>
        <v>11.412533976109174</v>
      </c>
      <c r="AX27">
        <f>IF(D27,P27,(O27+P27)/2)</f>
        <v>29.39106559753418</v>
      </c>
      <c r="AY27">
        <f>0.61365*EXP(17.502*AX27/(240.97+AX27))</f>
        <v>4.1136851792333902</v>
      </c>
      <c r="AZ27">
        <f>IF(AW27&lt;&gt;0,(1000-(AV27+U27)/2)/AW27*AP27,0)</f>
        <v>2.8762611808389584</v>
      </c>
      <c r="BA27">
        <f>U27*AA27/1000</f>
        <v>2.6947484876308589</v>
      </c>
      <c r="BB27">
        <f>(AY27-BA27)</f>
        <v>1.4189366916025312</v>
      </c>
      <c r="BC27">
        <f>1/(1.6/F27+1.37/N27)</f>
        <v>1.9898764341238846</v>
      </c>
      <c r="BD27">
        <f>G27*AA27*0.001</f>
        <v>34.63648745428133</v>
      </c>
      <c r="BE27">
        <f>G27/S27</f>
        <v>0.9930063740856987</v>
      </c>
      <c r="BF27">
        <f>(1-AP27*AA27/AU27/F27)*100</f>
        <v>90.735635116840129</v>
      </c>
      <c r="BG27">
        <f>(S27-E27/(N27/1.35))</f>
        <v>397.48223997315887</v>
      </c>
      <c r="BH27">
        <f>E27*BF27/100/BG27</f>
        <v>-1.8054483265431836E-2</v>
      </c>
    </row>
    <row r="28" spans="1:60" x14ac:dyDescent="0.35">
      <c r="A28" s="1" t="s">
        <v>9</v>
      </c>
      <c r="B28" s="1" t="s">
        <v>3772</v>
      </c>
      <c r="K28" s="1">
        <v>2.72</v>
      </c>
    </row>
    <row r="29" spans="1:60" x14ac:dyDescent="0.35">
      <c r="A29" s="1" t="s">
        <v>9</v>
      </c>
      <c r="B29" s="1" t="s">
        <v>3771</v>
      </c>
      <c r="K29" s="1">
        <v>2.72</v>
      </c>
    </row>
    <row r="30" spans="1:60" x14ac:dyDescent="0.35">
      <c r="A30" s="1">
        <v>5</v>
      </c>
      <c r="B30" s="1" t="s">
        <v>3770</v>
      </c>
      <c r="C30" s="1">
        <v>1251.5000066272914</v>
      </c>
      <c r="D30" s="1">
        <v>0</v>
      </c>
      <c r="E30">
        <f>(R30-S30*(1000-T30)/(1000-U30))*AO30</f>
        <v>-8.3168284561835417</v>
      </c>
      <c r="F30">
        <f>IF(AZ30&lt;&gt;0,1/(1/AZ30-1/N30),0)</f>
        <v>7.6237259292336299</v>
      </c>
      <c r="G30">
        <f>((BC30-AP30/2)*S30-E30)/(BC30+AP30/2)</f>
        <v>392.7701949873686</v>
      </c>
      <c r="H30">
        <f>AP30*1000</f>
        <v>33.643493862673132</v>
      </c>
      <c r="I30">
        <f>(AU30-BA30)</f>
        <v>1.0446133264148103</v>
      </c>
      <c r="J30">
        <f>(P30+AT30*D30)</f>
        <v>27.600193023681641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31.146797180175781</v>
      </c>
      <c r="P30" s="1">
        <v>27.600193023681641</v>
      </c>
      <c r="Q30" s="1">
        <v>31.348703384399414</v>
      </c>
      <c r="R30" s="1">
        <v>399.90484619140625</v>
      </c>
      <c r="S30" s="1">
        <v>395.38882446289063</v>
      </c>
      <c r="T30" s="1">
        <v>0.59816652536392212</v>
      </c>
      <c r="U30" s="1">
        <v>30.154911041259766</v>
      </c>
      <c r="V30" s="1">
        <v>1.1610194444656372</v>
      </c>
      <c r="W30" s="1">
        <v>58.529590606689453</v>
      </c>
      <c r="X30" s="1">
        <v>300.27264404296875</v>
      </c>
      <c r="Y30" s="1">
        <v>150.76716613769531</v>
      </c>
      <c r="Z30" s="1">
        <v>2.2867526859045029E-3</v>
      </c>
      <c r="AA30" s="1">
        <v>88.2998046875</v>
      </c>
      <c r="AB30" s="1">
        <v>9.0956649780273438</v>
      </c>
      <c r="AC30" s="1">
        <v>1.6660432815551758</v>
      </c>
      <c r="AD30" s="1">
        <v>0.10807166993618011</v>
      </c>
      <c r="AE30" s="1">
        <v>1.1066783219575882E-2</v>
      </c>
      <c r="AF30" s="1">
        <v>3.044167160987854E-2</v>
      </c>
      <c r="AG30" s="1">
        <v>1.0707216337323189E-2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1.10394354427562</v>
      </c>
      <c r="AP30">
        <f>(U30-T30)/(1000-U30)*AO30</f>
        <v>3.3643493862673131E-2</v>
      </c>
      <c r="AQ30">
        <f>(P30+273.15)</f>
        <v>300.75019302368162</v>
      </c>
      <c r="AR30">
        <f>(O30+273.15)</f>
        <v>304.29679718017576</v>
      </c>
      <c r="AS30">
        <f>(Y30*AK30+Z30*AL30)*AM30</f>
        <v>24.122746042845847</v>
      </c>
      <c r="AT30">
        <f>((AS30+0.00000010773*(AR30^4-AQ30^4))-AP30*44100)/(L30*0.92*2*29.3+0.00000043092*AQ30^3)</f>
        <v>-11.150288544202185</v>
      </c>
      <c r="AU30">
        <f>0.61365*EXP(17.502*J30/(240.97+J30))</f>
        <v>3.707286081726985</v>
      </c>
      <c r="AV30">
        <f>AU30*1000/AA30</f>
        <v>41.985212706272279</v>
      </c>
      <c r="AW30">
        <f>(AV30-U30)</f>
        <v>11.830301665012513</v>
      </c>
      <c r="AX30">
        <f>IF(D30,P30,(O30+P30)/2)</f>
        <v>29.373495101928711</v>
      </c>
      <c r="AY30">
        <f>0.61365*EXP(17.502*AX30/(240.97+AX30))</f>
        <v>4.1095166244770933</v>
      </c>
      <c r="AZ30">
        <f>IF(AW30&lt;&gt;0,(1000-(AV30+U30)/2)/AW30*AP30,0)</f>
        <v>2.7412632302781219</v>
      </c>
      <c r="BA30">
        <f>U30*AA30/1000</f>
        <v>2.6626727553121747</v>
      </c>
      <c r="BB30">
        <f>(AY30-BA30)</f>
        <v>1.4468438691649186</v>
      </c>
      <c r="BC30">
        <f>1/(1.6/F30+1.37/N30)</f>
        <v>1.8870111853736118</v>
      </c>
      <c r="BD30">
        <f>G30*AA30*0.001</f>
        <v>34.68153150445594</v>
      </c>
      <c r="BE30">
        <f>G30/S30</f>
        <v>0.99337707766758643</v>
      </c>
      <c r="BF30">
        <f>(1-AP30*AA30/AU30/F30)*100</f>
        <v>89.489159208153453</v>
      </c>
      <c r="BG30">
        <f>(S30-E30/(N30/1.35))</f>
        <v>398.01190986434108</v>
      </c>
      <c r="BH30">
        <f>E30*BF30/100/BG30</f>
        <v>-1.869959082571139E-2</v>
      </c>
    </row>
    <row r="31" spans="1:60" x14ac:dyDescent="0.35">
      <c r="A31" s="1" t="s">
        <v>9</v>
      </c>
      <c r="B31" s="1" t="s">
        <v>3769</v>
      </c>
      <c r="K31" s="1">
        <v>2.72</v>
      </c>
    </row>
    <row r="32" spans="1:60" x14ac:dyDescent="0.35">
      <c r="A32" s="1" t="s">
        <v>9</v>
      </c>
      <c r="B32" s="1" t="s">
        <v>3768</v>
      </c>
      <c r="K32" s="1">
        <v>2.72</v>
      </c>
    </row>
    <row r="33" spans="1:60" x14ac:dyDescent="0.35">
      <c r="A33" s="1">
        <v>6</v>
      </c>
      <c r="B33" s="1" t="s">
        <v>3767</v>
      </c>
      <c r="C33" s="1">
        <v>1456.5000066272914</v>
      </c>
      <c r="D33" s="1">
        <v>0</v>
      </c>
      <c r="E33">
        <f>(R33-S33*(1000-T33)/(1000-U33))*AO33</f>
        <v>-7.6840124342697971</v>
      </c>
      <c r="F33">
        <f>IF(AZ33&lt;&gt;0,1/(1/AZ33-1/N33),0)</f>
        <v>7.0835224539480421</v>
      </c>
      <c r="G33">
        <f>((BC33-AP33/2)*S33-E33)/(BC33+AP33/2)</f>
        <v>391.9045564547481</v>
      </c>
      <c r="H33">
        <f>AP33*1000</f>
        <v>33.652759655202694</v>
      </c>
      <c r="I33">
        <f>(AU33-BA33)</f>
        <v>1.0732862952107221</v>
      </c>
      <c r="J33">
        <f>(P33+AT33*D33)</f>
        <v>27.731002807617188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31.124711990356445</v>
      </c>
      <c r="P33" s="1">
        <v>27.731002807617188</v>
      </c>
      <c r="Q33" s="1">
        <v>31.316408157348633</v>
      </c>
      <c r="R33" s="1">
        <v>400.0155029296875</v>
      </c>
      <c r="S33" s="1">
        <v>394.93765258789063</v>
      </c>
      <c r="T33" s="1">
        <v>0.59555900096893311</v>
      </c>
      <c r="U33" s="1">
        <v>30.154808044433594</v>
      </c>
      <c r="V33" s="1">
        <v>1.157320499420166</v>
      </c>
      <c r="W33" s="1">
        <v>58.598358154296875</v>
      </c>
      <c r="X33" s="1">
        <v>300.32992553710938</v>
      </c>
      <c r="Y33" s="1">
        <v>300.07470703125</v>
      </c>
      <c r="Z33" s="1">
        <v>0.17378908395767212</v>
      </c>
      <c r="AA33" s="1">
        <v>88.292709350585938</v>
      </c>
      <c r="AB33" s="1">
        <v>9.1076889038085938</v>
      </c>
      <c r="AC33" s="1">
        <v>1.6620738506317139</v>
      </c>
      <c r="AD33" s="1">
        <v>7.6242044568061829E-2</v>
      </c>
      <c r="AE33" s="1">
        <v>4.3285428546369076E-3</v>
      </c>
      <c r="AF33" s="1">
        <v>4.6627551317214966E-2</v>
      </c>
      <c r="AG33" s="1">
        <v>1.1303330771625042E-2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1.1041541380040782</v>
      </c>
      <c r="AP33">
        <f>(U33-T33)/(1000-U33)*AO33</f>
        <v>3.3652759655202695E-2</v>
      </c>
      <c r="AQ33">
        <f>(P33+273.15)</f>
        <v>300.88100280761716</v>
      </c>
      <c r="AR33">
        <f>(O33+273.15)</f>
        <v>304.27471199035642</v>
      </c>
      <c r="AS33">
        <f>(Y33*AK33+Z33*AL33)*AM33</f>
        <v>48.011952051849221</v>
      </c>
      <c r="AT33">
        <f>((AS33+0.00000010773*(AR33^4-AQ33^4))-AP33*44100)/(L33*0.92*2*29.3+0.00000043092*AQ33^3)</f>
        <v>-10.978412310538856</v>
      </c>
      <c r="AU33">
        <f>0.61365*EXP(17.502*J33/(240.97+J33))</f>
        <v>3.7357359974006079</v>
      </c>
      <c r="AV33">
        <f>AU33*1000/AA33</f>
        <v>42.310809407456659</v>
      </c>
      <c r="AW33">
        <f>(AV33-U33)</f>
        <v>12.156001363023066</v>
      </c>
      <c r="AX33">
        <f>IF(D33,P33,(O33+P33)/2)</f>
        <v>29.427857398986816</v>
      </c>
      <c r="AY33">
        <f>0.61365*EXP(17.502*AX33/(240.97+AX33))</f>
        <v>4.1224258819628021</v>
      </c>
      <c r="AZ33">
        <f>IF(AW33&lt;&gt;0,(1000-(AV33+U33)/2)/AW33*AP33,0)</f>
        <v>2.6680998695980476</v>
      </c>
      <c r="BA33">
        <f>U33*AA33/1000</f>
        <v>2.6624497021898859</v>
      </c>
      <c r="BB33">
        <f>(AY33-BA33)</f>
        <v>1.4599761797729163</v>
      </c>
      <c r="BC33">
        <f>1/(1.6/F33+1.37/N33)</f>
        <v>1.8316905220259154</v>
      </c>
      <c r="BD33">
        <f>G33*AA33*0.001</f>
        <v>34.602315096229376</v>
      </c>
      <c r="BE33">
        <f>G33/S33</f>
        <v>0.9923200633992032</v>
      </c>
      <c r="BF33">
        <f>(1-AP33*AA33/AU33/F33)*100</f>
        <v>88.771543122362829</v>
      </c>
      <c r="BG33">
        <f>(S33-E33/(N33/1.35))</f>
        <v>397.36115103409355</v>
      </c>
      <c r="BH33">
        <f>E33*BF33/100/BG33</f>
        <v>-1.7166289139902043E-2</v>
      </c>
    </row>
    <row r="34" spans="1:60" x14ac:dyDescent="0.35">
      <c r="A34" s="1" t="s">
        <v>9</v>
      </c>
      <c r="B34" s="1" t="s">
        <v>3766</v>
      </c>
      <c r="K34" s="1">
        <v>2.72</v>
      </c>
    </row>
    <row r="35" spans="1:60" x14ac:dyDescent="0.35">
      <c r="A35" s="1" t="s">
        <v>9</v>
      </c>
      <c r="B35" s="1" t="s">
        <v>3765</v>
      </c>
      <c r="K35" s="1">
        <v>2.72</v>
      </c>
    </row>
    <row r="36" spans="1:60" x14ac:dyDescent="0.35">
      <c r="A36" s="1">
        <v>7</v>
      </c>
      <c r="B36" s="1" t="s">
        <v>3764</v>
      </c>
      <c r="C36" s="1">
        <v>1661.5000066272914</v>
      </c>
      <c r="D36" s="1">
        <v>0</v>
      </c>
      <c r="E36">
        <f>(R36-S36*(1000-T36)/(1000-U36))*AO36</f>
        <v>-7.1861780217849116</v>
      </c>
      <c r="F36">
        <f>IF(AZ36&lt;&gt;0,1/(1/AZ36-1/N36),0)</f>
        <v>6.739483625213972</v>
      </c>
      <c r="G36">
        <f>((BC36-AP36/2)*S36-E36)/(BC36+AP36/2)</f>
        <v>391.00771183370944</v>
      </c>
      <c r="H36">
        <f>AP36*1000</f>
        <v>33.894155433049555</v>
      </c>
      <c r="I36">
        <f>(AU36-BA36)</f>
        <v>1.1013103901275012</v>
      </c>
      <c r="J36">
        <f>(P36+AT36*D36)</f>
        <v>27.938804626464844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31.130790710449219</v>
      </c>
      <c r="P36" s="1">
        <v>27.938804626464844</v>
      </c>
      <c r="Q36" s="1">
        <v>31.312536239624023</v>
      </c>
      <c r="R36" s="1">
        <v>400.02090454101563</v>
      </c>
      <c r="S36" s="1">
        <v>394.4219970703125</v>
      </c>
      <c r="T36" s="1">
        <v>0.59170407056808472</v>
      </c>
      <c r="U36" s="1">
        <v>30.355077743530273</v>
      </c>
      <c r="V36" s="1">
        <v>1.1493798494338989</v>
      </c>
      <c r="W36" s="1">
        <v>58.964469909667969</v>
      </c>
      <c r="X36" s="1">
        <v>300.34768676757813</v>
      </c>
      <c r="Y36" s="1">
        <v>499.69061279296875</v>
      </c>
      <c r="Z36" s="1">
        <v>0.13949175179004669</v>
      </c>
      <c r="AA36" s="1">
        <v>88.288764953613281</v>
      </c>
      <c r="AB36" s="1">
        <v>9.0716962814331055</v>
      </c>
      <c r="AC36" s="1">
        <v>1.6495976448059082</v>
      </c>
      <c r="AD36" s="1">
        <v>0.10176743566989899</v>
      </c>
      <c r="AE36" s="1">
        <v>7.8808385878801346E-3</v>
      </c>
      <c r="AF36" s="1">
        <v>4.5448333024978638E-2</v>
      </c>
      <c r="AG36" s="1">
        <v>1.4284149743616581E-2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1.1042194366455076</v>
      </c>
      <c r="AP36">
        <f>(U36-T36)/(1000-U36)*AO36</f>
        <v>3.3894155433049557E-2</v>
      </c>
      <c r="AQ36">
        <f>(P36+273.15)</f>
        <v>301.08880462646482</v>
      </c>
      <c r="AR36">
        <f>(O36+273.15)</f>
        <v>304.2807907104492</v>
      </c>
      <c r="AS36">
        <f>(Y36*AK36+Z36*AL36)*AM36</f>
        <v>79.950496259842112</v>
      </c>
      <c r="AT36">
        <f>((AS36+0.00000010773*(AR36^4-AQ36^4))-AP36*44100)/(L36*0.92*2*29.3+0.00000043092*AQ36^3)</f>
        <v>-10.827461640047435</v>
      </c>
      <c r="AU36">
        <f>0.61365*EXP(17.502*J36/(240.97+J36))</f>
        <v>3.7813227141747032</v>
      </c>
      <c r="AV36">
        <f>AU36*1000/AA36</f>
        <v>42.829036244434974</v>
      </c>
      <c r="AW36">
        <f>(AV36-U36)</f>
        <v>12.4739585009047</v>
      </c>
      <c r="AX36">
        <f>IF(D36,P36,(O36+P36)/2)</f>
        <v>29.534797668457031</v>
      </c>
      <c r="AY36">
        <f>0.61365*EXP(17.502*AX36/(240.97+AX36))</f>
        <v>4.1479238879389335</v>
      </c>
      <c r="AZ36">
        <f>IF(AW36&lt;&gt;0,(1000-(AV36+U36)/2)/AW36*AP36,0)</f>
        <v>2.617765528345489</v>
      </c>
      <c r="BA36">
        <f>U36*AA36/1000</f>
        <v>2.680012324047202</v>
      </c>
      <c r="BB36">
        <f>(AY36-BA36)</f>
        <v>1.4679115638917315</v>
      </c>
      <c r="BC36">
        <f>1/(1.6/F36+1.37/N36)</f>
        <v>1.7938045217254266</v>
      </c>
      <c r="BD36">
        <f>G36*AA36*0.001</f>
        <v>34.521587965136526</v>
      </c>
      <c r="BE36">
        <f>G36/S36</f>
        <v>0.99134357297015963</v>
      </c>
      <c r="BF36">
        <f>(1-AP36*AA36/AU36/F36)*100</f>
        <v>88.257518289228642</v>
      </c>
      <c r="BG36">
        <f>(S36-E36/(N36/1.35))</f>
        <v>396.68848107445871</v>
      </c>
      <c r="BH36">
        <f>E36*BF36/100/BG36</f>
        <v>-1.598821918068976E-2</v>
      </c>
    </row>
    <row r="37" spans="1:60" x14ac:dyDescent="0.35">
      <c r="A37" s="1" t="s">
        <v>9</v>
      </c>
      <c r="B37" s="1" t="s">
        <v>3763</v>
      </c>
      <c r="K37" s="1">
        <v>2.72</v>
      </c>
    </row>
    <row r="38" spans="1:60" x14ac:dyDescent="0.35">
      <c r="A38" s="1" t="s">
        <v>9</v>
      </c>
      <c r="B38" s="1" t="s">
        <v>3762</v>
      </c>
      <c r="K38" s="1">
        <v>2.72</v>
      </c>
    </row>
    <row r="39" spans="1:60" x14ac:dyDescent="0.35">
      <c r="A39" s="1">
        <v>8</v>
      </c>
      <c r="B39" s="1" t="s">
        <v>3761</v>
      </c>
      <c r="C39" s="1">
        <v>1866.5000066272914</v>
      </c>
      <c r="D39" s="1">
        <v>0</v>
      </c>
      <c r="E39">
        <f>(R39-S39*(1000-T39)/(1000-U39))*AO39</f>
        <v>-6.9056791247070741</v>
      </c>
      <c r="F39">
        <f>IF(AZ39&lt;&gt;0,1/(1/AZ39-1/N39),0)</f>
        <v>6.6045486273282341</v>
      </c>
      <c r="G39">
        <f>((BC39-AP39/2)*S39-E39)/(BC39+AP39/2)</f>
        <v>390.47941544183305</v>
      </c>
      <c r="H39">
        <f>AP39*1000</f>
        <v>34.275229719544157</v>
      </c>
      <c r="I39">
        <f>(AU39-BA39)</f>
        <v>1.1219600710487239</v>
      </c>
      <c r="J39">
        <f>(P39+AT39*D39)</f>
        <v>28.16016960144043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31.164239883422852</v>
      </c>
      <c r="P39" s="1">
        <v>28.16016960144043</v>
      </c>
      <c r="Q39" s="1">
        <v>31.331066131591797</v>
      </c>
      <c r="R39" s="1">
        <v>400.13864135742188</v>
      </c>
      <c r="S39" s="1">
        <v>394.15765380859375</v>
      </c>
      <c r="T39" s="1">
        <v>0.5901370644569397</v>
      </c>
      <c r="U39" s="1">
        <v>30.678812026977539</v>
      </c>
      <c r="V39" s="1">
        <v>1.1440964937210083</v>
      </c>
      <c r="W39" s="1">
        <v>59.476898193359375</v>
      </c>
      <c r="X39" s="1">
        <v>300.34051513671875</v>
      </c>
      <c r="Y39" s="1">
        <v>749.6331787109375</v>
      </c>
      <c r="Z39" s="1">
        <v>4.4591464102268219E-2</v>
      </c>
      <c r="AA39" s="1">
        <v>88.284317016601563</v>
      </c>
      <c r="AB39" s="1">
        <v>9.2501659393310547</v>
      </c>
      <c r="AC39" s="1">
        <v>1.6654835939407349</v>
      </c>
      <c r="AD39" s="1">
        <v>4.8381097614765167E-2</v>
      </c>
      <c r="AE39" s="1">
        <v>4.5228083617985249E-3</v>
      </c>
      <c r="AF39" s="1">
        <v>2.8754023835062981E-2</v>
      </c>
      <c r="AG39" s="1">
        <v>1.4778482727706432E-2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1.1041930703555833</v>
      </c>
      <c r="AP39">
        <f>(U39-T39)/(1000-U39)*AO39</f>
        <v>3.4275229719544158E-2</v>
      </c>
      <c r="AQ39">
        <f>(P39+273.15)</f>
        <v>301.31016960144041</v>
      </c>
      <c r="AR39">
        <f>(O39+273.15)</f>
        <v>304.31423988342283</v>
      </c>
      <c r="AS39">
        <f>(Y39*AK39+Z39*AL39)*AM39</f>
        <v>119.94130591285284</v>
      </c>
      <c r="AT39">
        <f>((AS39+0.00000010773*(AR39^4-AQ39^4))-AP39*44100)/(L39*0.92*2*29.3+0.00000043092*AQ39^3)</f>
        <v>-10.660234473218045</v>
      </c>
      <c r="AU39">
        <f>0.61365*EXP(17.502*J39/(240.97+J39))</f>
        <v>3.8304180377311376</v>
      </c>
      <c r="AV39">
        <f>AU39*1000/AA39</f>
        <v>43.387298754441751</v>
      </c>
      <c r="AW39">
        <f>(AV39-U39)</f>
        <v>12.708486727464212</v>
      </c>
      <c r="AX39">
        <f>IF(D39,P39,(O39+P39)/2)</f>
        <v>29.662204742431641</v>
      </c>
      <c r="AY39">
        <f>0.61365*EXP(17.502*AX39/(240.97+AX39))</f>
        <v>4.1784812135864247</v>
      </c>
      <c r="AZ39">
        <f>IF(AW39&lt;&gt;0,(1000-(AV39+U39)/2)/AW39*AP39,0)</f>
        <v>2.5971552669195583</v>
      </c>
      <c r="BA39">
        <f>U39*AA39/1000</f>
        <v>2.7084579666824138</v>
      </c>
      <c r="BB39">
        <f>(AY39-BA39)</f>
        <v>1.4700232469040109</v>
      </c>
      <c r="BC39">
        <f>1/(1.6/F39+1.37/N39)</f>
        <v>1.77833194061529</v>
      </c>
      <c r="BD39">
        <f>G39*AA39*0.001</f>
        <v>34.473208501324052</v>
      </c>
      <c r="BE39">
        <f>G39/S39</f>
        <v>0.99066810366050417</v>
      </c>
      <c r="BF39">
        <f>(1-AP39*AA39/AU39/F39)*100</f>
        <v>88.038803644984512</v>
      </c>
      <c r="BG39">
        <f>(S39-E39/(N39/1.35))</f>
        <v>396.33566988702478</v>
      </c>
      <c r="BH39">
        <f>E39*BF39/100/BG39</f>
        <v>-1.5339717685987119E-2</v>
      </c>
    </row>
    <row r="40" spans="1:60" x14ac:dyDescent="0.35">
      <c r="A40" s="1" t="s">
        <v>9</v>
      </c>
      <c r="B40" s="1" t="s">
        <v>3760</v>
      </c>
      <c r="K40" s="1">
        <v>2.72</v>
      </c>
    </row>
    <row r="41" spans="1:60" x14ac:dyDescent="0.35">
      <c r="A41" s="1" t="s">
        <v>9</v>
      </c>
      <c r="B41" s="1" t="s">
        <v>3759</v>
      </c>
      <c r="K41" s="1">
        <v>2.72</v>
      </c>
    </row>
    <row r="42" spans="1:60" x14ac:dyDescent="0.35">
      <c r="A42" s="1">
        <v>9</v>
      </c>
      <c r="B42" s="1" t="s">
        <v>3758</v>
      </c>
      <c r="C42" s="1">
        <v>2071.5000066272914</v>
      </c>
      <c r="D42" s="1">
        <v>0</v>
      </c>
      <c r="E42">
        <f>(R42-S42*(1000-T42)/(1000-U42))*AO42</f>
        <v>-7.0784059769457031</v>
      </c>
      <c r="F42">
        <f>IF(AZ42&lt;&gt;0,1/(1/AZ42-1/N42),0)</f>
        <v>6.1779695295800172</v>
      </c>
      <c r="G42">
        <f>((BC42-AP42/2)*S42-E42)/(BC42+AP42/2)</f>
        <v>390.31732929860351</v>
      </c>
      <c r="H42">
        <f>AP42*1000</f>
        <v>34.552051686526646</v>
      </c>
      <c r="I42">
        <f>(AU42-BA42)</f>
        <v>1.1611382050596464</v>
      </c>
      <c r="J42">
        <f>(P42+AT42*D42)</f>
        <v>28.427566528320313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31.228385925292969</v>
      </c>
      <c r="P42" s="1">
        <v>28.427566528320313</v>
      </c>
      <c r="Q42" s="1">
        <v>31.370431900024414</v>
      </c>
      <c r="R42" s="1">
        <v>399.9857177734375</v>
      </c>
      <c r="S42" s="1">
        <v>394.0653076171875</v>
      </c>
      <c r="T42" s="1">
        <v>0.59234142303466797</v>
      </c>
      <c r="U42" s="1">
        <v>30.91621208190918</v>
      </c>
      <c r="V42" s="1">
        <v>1.1441453695297241</v>
      </c>
      <c r="W42" s="1">
        <v>59.716640472412109</v>
      </c>
      <c r="X42" s="1">
        <v>300.34432983398438</v>
      </c>
      <c r="Y42" s="1">
        <v>1000.2452392578125</v>
      </c>
      <c r="Z42" s="1">
        <v>0.1040472611784935</v>
      </c>
      <c r="AA42" s="1">
        <v>88.281356811523438</v>
      </c>
      <c r="AB42" s="1">
        <v>9.4384765625</v>
      </c>
      <c r="AC42" s="1">
        <v>1.6725820302963257</v>
      </c>
      <c r="AD42" s="1">
        <v>4.4988427311182022E-2</v>
      </c>
      <c r="AE42" s="1">
        <v>5.8276969939470291E-3</v>
      </c>
      <c r="AF42" s="1">
        <v>3.160490095615387E-2</v>
      </c>
      <c r="AG42" s="1">
        <v>9.6816066652536392E-3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1.1042070949778835</v>
      </c>
      <c r="AP42">
        <f>(U42-T42)/(1000-U42)*AO42</f>
        <v>3.4552051686526648E-2</v>
      </c>
      <c r="AQ42">
        <f>(P42+273.15)</f>
        <v>301.57756652832029</v>
      </c>
      <c r="AR42">
        <f>(O42+273.15)</f>
        <v>304.37838592529295</v>
      </c>
      <c r="AS42">
        <f>(Y42*AK42+Z42*AL42)*AM42</f>
        <v>160.03923470409427</v>
      </c>
      <c r="AT42">
        <f>((AS42+0.00000010773*(AR42^4-AQ42^4))-AP42*44100)/(L42*0.92*2*29.3+0.00000043092*AQ42^3)</f>
        <v>-10.457028267945995</v>
      </c>
      <c r="AU42">
        <f>0.61365*EXP(17.502*J42/(240.97+J42))</f>
        <v>3.8904633551234027</v>
      </c>
      <c r="AV42">
        <f>AU42*1000/AA42</f>
        <v>44.068912119569703</v>
      </c>
      <c r="AW42">
        <f>(AV42-U42)</f>
        <v>13.152700037660523</v>
      </c>
      <c r="AX42">
        <f>IF(D42,P42,(O42+P42)/2)</f>
        <v>29.827976226806641</v>
      </c>
      <c r="AY42">
        <f>0.61365*EXP(17.502*AX42/(240.97+AX42))</f>
        <v>4.2185334912208035</v>
      </c>
      <c r="AZ42">
        <f>IF(AW42&lt;&gt;0,(1000-(AV42+U42)/2)/AW42*AP42,0)</f>
        <v>2.5285003571690181</v>
      </c>
      <c r="BA42">
        <f>U42*AA42/1000</f>
        <v>2.7293251500637563</v>
      </c>
      <c r="BB42">
        <f>(AY42-BA42)</f>
        <v>1.4892083411570471</v>
      </c>
      <c r="BC42">
        <f>1/(1.6/F42+1.37/N42)</f>
        <v>1.7269600246417423</v>
      </c>
      <c r="BD42">
        <f>G42*AA42*0.001</f>
        <v>34.457743417530914</v>
      </c>
      <c r="BE42">
        <f>G42/S42</f>
        <v>0.99048894118275199</v>
      </c>
      <c r="BF42">
        <f>(1-AP42*AA42/AU42/F42)*100</f>
        <v>87.309002778600103</v>
      </c>
      <c r="BG42">
        <f>(S42-E42/(N42/1.35))</f>
        <v>396.29780086644541</v>
      </c>
      <c r="BH42">
        <f>E42*BF42/100/BG42</f>
        <v>-1.5594549496818539E-2</v>
      </c>
    </row>
    <row r="43" spans="1:60" x14ac:dyDescent="0.35">
      <c r="A43" s="1" t="s">
        <v>9</v>
      </c>
      <c r="B43" s="1" t="s">
        <v>3757</v>
      </c>
      <c r="K43" s="1">
        <v>2.72</v>
      </c>
    </row>
    <row r="44" spans="1:60" x14ac:dyDescent="0.35">
      <c r="A44" s="1" t="s">
        <v>9</v>
      </c>
      <c r="B44" s="1" t="s">
        <v>3756</v>
      </c>
      <c r="K44" s="1">
        <v>2.72</v>
      </c>
    </row>
    <row r="45" spans="1:60" x14ac:dyDescent="0.35">
      <c r="A45" s="1">
        <v>10</v>
      </c>
      <c r="B45" s="1" t="s">
        <v>3755</v>
      </c>
      <c r="C45" s="1">
        <v>2276.0000066384673</v>
      </c>
      <c r="D45" s="1">
        <v>0</v>
      </c>
      <c r="E45">
        <f>(R45-S45*(1000-T45)/(1000-U45))*AO45</f>
        <v>-6.8392372269948538</v>
      </c>
      <c r="F45">
        <f>IF(AZ45&lt;&gt;0,1/(1/AZ45-1/N45),0)</f>
        <v>5.5159791664621993</v>
      </c>
      <c r="G45">
        <f>((BC45-AP45/2)*S45-E45)/(BC45+AP45/2)</f>
        <v>389.64643323882905</v>
      </c>
      <c r="H45">
        <f>AP45*1000</f>
        <v>34.600600822447902</v>
      </c>
      <c r="I45">
        <f>(AU45-BA45)</f>
        <v>1.219342812651603</v>
      </c>
      <c r="J45">
        <f>(P45+AT45*D45)</f>
        <v>28.699264526367188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31.312883377075195</v>
      </c>
      <c r="P45" s="1">
        <v>28.699264526367188</v>
      </c>
      <c r="Q45" s="1">
        <v>31.433872222900391</v>
      </c>
      <c r="R45" s="1">
        <v>399.88751220703125</v>
      </c>
      <c r="S45" s="1">
        <v>393.74264526367188</v>
      </c>
      <c r="T45" s="1">
        <v>0.59091830253601074</v>
      </c>
      <c r="U45" s="1">
        <v>30.959230422973633</v>
      </c>
      <c r="V45" s="1">
        <v>1.135858416557312</v>
      </c>
      <c r="W45" s="1">
        <v>59.50958251953125</v>
      </c>
      <c r="X45" s="1">
        <v>300.3128662109375</v>
      </c>
      <c r="Y45" s="1">
        <v>1251.3525390625</v>
      </c>
      <c r="Z45" s="1">
        <v>4.5735430903732777E-3</v>
      </c>
      <c r="AA45" s="1">
        <v>88.276451110839844</v>
      </c>
      <c r="AB45" s="1">
        <v>9.4159135818481445</v>
      </c>
      <c r="AC45" s="1">
        <v>1.6836096048355103</v>
      </c>
      <c r="AD45" s="1">
        <v>4.9091272056102753E-2</v>
      </c>
      <c r="AE45" s="1">
        <v>5.8384649455547333E-3</v>
      </c>
      <c r="AF45" s="1">
        <v>5.9215020388364792E-2</v>
      </c>
      <c r="AG45" s="1">
        <v>9.8405349999666214E-3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1.1040914198931524</v>
      </c>
      <c r="AP45">
        <f>(U45-T45)/(1000-U45)*AO45</f>
        <v>3.4600600822447904E-2</v>
      </c>
      <c r="AQ45">
        <f>(P45+273.15)</f>
        <v>301.84926452636716</v>
      </c>
      <c r="AR45">
        <f>(O45+273.15)</f>
        <v>304.46288337707517</v>
      </c>
      <c r="AS45">
        <f>(Y45*AK45+Z45*AL45)*AM45</f>
        <v>200.21640177481459</v>
      </c>
      <c r="AT45">
        <f>((AS45+0.00000010773*(AR45^4-AQ45^4))-AP45*44100)/(L45*0.92*2*29.3+0.00000043092*AQ45^3)</f>
        <v>-10.17265035585352</v>
      </c>
      <c r="AU45">
        <f>0.61365*EXP(17.502*J45/(240.97+J45))</f>
        <v>3.9523138035144605</v>
      </c>
      <c r="AV45">
        <f>AU45*1000/AA45</f>
        <v>44.772006053482357</v>
      </c>
      <c r="AW45">
        <f>(AV45-U45)</f>
        <v>13.812775630508725</v>
      </c>
      <c r="AX45">
        <f>IF(D45,P45,(O45+P45)/2)</f>
        <v>30.006073951721191</v>
      </c>
      <c r="AY45">
        <f>0.61365*EXP(17.502*AX45/(240.97+AX45))</f>
        <v>4.2619363960953454</v>
      </c>
      <c r="AZ45">
        <f>IF(AW45&lt;&gt;0,(1000-(AV45+U45)/2)/AW45*AP45,0)</f>
        <v>2.4101186156504366</v>
      </c>
      <c r="BA45">
        <f>U45*AA45/1000</f>
        <v>2.7329709908628574</v>
      </c>
      <c r="BB45">
        <f>(AY45-BA45)</f>
        <v>1.5289654052324879</v>
      </c>
      <c r="BC45">
        <f>1/(1.6/F45+1.37/N45)</f>
        <v>1.6389847813670915</v>
      </c>
      <c r="BD45">
        <f>G45*AA45*0.001</f>
        <v>34.396604314320612</v>
      </c>
      <c r="BE45">
        <f>G45/S45</f>
        <v>0.98959672752211081</v>
      </c>
      <c r="BF45">
        <f>(1-AP45*AA45/AU45/F45)*100</f>
        <v>85.989473072121612</v>
      </c>
      <c r="BG45">
        <f>(S45-E45/(N45/1.35))</f>
        <v>395.89970590544192</v>
      </c>
      <c r="BH45">
        <f>E45*BF45/100/BG45</f>
        <v>-1.4854833095152391E-2</v>
      </c>
    </row>
    <row r="46" spans="1:60" x14ac:dyDescent="0.35">
      <c r="A46" s="1" t="s">
        <v>9</v>
      </c>
      <c r="B46" s="1" t="s">
        <v>3754</v>
      </c>
      <c r="K46" s="1">
        <v>2.72</v>
      </c>
    </row>
    <row r="47" spans="1:60" x14ac:dyDescent="0.35">
      <c r="A47" s="1" t="s">
        <v>9</v>
      </c>
      <c r="B47" s="1" t="s">
        <v>3753</v>
      </c>
      <c r="K47" s="1">
        <v>2.72</v>
      </c>
    </row>
    <row r="48" spans="1:60" x14ac:dyDescent="0.35">
      <c r="A48" s="1">
        <v>11</v>
      </c>
      <c r="B48" s="1" t="s">
        <v>3752</v>
      </c>
      <c r="C48" s="1">
        <v>2481.5000066272914</v>
      </c>
      <c r="D48" s="1">
        <v>0</v>
      </c>
      <c r="E48">
        <f>(R48-S48*(1000-T48)/(1000-U48))*AO48</f>
        <v>-6.7454589160931153</v>
      </c>
      <c r="F48">
        <f>IF(AZ48&lt;&gt;0,1/(1/AZ48-1/N48),0)</f>
        <v>4.7611591503582087</v>
      </c>
      <c r="G48">
        <f>((BC48-AP48/2)*S48-E48)/(BC48+AP48/2)</f>
        <v>389.16265999324315</v>
      </c>
      <c r="H48">
        <f>AP48*1000</f>
        <v>34.515438436786013</v>
      </c>
      <c r="I48">
        <f>(AU48-BA48)</f>
        <v>1.3000193145422134</v>
      </c>
      <c r="J48">
        <f>(P48+AT48*D48)</f>
        <v>29.018854141235352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31.410324096679688</v>
      </c>
      <c r="P48" s="1">
        <v>29.018854141235352</v>
      </c>
      <c r="Q48" s="1">
        <v>31.512048721313477</v>
      </c>
      <c r="R48" s="1">
        <v>399.79434204101563</v>
      </c>
      <c r="S48" s="1">
        <v>393.60015869140625</v>
      </c>
      <c r="T48" s="1">
        <v>0.59133398532867432</v>
      </c>
      <c r="U48" s="1">
        <v>30.883380889892578</v>
      </c>
      <c r="V48" s="1">
        <v>1.1303218603134155</v>
      </c>
      <c r="W48" s="1">
        <v>59.032901763916016</v>
      </c>
      <c r="X48" s="1">
        <v>300.3514404296875</v>
      </c>
      <c r="Y48" s="1">
        <v>1600.522705078125</v>
      </c>
      <c r="Z48" s="1">
        <v>0.26983720064163208</v>
      </c>
      <c r="AA48" s="1">
        <v>88.272178649902344</v>
      </c>
      <c r="AB48" s="1">
        <v>9.5891437530517578</v>
      </c>
      <c r="AC48" s="1">
        <v>1.6787375211715698</v>
      </c>
      <c r="AD48" s="1">
        <v>9.7641646862030029E-2</v>
      </c>
      <c r="AE48" s="1">
        <v>1.3965756632387638E-2</v>
      </c>
      <c r="AF48" s="1">
        <v>1.5923898667097092E-2</v>
      </c>
      <c r="AG48" s="1">
        <v>4.9497233703732491E-3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1.1042332368738508</v>
      </c>
      <c r="AP48">
        <f>(U48-T48)/(1000-U48)*AO48</f>
        <v>3.4515438436786013E-2</v>
      </c>
      <c r="AQ48">
        <f>(P48+273.15)</f>
        <v>302.16885414123533</v>
      </c>
      <c r="AR48">
        <f>(O48+273.15)</f>
        <v>304.56032409667966</v>
      </c>
      <c r="AS48">
        <f>(Y48*AK48+Z48*AL48)*AM48</f>
        <v>256.08362708858476</v>
      </c>
      <c r="AT48">
        <f>((AS48+0.00000010773*(AR48^4-AQ48^4))-AP48*44100)/(L48*0.92*2*29.3+0.00000043092*AQ48^3)</f>
        <v>-9.7216545046932019</v>
      </c>
      <c r="AU48">
        <f>0.61365*EXP(17.502*J48/(240.97+J48))</f>
        <v>4.026162629767791</v>
      </c>
      <c r="AV48">
        <f>AU48*1000/AA48</f>
        <v>45.610776706169418</v>
      </c>
      <c r="AW48">
        <f>(AV48-U48)</f>
        <v>14.727395816276839</v>
      </c>
      <c r="AX48">
        <f>IF(D48,P48,(O48+P48)/2)</f>
        <v>30.21458911895752</v>
      </c>
      <c r="AY48">
        <f>0.61365*EXP(17.502*AX48/(240.97+AX48))</f>
        <v>4.3132462236274618</v>
      </c>
      <c r="AZ48">
        <f>IF(AW48&lt;&gt;0,(1000-(AV48+U48)/2)/AW48*AP48,0)</f>
        <v>2.2539846254731555</v>
      </c>
      <c r="BA48">
        <f>U48*AA48/1000</f>
        <v>2.7261433152255776</v>
      </c>
      <c r="BB48">
        <f>(AY48-BA48)</f>
        <v>1.5871029084018842</v>
      </c>
      <c r="BC48">
        <f>1/(1.6/F48+1.37/N48)</f>
        <v>1.5241113256357635</v>
      </c>
      <c r="BD48">
        <f>G48*AA48*0.001</f>
        <v>34.352235846794763</v>
      </c>
      <c r="BE48">
        <f>G48/S48</f>
        <v>0.98872587167414683</v>
      </c>
      <c r="BF48">
        <f>(1-AP48*AA48/AU48/F48)*100</f>
        <v>84.10599930256825</v>
      </c>
      <c r="BG48">
        <f>(S48-E48/(N48/1.35))</f>
        <v>395.72764213080944</v>
      </c>
      <c r="BH48">
        <f>E48*BF48/100/BG48</f>
        <v>-1.4336465348682817E-2</v>
      </c>
    </row>
    <row r="49" spans="1:60" x14ac:dyDescent="0.35">
      <c r="A49" s="1" t="s">
        <v>9</v>
      </c>
      <c r="B49" s="1" t="s">
        <v>3751</v>
      </c>
      <c r="K49" s="1">
        <v>2.72</v>
      </c>
    </row>
    <row r="50" spans="1:60" x14ac:dyDescent="0.35">
      <c r="A50" s="1" t="s">
        <v>9</v>
      </c>
      <c r="B50" s="1" t="s">
        <v>3746</v>
      </c>
      <c r="K50" s="1">
        <v>2.72</v>
      </c>
    </row>
    <row r="51" spans="1:60" x14ac:dyDescent="0.35">
      <c r="A51" s="1">
        <v>12</v>
      </c>
      <c r="B51" s="1" t="s">
        <v>3750</v>
      </c>
      <c r="C51" s="1">
        <v>2686.5000066272914</v>
      </c>
      <c r="D51" s="1">
        <v>0</v>
      </c>
      <c r="E51">
        <f>(R51-S51*(1000-T51)/(1000-U51))*AO51</f>
        <v>-6.0077760183331241</v>
      </c>
      <c r="F51">
        <f>IF(AZ51&lt;&gt;0,1/(1/AZ51-1/N51),0)</f>
        <v>3.8198439111074181</v>
      </c>
      <c r="G51">
        <f>((BC51-AP51/2)*S51-E51)/(BC51+AP51/2)</f>
        <v>387.90350434534213</v>
      </c>
      <c r="H51">
        <f>AP51*1000</f>
        <v>34.0273885669259</v>
      </c>
      <c r="I51">
        <f>(AU51-BA51)</f>
        <v>1.4305811377336308</v>
      </c>
      <c r="J51">
        <f>(P51+AT51*D51)</f>
        <v>29.419349670410156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31.520256042480469</v>
      </c>
      <c r="P51" s="1">
        <v>29.419349670410156</v>
      </c>
      <c r="Q51" s="1">
        <v>31.59112548828125</v>
      </c>
      <c r="R51" s="1">
        <v>399.96435546875</v>
      </c>
      <c r="S51" s="1">
        <v>393.28524780273438</v>
      </c>
      <c r="T51" s="1">
        <v>0.59489411115646362</v>
      </c>
      <c r="U51" s="1">
        <v>30.473661422729492</v>
      </c>
      <c r="V51" s="1">
        <v>1.1299809217453003</v>
      </c>
      <c r="W51" s="1">
        <v>57.883674621582031</v>
      </c>
      <c r="X51" s="1">
        <v>300.32705688476563</v>
      </c>
      <c r="Y51" s="1">
        <v>2000.615478515625</v>
      </c>
      <c r="Z51" s="1">
        <v>0.17722412943840027</v>
      </c>
      <c r="AA51" s="1">
        <v>88.267112731933594</v>
      </c>
      <c r="AB51" s="1">
        <v>9.7018451690673828</v>
      </c>
      <c r="AC51" s="1">
        <v>1.6883391141891479</v>
      </c>
      <c r="AD51" s="1">
        <v>6.4631514251232147E-2</v>
      </c>
      <c r="AE51" s="1">
        <v>1.7961924895644188E-2</v>
      </c>
      <c r="AF51" s="1">
        <v>1.8732862547039986E-2</v>
      </c>
      <c r="AG51" s="1">
        <v>8.6540393531322479E-3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1.1041435914881086</v>
      </c>
      <c r="AP51">
        <f>(U51-T51)/(1000-U51)*AO51</f>
        <v>3.4027388566925901E-2</v>
      </c>
      <c r="AQ51">
        <f>(P51+273.15)</f>
        <v>302.56934967041013</v>
      </c>
      <c r="AR51">
        <f>(O51+273.15)</f>
        <v>304.67025604248045</v>
      </c>
      <c r="AS51">
        <f>(Y51*AK51+Z51*AL51)*AM51</f>
        <v>320.0984694077415</v>
      </c>
      <c r="AT51">
        <f>((AS51+0.00000010773*(AR51^4-AQ51^4))-AP51*44100)/(L51*0.92*2*29.3+0.00000043092*AQ51^3)</f>
        <v>-9.073149011309761</v>
      </c>
      <c r="AU51">
        <f>0.61365*EXP(17.502*J51/(240.97+J51))</f>
        <v>4.120403245888471</v>
      </c>
      <c r="AV51">
        <f>AU51*1000/AA51</f>
        <v>46.681069747937691</v>
      </c>
      <c r="AW51">
        <f>(AV51-U51)</f>
        <v>16.207408325208199</v>
      </c>
      <c r="AX51">
        <f>IF(D51,P51,(O51+P51)/2)</f>
        <v>30.469802856445313</v>
      </c>
      <c r="AY51">
        <f>0.61365*EXP(17.502*AX51/(240.97+AX51))</f>
        <v>4.3767792412034874</v>
      </c>
      <c r="AZ51">
        <f>IF(AW51&lt;&gt;0,(1000-(AV51+U51)/2)/AW51*AP51,0)</f>
        <v>2.0185029525900555</v>
      </c>
      <c r="BA51">
        <f>U51*AA51/1000</f>
        <v>2.6898221081548401</v>
      </c>
      <c r="BB51">
        <f>(AY51-BA51)</f>
        <v>1.6869571330486473</v>
      </c>
      <c r="BC51">
        <f>1/(1.6/F51+1.37/N51)</f>
        <v>1.3533031899523456</v>
      </c>
      <c r="BD51">
        <f>G51*AA51*0.001</f>
        <v>34.239122347162407</v>
      </c>
      <c r="BE51">
        <f>G51/S51</f>
        <v>0.98631592848330873</v>
      </c>
      <c r="BF51">
        <f>(1-AP51*AA51/AU51/F51)*100</f>
        <v>80.917195381208387</v>
      </c>
      <c r="BG51">
        <f>(S51-E51/(N51/1.35))</f>
        <v>395.18006980752841</v>
      </c>
      <c r="BH51">
        <f>E51*BF51/100/BG51</f>
        <v>-1.2301541070094181E-2</v>
      </c>
    </row>
    <row r="52" spans="1:60" x14ac:dyDescent="0.35">
      <c r="A52" s="1" t="s">
        <v>9</v>
      </c>
      <c r="B52" s="1" t="s">
        <v>3749</v>
      </c>
      <c r="K52" s="1">
        <v>2.7635199999999998</v>
      </c>
    </row>
    <row r="53" spans="1:60" x14ac:dyDescent="0.35">
      <c r="A53" s="1" t="s">
        <v>9</v>
      </c>
      <c r="B53" s="1" t="s">
        <v>3748</v>
      </c>
    </row>
    <row r="54" spans="1:60" x14ac:dyDescent="0.35">
      <c r="A54" s="1" t="s">
        <v>9</v>
      </c>
      <c r="B54" s="1" t="s">
        <v>3747</v>
      </c>
    </row>
    <row r="55" spans="1:60" x14ac:dyDescent="0.35">
      <c r="A55" s="1" t="s">
        <v>9</v>
      </c>
      <c r="B55" s="1" t="s">
        <v>3746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BH55"/>
  <sheetViews>
    <sheetView zoomScale="44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3833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3832</v>
      </c>
    </row>
    <row r="12" spans="1:60" x14ac:dyDescent="0.35">
      <c r="A12" s="1" t="s">
        <v>9</v>
      </c>
      <c r="B12" s="1" t="s">
        <v>3831</v>
      </c>
    </row>
    <row r="13" spans="1:60" x14ac:dyDescent="0.35">
      <c r="A13" s="1" t="s">
        <v>9</v>
      </c>
      <c r="B13" s="1" t="s">
        <v>3830</v>
      </c>
    </row>
    <row r="14" spans="1:60" x14ac:dyDescent="0.35">
      <c r="A14" s="1" t="s">
        <v>9</v>
      </c>
      <c r="B14" s="1" t="s">
        <v>3829</v>
      </c>
    </row>
    <row r="15" spans="1:60" x14ac:dyDescent="0.35">
      <c r="A15" s="1" t="s">
        <v>9</v>
      </c>
      <c r="B15" s="1" t="s">
        <v>3828</v>
      </c>
    </row>
    <row r="16" spans="1:60" x14ac:dyDescent="0.35">
      <c r="A16" s="1" t="s">
        <v>9</v>
      </c>
      <c r="B16" s="1" t="s">
        <v>3827</v>
      </c>
    </row>
    <row r="17" spans="1:60" x14ac:dyDescent="0.35">
      <c r="A17" s="1" t="s">
        <v>9</v>
      </c>
      <c r="B17" s="1" t="s">
        <v>3826</v>
      </c>
    </row>
    <row r="18" spans="1:60" x14ac:dyDescent="0.35">
      <c r="A18" s="1">
        <v>1</v>
      </c>
      <c r="B18" s="1" t="s">
        <v>3825</v>
      </c>
      <c r="C18" s="1">
        <v>377.50000179931521</v>
      </c>
      <c r="D18" s="1">
        <v>0</v>
      </c>
      <c r="E18">
        <f>(R18-S18*(1000-T18)/(1000-U18))*AO18</f>
        <v>-13.321052850296621</v>
      </c>
      <c r="F18">
        <f>IF(AZ18&lt;&gt;0,1/(1/AZ18-1/N18),0)</f>
        <v>7.1814654106920557</v>
      </c>
      <c r="G18">
        <f>((BC18-AP18/2)*S18-E18)/(BC18+AP18/2)</f>
        <v>398.162951060289</v>
      </c>
      <c r="H18">
        <f>AP18*1000</f>
        <v>36.618279951003245</v>
      </c>
      <c r="I18">
        <f>(AU18-BA18)</f>
        <v>1.1577039243120515</v>
      </c>
      <c r="J18">
        <f>(P18+AT18*D18)</f>
        <v>29.088760375976563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31.648933410644531</v>
      </c>
      <c r="P18" s="1">
        <v>29.088760375976563</v>
      </c>
      <c r="Q18" s="1">
        <v>31.766845703125</v>
      </c>
      <c r="R18" s="1">
        <v>400.01651000976563</v>
      </c>
      <c r="S18" s="1">
        <v>398.853271484375</v>
      </c>
      <c r="T18" s="1">
        <v>0.60453277826309204</v>
      </c>
      <c r="U18" s="1">
        <v>32.687740325927734</v>
      </c>
      <c r="V18" s="1">
        <v>1.139741063117981</v>
      </c>
      <c r="W18" s="1">
        <v>61.627033233642578</v>
      </c>
      <c r="X18" s="1">
        <v>300.30029296875</v>
      </c>
      <c r="Y18" s="1">
        <v>0.17447666823863983</v>
      </c>
      <c r="Z18" s="1">
        <v>0.2869952917098999</v>
      </c>
      <c r="AA18" s="1">
        <v>88.252403259277344</v>
      </c>
      <c r="AB18" s="1">
        <v>10.47747802734375</v>
      </c>
      <c r="AC18" s="1">
        <v>1.6719610691070557</v>
      </c>
      <c r="AD18" s="1">
        <v>5.9633072465658188E-2</v>
      </c>
      <c r="AE18" s="1">
        <v>5.203192587941885E-3</v>
      </c>
      <c r="AF18" s="1">
        <v>2.0430402830243111E-2</v>
      </c>
      <c r="AG18" s="1">
        <v>1.4436168596148491E-2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1.1040451947380512</v>
      </c>
      <c r="AP18">
        <f>(U18-T18)/(1000-U18)*AO18</f>
        <v>3.6618279951003245E-2</v>
      </c>
      <c r="AQ18">
        <f>(P18+273.15)</f>
        <v>302.23876037597654</v>
      </c>
      <c r="AR18">
        <f>(O18+273.15)</f>
        <v>304.79893341064451</v>
      </c>
      <c r="AS18">
        <f>(Y18*AK18+Z18*AL18)*AM18</f>
        <v>2.7916266294205183E-2</v>
      </c>
      <c r="AT18">
        <f>((AS18+0.00000010773*(AR18^4-AQ18^4))-AP18*44100)/(L18*0.92*2*29.3+0.00000043092*AQ18^3)</f>
        <v>-12.445087990792851</v>
      </c>
      <c r="AU18">
        <f>0.61365*EXP(17.502*J18/(240.97+J18))</f>
        <v>4.0424755651903679</v>
      </c>
      <c r="AV18">
        <f>AU18*1000/AA18</f>
        <v>45.805841154421046</v>
      </c>
      <c r="AW18">
        <f>(AV18-U18)</f>
        <v>13.118100828493311</v>
      </c>
      <c r="AX18">
        <f>IF(D18,P18,(O18+P18)/2)</f>
        <v>30.368846893310547</v>
      </c>
      <c r="AY18">
        <f>0.61365*EXP(17.502*AX18/(240.97+AX18))</f>
        <v>4.3515504139753265</v>
      </c>
      <c r="AZ18">
        <f>IF(AW18&lt;&gt;0,(1000-(AV18+U18)/2)/AW18*AP18,0)</f>
        <v>2.6818767777791082</v>
      </c>
      <c r="BA18">
        <f>U18*AA18/1000</f>
        <v>2.8847716408783164</v>
      </c>
      <c r="BB18">
        <f>(AY18-BA18)</f>
        <v>1.4667787730970101</v>
      </c>
      <c r="BC18">
        <f>1/(1.6/F18+1.37/N18)</f>
        <v>1.8420847575280375</v>
      </c>
      <c r="BD18">
        <f>G18*AA18*0.001</f>
        <v>35.138837319876536</v>
      </c>
      <c r="BE18">
        <f>G18/S18</f>
        <v>0.99826923715200611</v>
      </c>
      <c r="BF18">
        <f>(1-AP18*AA18/AU18/F18)*100</f>
        <v>88.868235631696095</v>
      </c>
      <c r="BG18">
        <f>(S18-E18/(N18/1.35))</f>
        <v>403.05466381170908</v>
      </c>
      <c r="BH18">
        <f>E18*BF18/100/BG18</f>
        <v>-2.937116400954163E-2</v>
      </c>
    </row>
    <row r="19" spans="1:60" x14ac:dyDescent="0.35">
      <c r="A19" s="1" t="s">
        <v>9</v>
      </c>
      <c r="B19" s="1" t="s">
        <v>3824</v>
      </c>
      <c r="K19" s="1">
        <v>2.72</v>
      </c>
    </row>
    <row r="20" spans="1:60" x14ac:dyDescent="0.35">
      <c r="A20" s="1" t="s">
        <v>9</v>
      </c>
      <c r="B20" s="1" t="s">
        <v>3823</v>
      </c>
      <c r="K20" s="1">
        <v>2.72</v>
      </c>
    </row>
    <row r="21" spans="1:60" x14ac:dyDescent="0.35">
      <c r="A21" s="1">
        <v>2</v>
      </c>
      <c r="B21" s="1" t="s">
        <v>3822</v>
      </c>
      <c r="C21" s="1">
        <v>582.50000179931521</v>
      </c>
      <c r="D21" s="1">
        <v>0</v>
      </c>
      <c r="E21">
        <f>(R21-S21*(1000-T21)/(1000-U21))*AO21</f>
        <v>-15.812802377669099</v>
      </c>
      <c r="F21">
        <f>IF(AZ21&lt;&gt;0,1/(1/AZ21-1/N21),0)</f>
        <v>6.7776070722978323</v>
      </c>
      <c r="G21">
        <f>((BC21-AP21/2)*S21-E21)/(BC21+AP21/2)</f>
        <v>402.11025578486755</v>
      </c>
      <c r="H21">
        <f>AP21*1000</f>
        <v>35.995989199003652</v>
      </c>
      <c r="I21">
        <f>(AU21-BA21)</f>
        <v>1.1638955635863724</v>
      </c>
      <c r="J21">
        <f>(P21+AT21*D21)</f>
        <v>28.916748046875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31.635292053222656</v>
      </c>
      <c r="P21" s="1">
        <v>28.916748046875</v>
      </c>
      <c r="Q21" s="1">
        <v>31.792840957641602</v>
      </c>
      <c r="R21" s="1">
        <v>400.1217041015625</v>
      </c>
      <c r="S21" s="1">
        <v>401.35836791992188</v>
      </c>
      <c r="T21" s="1">
        <v>0.61434876918792725</v>
      </c>
      <c r="U21" s="1">
        <v>32.165252685546875</v>
      </c>
      <c r="V21" s="1">
        <v>1.1590965986251831</v>
      </c>
      <c r="W21" s="1">
        <v>60.686431884765625</v>
      </c>
      <c r="X21" s="1">
        <v>300.3394775390625</v>
      </c>
      <c r="Y21" s="1">
        <v>25.418951034545898</v>
      </c>
      <c r="Z21" s="1">
        <v>1.143362489528954E-3</v>
      </c>
      <c r="AA21" s="1">
        <v>88.248748779296875</v>
      </c>
      <c r="AB21" s="1">
        <v>10.174875259399414</v>
      </c>
      <c r="AC21" s="1">
        <v>1.6710346937179565</v>
      </c>
      <c r="AD21" s="1">
        <v>8.8171295821666718E-2</v>
      </c>
      <c r="AE21" s="1">
        <v>1.8742719665169716E-2</v>
      </c>
      <c r="AF21" s="1">
        <v>3.5881660878658295E-2</v>
      </c>
      <c r="AG21" s="1">
        <v>3.6461274139583111E-3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1.1041892556583177</v>
      </c>
      <c r="AP21">
        <f>(U21-T21)/(1000-U21)*AO21</f>
        <v>3.5995989199003653E-2</v>
      </c>
      <c r="AQ21">
        <f>(P21+273.15)</f>
        <v>302.06674804687498</v>
      </c>
      <c r="AR21">
        <f>(O21+273.15)</f>
        <v>304.78529205322263</v>
      </c>
      <c r="AS21">
        <f>(Y21*AK21+Z21*AL21)*AM21</f>
        <v>4.0670320746220909</v>
      </c>
      <c r="AT21">
        <f>((AS21+0.00000010773*(AR21^4-AQ21^4))-AP21*44100)/(L21*0.92*2*29.3+0.00000043092*AQ21^3)</f>
        <v>-12.18492546215646</v>
      </c>
      <c r="AU21">
        <f>0.61365*EXP(17.502*J21/(240.97+J21))</f>
        <v>4.0024388672558029</v>
      </c>
      <c r="AV21">
        <f>AU21*1000/AA21</f>
        <v>45.35405796251667</v>
      </c>
      <c r="AW21">
        <f>(AV21-U21)</f>
        <v>13.188805276969795</v>
      </c>
      <c r="AX21">
        <f>IF(D21,P21,(O21+P21)/2)</f>
        <v>30.276020050048828</v>
      </c>
      <c r="AY21">
        <f>0.61365*EXP(17.502*AX21/(240.97+AX21))</f>
        <v>4.3284649629333867</v>
      </c>
      <c r="AZ21">
        <f>IF(AW21&lt;&gt;0,(1000-(AV21+U21)/2)/AW21*AP21,0)</f>
        <v>2.623497453937119</v>
      </c>
      <c r="BA21">
        <f>U21*AA21/1000</f>
        <v>2.8385433036694305</v>
      </c>
      <c r="BB21">
        <f>(AY21-BA21)</f>
        <v>1.4899216592639561</v>
      </c>
      <c r="BC21">
        <f>1/(1.6/F21+1.37/N21)</f>
        <v>1.7981117802170363</v>
      </c>
      <c r="BD21">
        <f>G21*AA21*0.001</f>
        <v>35.485726944337586</v>
      </c>
      <c r="BE21">
        <f>G21/S21</f>
        <v>1.0018733578892161</v>
      </c>
      <c r="BF21">
        <f>(1-AP21*AA21/AU21/F21)*100</f>
        <v>88.289873818402285</v>
      </c>
      <c r="BG21">
        <f>(S21-E21/(N21/1.35))</f>
        <v>406.34564537687675</v>
      </c>
      <c r="BH21">
        <f>E21*BF21/100/BG21</f>
        <v>-3.4357703657556714E-2</v>
      </c>
    </row>
    <row r="22" spans="1:60" x14ac:dyDescent="0.35">
      <c r="A22" s="1" t="s">
        <v>9</v>
      </c>
      <c r="B22" s="1" t="s">
        <v>3821</v>
      </c>
      <c r="K22" s="1">
        <v>2.72</v>
      </c>
    </row>
    <row r="23" spans="1:60" x14ac:dyDescent="0.35">
      <c r="A23" s="1" t="s">
        <v>9</v>
      </c>
      <c r="B23" s="1" t="s">
        <v>3820</v>
      </c>
      <c r="K23" s="1">
        <v>2.72</v>
      </c>
    </row>
    <row r="24" spans="1:60" x14ac:dyDescent="0.35">
      <c r="A24" s="1">
        <v>3</v>
      </c>
      <c r="B24" s="1" t="s">
        <v>3819</v>
      </c>
      <c r="C24" s="1">
        <v>787.50000179931521</v>
      </c>
      <c r="D24" s="1">
        <v>0</v>
      </c>
      <c r="E24">
        <f>(R24-S24*(1000-T24)/(1000-U24))*AO24</f>
        <v>-18.209311687081424</v>
      </c>
      <c r="F24">
        <f>IF(AZ24&lt;&gt;0,1/(1/AZ24-1/N24),0)</f>
        <v>6.3213118048566148</v>
      </c>
      <c r="G24">
        <f>((BC24-AP24/2)*S24-E24)/(BC24+AP24/2)</f>
        <v>405.79697486020882</v>
      </c>
      <c r="H24">
        <f>AP24*1000</f>
        <v>35.417108334912328</v>
      </c>
      <c r="I24">
        <f>(AU24-BA24)</f>
        <v>1.1775740451063172</v>
      </c>
      <c r="J24">
        <f>(P24+AT24*D24)</f>
        <v>28.788406372070313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31.594823837280273</v>
      </c>
      <c r="P24" s="1">
        <v>28.788406372070313</v>
      </c>
      <c r="Q24" s="1">
        <v>31.772102355957031</v>
      </c>
      <c r="R24" s="1">
        <v>400.02865600585938</v>
      </c>
      <c r="S24" s="1">
        <v>403.57504272460938</v>
      </c>
      <c r="T24" s="1">
        <v>0.61768418550491333</v>
      </c>
      <c r="U24" s="1">
        <v>31.677099227905273</v>
      </c>
      <c r="V24" s="1">
        <v>1.1679666042327881</v>
      </c>
      <c r="W24" s="1">
        <v>59.897590637207031</v>
      </c>
      <c r="X24" s="1">
        <v>300.33706665039063</v>
      </c>
      <c r="Y24" s="1">
        <v>48.874996185302734</v>
      </c>
      <c r="Z24" s="1">
        <v>9.7187094390392303E-2</v>
      </c>
      <c r="AA24" s="1">
        <v>88.240982055664063</v>
      </c>
      <c r="AB24" s="1">
        <v>10.183318138122559</v>
      </c>
      <c r="AC24" s="1">
        <v>1.6581584215164185</v>
      </c>
      <c r="AD24" s="1">
        <v>7.2869986295700073E-2</v>
      </c>
      <c r="AE24" s="1">
        <v>9.1602988541126251E-3</v>
      </c>
      <c r="AF24" s="1">
        <v>5.1216378808021545E-2</v>
      </c>
      <c r="AG24" s="1">
        <v>1.4261298812925816E-2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1.1041803920970241</v>
      </c>
      <c r="AP24">
        <f>(U24-T24)/(1000-U24)*AO24</f>
        <v>3.541710833491233E-2</v>
      </c>
      <c r="AQ24">
        <f>(P24+273.15)</f>
        <v>301.93840637207029</v>
      </c>
      <c r="AR24">
        <f>(O24+273.15)</f>
        <v>304.74482383728025</v>
      </c>
      <c r="AS24">
        <f>(Y24*AK24+Z24*AL24)*AM24</f>
        <v>7.8199992148578303</v>
      </c>
      <c r="AT24">
        <f>((AS24+0.00000010773*(AR24^4-AQ24^4))-AP24*44100)/(L24*0.92*2*29.3+0.00000043092*AQ24^3)</f>
        <v>-11.948158372257458</v>
      </c>
      <c r="AU24">
        <f>0.61365*EXP(17.502*J24/(240.97+J24))</f>
        <v>3.9727923896513966</v>
      </c>
      <c r="AV24">
        <f>AU24*1000/AA24</f>
        <v>45.022078144430495</v>
      </c>
      <c r="AW24">
        <f>(AV24-U24)</f>
        <v>13.344978916525221</v>
      </c>
      <c r="AX24">
        <f>IF(D24,P24,(O24+P24)/2)</f>
        <v>30.191615104675293</v>
      </c>
      <c r="AY24">
        <f>0.61365*EXP(17.502*AX24/(240.97+AX24))</f>
        <v>4.307566692449555</v>
      </c>
      <c r="AZ24">
        <f>IF(AW24&lt;&gt;0,(1000-(AV24+U24)/2)/AW24*AP24,0)</f>
        <v>2.5521866322051321</v>
      </c>
      <c r="BA24">
        <f>U24*AA24/1000</f>
        <v>2.7952183445450793</v>
      </c>
      <c r="BB24">
        <f>(AY24-BA24)</f>
        <v>1.5123483479044757</v>
      </c>
      <c r="BC24">
        <f>1/(1.6/F24+1.37/N24)</f>
        <v>1.7446543078200376</v>
      </c>
      <c r="BD24">
        <f>G24*AA24*0.001</f>
        <v>35.807923576882445</v>
      </c>
      <c r="BE24">
        <f>G24/S24</f>
        <v>1.0055056232431985</v>
      </c>
      <c r="BF24">
        <f>(1-AP24*AA24/AU24/F24)*100</f>
        <v>87.555416971509587</v>
      </c>
      <c r="BG24">
        <f>(S24-E24/(N24/1.35))</f>
        <v>409.31816703076623</v>
      </c>
      <c r="BH24">
        <f>E24*BF24/100/BG24</f>
        <v>-3.8950723567731604E-2</v>
      </c>
    </row>
    <row r="25" spans="1:60" x14ac:dyDescent="0.35">
      <c r="A25" s="1" t="s">
        <v>9</v>
      </c>
      <c r="B25" s="1" t="s">
        <v>3818</v>
      </c>
      <c r="K25" s="1">
        <v>2.72</v>
      </c>
    </row>
    <row r="26" spans="1:60" x14ac:dyDescent="0.35">
      <c r="A26" s="1" t="s">
        <v>9</v>
      </c>
      <c r="B26" s="1" t="s">
        <v>3817</v>
      </c>
      <c r="K26" s="1">
        <v>2.72</v>
      </c>
    </row>
    <row r="27" spans="1:60" x14ac:dyDescent="0.35">
      <c r="A27" s="1">
        <v>4</v>
      </c>
      <c r="B27" s="1" t="s">
        <v>3816</v>
      </c>
      <c r="C27" s="1">
        <v>992.50000179931521</v>
      </c>
      <c r="D27" s="1">
        <v>0</v>
      </c>
      <c r="E27">
        <f>(R27-S27*(1000-T27)/(1000-U27))*AO27</f>
        <v>-19.888427000348727</v>
      </c>
      <c r="F27">
        <f>IF(AZ27&lt;&gt;0,1/(1/AZ27-1/N27),0)</f>
        <v>5.8791458438204725</v>
      </c>
      <c r="G27">
        <f>((BC27-AP27/2)*S27-E27)/(BC27+AP27/2)</f>
        <v>408.42531980770275</v>
      </c>
      <c r="H27">
        <f>AP27*1000</f>
        <v>35.055363466191203</v>
      </c>
      <c r="I27">
        <f>(AU27-BA27)</f>
        <v>1.2010184942976903</v>
      </c>
      <c r="J27">
        <f>(P27+AT27*D27)</f>
        <v>28.776044845581055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31.566364288330078</v>
      </c>
      <c r="P27" s="1">
        <v>28.776044845581055</v>
      </c>
      <c r="Q27" s="1">
        <v>31.753440856933594</v>
      </c>
      <c r="R27" s="1">
        <v>399.93984985351563</v>
      </c>
      <c r="S27" s="1">
        <v>405.09152221679688</v>
      </c>
      <c r="T27" s="1">
        <v>0.62767124176025391</v>
      </c>
      <c r="U27" s="1">
        <v>31.382339477539063</v>
      </c>
      <c r="V27" s="1">
        <v>1.1886500120162964</v>
      </c>
      <c r="W27" s="1">
        <v>59.430187225341797</v>
      </c>
      <c r="X27" s="1">
        <v>300.30648803710938</v>
      </c>
      <c r="Y27" s="1">
        <v>100.49653625488281</v>
      </c>
      <c r="Z27" s="1">
        <v>0.13834527134895325</v>
      </c>
      <c r="AA27" s="1">
        <v>88.232063293457031</v>
      </c>
      <c r="AB27" s="1">
        <v>9.9943475723266602</v>
      </c>
      <c r="AC27" s="1">
        <v>1.660097599029541</v>
      </c>
      <c r="AD27" s="1">
        <v>9.8545685410499573E-2</v>
      </c>
      <c r="AE27" s="1">
        <v>4.8859464004635811E-3</v>
      </c>
      <c r="AF27" s="1">
        <v>2.7664016932249069E-2</v>
      </c>
      <c r="AG27" s="1">
        <v>1.1414708569645882E-2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1.1040679707246666</v>
      </c>
      <c r="AP27">
        <f>(U27-T27)/(1000-U27)*AO27</f>
        <v>3.5055363466191203E-2</v>
      </c>
      <c r="AQ27">
        <f>(P27+273.15)</f>
        <v>301.92604484558103</v>
      </c>
      <c r="AR27">
        <f>(O27+273.15)</f>
        <v>304.71636428833006</v>
      </c>
      <c r="AS27">
        <f>(Y27*AK27+Z27*AL27)*AM27</f>
        <v>16.079445441377629</v>
      </c>
      <c r="AT27">
        <f>((AS27+0.00000010773*(AR27^4-AQ27^4))-AP27*44100)/(L27*0.92*2*29.3+0.00000043092*AQ27^3)</f>
        <v>-11.75958320323808</v>
      </c>
      <c r="AU27">
        <f>0.61365*EXP(17.502*J27/(240.97+J27))</f>
        <v>3.9699470573766722</v>
      </c>
      <c r="AV27">
        <f>AU27*1000/AA27</f>
        <v>44.994380831521013</v>
      </c>
      <c r="AW27">
        <f>(AV27-U27)</f>
        <v>13.612041353981951</v>
      </c>
      <c r="AX27">
        <f>IF(D27,P27,(O27+P27)/2)</f>
        <v>30.171204566955566</v>
      </c>
      <c r="AY27">
        <f>0.61365*EXP(17.502*AX27/(240.97+AX27))</f>
        <v>4.3025263601421218</v>
      </c>
      <c r="AZ27">
        <f>IF(AW27&lt;&gt;0,(1000-(AV27+U27)/2)/AW27*AP27,0)</f>
        <v>2.4769728319208459</v>
      </c>
      <c r="BA27">
        <f>U27*AA27/1000</f>
        <v>2.7689285630789819</v>
      </c>
      <c r="BB27">
        <f>(AY27-BA27)</f>
        <v>1.5335977970631398</v>
      </c>
      <c r="BC27">
        <f>1/(1.6/F27+1.37/N27)</f>
        <v>1.6885736327203575</v>
      </c>
      <c r="BD27">
        <f>G27*AA27*0.001</f>
        <v>36.03620866792366</v>
      </c>
      <c r="BE27">
        <f>G27/S27</f>
        <v>1.008229739226983</v>
      </c>
      <c r="BF27">
        <f>(1-AP27*AA27/AU27/F27)*100</f>
        <v>86.747983721952565</v>
      </c>
      <c r="BG27">
        <f>(S27-E27/(N27/1.35))</f>
        <v>411.36423095394059</v>
      </c>
      <c r="BH27">
        <f>E27*BF27/100/BG27</f>
        <v>-4.1940470557700692E-2</v>
      </c>
    </row>
    <row r="28" spans="1:60" x14ac:dyDescent="0.35">
      <c r="A28" s="1" t="s">
        <v>9</v>
      </c>
      <c r="B28" s="1" t="s">
        <v>3815</v>
      </c>
      <c r="K28" s="1">
        <v>2.72</v>
      </c>
    </row>
    <row r="29" spans="1:60" x14ac:dyDescent="0.35">
      <c r="A29" s="1" t="s">
        <v>9</v>
      </c>
      <c r="B29" s="1" t="s">
        <v>3814</v>
      </c>
      <c r="K29" s="1">
        <v>2.72</v>
      </c>
    </row>
    <row r="30" spans="1:60" x14ac:dyDescent="0.35">
      <c r="A30" s="1">
        <v>5</v>
      </c>
      <c r="B30" s="1" t="s">
        <v>3813</v>
      </c>
      <c r="C30" s="1">
        <v>1197.5000017993152</v>
      </c>
      <c r="D30" s="1">
        <v>0</v>
      </c>
      <c r="E30">
        <f>(R30-S30*(1000-T30)/(1000-U30))*AO30</f>
        <v>-20.17785186517354</v>
      </c>
      <c r="F30">
        <f>IF(AZ30&lt;&gt;0,1/(1/AZ30-1/N30),0)</f>
        <v>5.4357302214823378</v>
      </c>
      <c r="G30">
        <f>((BC30-AP30/2)*S30-E30)/(BC30+AP30/2)</f>
        <v>409.30990592103399</v>
      </c>
      <c r="H30">
        <f>AP30*1000</f>
        <v>34.708788518293161</v>
      </c>
      <c r="I30">
        <f>(AU30-BA30)</f>
        <v>1.2300690981124238</v>
      </c>
      <c r="J30">
        <f>(P30+AT30*D30)</f>
        <v>28.791782379150391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31.560129165649414</v>
      </c>
      <c r="P30" s="1">
        <v>28.791782379150391</v>
      </c>
      <c r="Q30" s="1">
        <v>31.744434356689453</v>
      </c>
      <c r="R30" s="1">
        <v>400.07656860351563</v>
      </c>
      <c r="S30" s="1">
        <v>405.6015625</v>
      </c>
      <c r="T30" s="1">
        <v>0.63676929473876953</v>
      </c>
      <c r="U30" s="1">
        <v>31.096641540527344</v>
      </c>
      <c r="V30" s="1">
        <v>1.206209659576416</v>
      </c>
      <c r="W30" s="1">
        <v>58.9052734375</v>
      </c>
      <c r="X30" s="1">
        <v>300.30374145507813</v>
      </c>
      <c r="Y30" s="1">
        <v>150.69659423828125</v>
      </c>
      <c r="Z30" s="1">
        <v>9.1468440368771553E-3</v>
      </c>
      <c r="AA30" s="1">
        <v>88.224983215332031</v>
      </c>
      <c r="AB30" s="1">
        <v>10.153918266296387</v>
      </c>
      <c r="AC30" s="1">
        <v>1.6421612501144409</v>
      </c>
      <c r="AD30" s="1">
        <v>7.4146196246147156E-2</v>
      </c>
      <c r="AE30" s="1">
        <v>1.2883590534329414E-2</v>
      </c>
      <c r="AF30" s="1">
        <v>2.0565193146467209E-2</v>
      </c>
      <c r="AG30" s="1">
        <v>9.0613728389143944E-3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1.1040578729966106</v>
      </c>
      <c r="AP30">
        <f>(U30-T30)/(1000-U30)*AO30</f>
        <v>3.4708788518293163E-2</v>
      </c>
      <c r="AQ30">
        <f>(P30+273.15)</f>
        <v>301.94178237915037</v>
      </c>
      <c r="AR30">
        <f>(O30+273.15)</f>
        <v>304.71012916564939</v>
      </c>
      <c r="AS30">
        <f>(Y30*AK30+Z30*AL30)*AM30</f>
        <v>24.111454539191982</v>
      </c>
      <c r="AT30">
        <f>((AS30+0.00000010773*(AR30^4-AQ30^4))-AP30*44100)/(L30*0.92*2*29.3+0.00000043092*AQ30^3)</f>
        <v>-11.578236984292005</v>
      </c>
      <c r="AU30">
        <f>0.61365*EXP(17.502*J30/(240.97+J30))</f>
        <v>3.9735697760786457</v>
      </c>
      <c r="AV30">
        <f>AU30*1000/AA30</f>
        <v>45.039053919458333</v>
      </c>
      <c r="AW30">
        <f>(AV30-U30)</f>
        <v>13.942412378930989</v>
      </c>
      <c r="AX30">
        <f>IF(D30,P30,(O30+P30)/2)</f>
        <v>30.175955772399902</v>
      </c>
      <c r="AY30">
        <f>0.61365*EXP(17.502*AX30/(240.97+AX30))</f>
        <v>4.3036991995248943</v>
      </c>
      <c r="AZ30">
        <f>IF(AW30&lt;&gt;0,(1000-(AV30+U30)/2)/AW30*AP30,0)</f>
        <v>2.3946716489708493</v>
      </c>
      <c r="BA30">
        <f>U30*AA30/1000</f>
        <v>2.7435006779662219</v>
      </c>
      <c r="BB30">
        <f>(AY30-BA30)</f>
        <v>1.5601985215586724</v>
      </c>
      <c r="BC30">
        <f>1/(1.6/F30+1.37/N30)</f>
        <v>1.6275614932696933</v>
      </c>
      <c r="BD30">
        <f>G30*AA30*0.001</f>
        <v>36.11135957975236</v>
      </c>
      <c r="BE30">
        <f>G30/S30</f>
        <v>1.0091428233120625</v>
      </c>
      <c r="BF30">
        <f>(1-AP30*AA30/AU30/F30)*100</f>
        <v>85.822740077050184</v>
      </c>
      <c r="BG30">
        <f>(S30-E30/(N30/1.35))</f>
        <v>411.96555436769506</v>
      </c>
      <c r="BH30">
        <f>E30*BF30/100/BG30</f>
        <v>-4.2035517716910518E-2</v>
      </c>
    </row>
    <row r="31" spans="1:60" x14ac:dyDescent="0.35">
      <c r="A31" s="1" t="s">
        <v>9</v>
      </c>
      <c r="B31" s="1" t="s">
        <v>3812</v>
      </c>
      <c r="K31" s="1">
        <v>2.72</v>
      </c>
    </row>
    <row r="32" spans="1:60" x14ac:dyDescent="0.35">
      <c r="A32" s="1" t="s">
        <v>9</v>
      </c>
      <c r="B32" s="1" t="s">
        <v>3811</v>
      </c>
      <c r="K32" s="1">
        <v>2.72</v>
      </c>
    </row>
    <row r="33" spans="1:60" x14ac:dyDescent="0.35">
      <c r="A33" s="1">
        <v>6</v>
      </c>
      <c r="B33" s="1" t="s">
        <v>3810</v>
      </c>
      <c r="C33" s="1">
        <v>1402.5000017993152</v>
      </c>
      <c r="D33" s="1">
        <v>0</v>
      </c>
      <c r="E33">
        <f>(R33-S33*(1000-T33)/(1000-U33))*AO33</f>
        <v>-19.466847911440954</v>
      </c>
      <c r="F33">
        <f>IF(AZ33&lt;&gt;0,1/(1/AZ33-1/N33),0)</f>
        <v>5.0644556446069293</v>
      </c>
      <c r="G33">
        <f>((BC33-AP33/2)*S33-E33)/(BC33+AP33/2)</f>
        <v>408.37793809577158</v>
      </c>
      <c r="H33">
        <f>AP33*1000</f>
        <v>34.568148682969863</v>
      </c>
      <c r="I33">
        <f>(AU33-BA33)</f>
        <v>1.2644235455288197</v>
      </c>
      <c r="J33">
        <f>(P33+AT33*D33)</f>
        <v>28.896873474121094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31.571313858032227</v>
      </c>
      <c r="P33" s="1">
        <v>28.896873474121094</v>
      </c>
      <c r="Q33" s="1">
        <v>31.748302459716797</v>
      </c>
      <c r="R33" s="1">
        <v>399.9840087890625</v>
      </c>
      <c r="S33" s="1">
        <v>404.93756103515625</v>
      </c>
      <c r="T33" s="1">
        <v>0.64463633298873901</v>
      </c>
      <c r="U33" s="1">
        <v>30.985143661499023</v>
      </c>
      <c r="V33" s="1">
        <v>1.220224142074585</v>
      </c>
      <c r="W33" s="1">
        <v>58.651397705078125</v>
      </c>
      <c r="X33" s="1">
        <v>300.29812622070313</v>
      </c>
      <c r="Y33" s="1">
        <v>300.34323120117188</v>
      </c>
      <c r="Z33" s="1">
        <v>6.0595836490392685E-2</v>
      </c>
      <c r="AA33" s="1">
        <v>88.216850280761719</v>
      </c>
      <c r="AB33" s="1">
        <v>10.141354560852051</v>
      </c>
      <c r="AC33" s="1">
        <v>1.657015323638916</v>
      </c>
      <c r="AD33" s="1">
        <v>0.1026923805475235</v>
      </c>
      <c r="AE33" s="1">
        <v>1.3451030477881432E-2</v>
      </c>
      <c r="AF33" s="1">
        <v>4.3973371386528015E-2</v>
      </c>
      <c r="AG33" s="1">
        <v>9.8696751520037651E-3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1.1040372287525848</v>
      </c>
      <c r="AP33">
        <f>(U33-T33)/(1000-U33)*AO33</f>
        <v>3.4568148682969861E-2</v>
      </c>
      <c r="AQ33">
        <f>(P33+273.15)</f>
        <v>302.04687347412107</v>
      </c>
      <c r="AR33">
        <f>(O33+273.15)</f>
        <v>304.7213138580322</v>
      </c>
      <c r="AS33">
        <f>(Y33*AK33+Z33*AL33)*AM33</f>
        <v>48.054915918076404</v>
      </c>
      <c r="AT33">
        <f>((AS33+0.00000010773*(AR33^4-AQ33^4))-AP33*44100)/(L33*0.92*2*29.3+0.00000043092*AQ33^3)</f>
        <v>-11.348948705156982</v>
      </c>
      <c r="AU33">
        <f>0.61365*EXP(17.502*J33/(240.97+J33))</f>
        <v>3.9978353248431722</v>
      </c>
      <c r="AV33">
        <f>AU33*1000/AA33</f>
        <v>45.318273233736363</v>
      </c>
      <c r="AW33">
        <f>(AV33-U33)</f>
        <v>14.33312957223734</v>
      </c>
      <c r="AX33">
        <f>IF(D33,P33,(O33+P33)/2)</f>
        <v>30.23409366607666</v>
      </c>
      <c r="AY33">
        <f>0.61365*EXP(17.502*AX33/(240.97+AX33))</f>
        <v>4.3180731694913215</v>
      </c>
      <c r="AZ33">
        <f>IF(AW33&lt;&gt;0,(1000-(AV33+U33)/2)/AW33*AP33,0)</f>
        <v>2.3197526112682185</v>
      </c>
      <c r="BA33">
        <f>U33*AA33/1000</f>
        <v>2.7334117793143524</v>
      </c>
      <c r="BB33">
        <f>(AY33-BA33)</f>
        <v>1.5846613901769691</v>
      </c>
      <c r="BC33">
        <f>1/(1.6/F33+1.37/N33)</f>
        <v>1.5723399691581128</v>
      </c>
      <c r="BD33">
        <f>G33*AA33*0.001</f>
        <v>36.025815422960861</v>
      </c>
      <c r="BE33">
        <f>G33/S33</f>
        <v>1.0084960680155739</v>
      </c>
      <c r="BF33">
        <f>(1-AP33*AA33/AU33/F33)*100</f>
        <v>84.938438624651965</v>
      </c>
      <c r="BG33">
        <f>(S33-E33/(N33/1.35))</f>
        <v>411.07730587151775</v>
      </c>
      <c r="BH33">
        <f>E33*BF33/100/BG33</f>
        <v>-4.0223180480270987E-2</v>
      </c>
    </row>
    <row r="34" spans="1:60" x14ac:dyDescent="0.35">
      <c r="A34" s="1" t="s">
        <v>9</v>
      </c>
      <c r="B34" s="1" t="s">
        <v>3809</v>
      </c>
      <c r="K34" s="1">
        <v>2.72</v>
      </c>
    </row>
    <row r="35" spans="1:60" x14ac:dyDescent="0.35">
      <c r="A35" s="1" t="s">
        <v>9</v>
      </c>
      <c r="B35" s="1" t="s">
        <v>3808</v>
      </c>
      <c r="K35" s="1">
        <v>2.72</v>
      </c>
    </row>
    <row r="36" spans="1:60" x14ac:dyDescent="0.35">
      <c r="A36" s="1">
        <v>7</v>
      </c>
      <c r="B36" s="1" t="s">
        <v>3807</v>
      </c>
      <c r="C36" s="1">
        <v>1607.0000018104911</v>
      </c>
      <c r="D36" s="1">
        <v>0</v>
      </c>
      <c r="E36">
        <f>(R36-S36*(1000-T36)/(1000-U36))*AO36</f>
        <v>-17.909734840457563</v>
      </c>
      <c r="F36">
        <f>IF(AZ36&lt;&gt;0,1/(1/AZ36-1/N36),0)</f>
        <v>4.7580098539153548</v>
      </c>
      <c r="G36">
        <f>((BC36-AP36/2)*S36-E36)/(BC36+AP36/2)</f>
        <v>406.01347277155963</v>
      </c>
      <c r="H36">
        <f>AP36*1000</f>
        <v>34.568359814708984</v>
      </c>
      <c r="I36">
        <f>(AU36-BA36)</f>
        <v>1.3013765895798204</v>
      </c>
      <c r="J36">
        <f>(P36+AT36*D36)</f>
        <v>29.05885124206543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31.606084823608398</v>
      </c>
      <c r="P36" s="1">
        <v>29.05885124206543</v>
      </c>
      <c r="Q36" s="1">
        <v>31.769460678100586</v>
      </c>
      <c r="R36" s="1">
        <v>399.85140991210938</v>
      </c>
      <c r="S36" s="1">
        <v>403.4412841796875</v>
      </c>
      <c r="T36" s="1">
        <v>0.6547049880027771</v>
      </c>
      <c r="U36" s="1">
        <v>30.994518280029297</v>
      </c>
      <c r="V36" s="1">
        <v>1.2367819547653198</v>
      </c>
      <c r="W36" s="1">
        <v>58.550743103027344</v>
      </c>
      <c r="X36" s="1">
        <v>300.30392456054688</v>
      </c>
      <c r="Y36" s="1">
        <v>499.55035400390625</v>
      </c>
      <c r="Z36" s="1">
        <v>0.12577380239963531</v>
      </c>
      <c r="AA36" s="1">
        <v>88.212776184082031</v>
      </c>
      <c r="AB36" s="1">
        <v>10.250139236450195</v>
      </c>
      <c r="AC36" s="1">
        <v>1.6539947986602783</v>
      </c>
      <c r="AD36" s="1">
        <v>6.7239202558994293E-2</v>
      </c>
      <c r="AE36" s="1">
        <v>1.130866352468729E-2</v>
      </c>
      <c r="AF36" s="1">
        <v>4.4941049069166183E-2</v>
      </c>
      <c r="AG36" s="1">
        <v>7.1272929199039936E-3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1.1040585461784809</v>
      </c>
      <c r="AP36">
        <f>(U36-T36)/(1000-U36)*AO36</f>
        <v>3.4568359814708981E-2</v>
      </c>
      <c r="AQ36">
        <f>(P36+273.15)</f>
        <v>302.20885124206541</v>
      </c>
      <c r="AR36">
        <f>(O36+273.15)</f>
        <v>304.75608482360838</v>
      </c>
      <c r="AS36">
        <f>(Y36*AK36+Z36*AL36)*AM36</f>
        <v>79.928054854093716</v>
      </c>
      <c r="AT36">
        <f>((AS36+0.00000010773*(AR36^4-AQ36^4))-AP36*44100)/(L36*0.92*2*29.3+0.00000043092*AQ36^3)</f>
        <v>-11.108682663394145</v>
      </c>
      <c r="AU36">
        <f>0.61365*EXP(17.502*J36/(240.97+J36))</f>
        <v>4.0354890935494838</v>
      </c>
      <c r="AV36">
        <f>AU36*1000/AA36</f>
        <v>45.747217898779681</v>
      </c>
      <c r="AW36">
        <f>(AV36-U36)</f>
        <v>14.752699618750384</v>
      </c>
      <c r="AX36">
        <f>IF(D36,P36,(O36+P36)/2)</f>
        <v>30.332468032836914</v>
      </c>
      <c r="AY36">
        <f>0.61365*EXP(17.502*AX36/(240.97+AX36))</f>
        <v>4.3424904691270214</v>
      </c>
      <c r="AZ36">
        <f>IF(AW36&lt;&gt;0,(1000-(AV36+U36)/2)/AW36*AP36,0)</f>
        <v>2.253278565906804</v>
      </c>
      <c r="BA36">
        <f>U36*AA36/1000</f>
        <v>2.7341125039696634</v>
      </c>
      <c r="BB36">
        <f>(AY36-BA36)</f>
        <v>1.608377965157358</v>
      </c>
      <c r="BC36">
        <f>1/(1.6/F36+1.37/N36)</f>
        <v>1.5235948121502163</v>
      </c>
      <c r="BD36">
        <f>G36*AA36*0.001</f>
        <v>35.81557560131948</v>
      </c>
      <c r="BE36">
        <f>G36/S36</f>
        <v>1.0063756206732837</v>
      </c>
      <c r="BF36">
        <f>(1-AP36*AA36/AU36/F36)*100</f>
        <v>84.118601294313109</v>
      </c>
      <c r="BG36">
        <f>(S36-E36/(N36/1.35))</f>
        <v>409.08992347185955</v>
      </c>
      <c r="BH36">
        <f>E36*BF36/100/BG36</f>
        <v>-3.682666714314585E-2</v>
      </c>
    </row>
    <row r="37" spans="1:60" x14ac:dyDescent="0.35">
      <c r="A37" s="1" t="s">
        <v>9</v>
      </c>
      <c r="B37" s="1" t="s">
        <v>3806</v>
      </c>
      <c r="K37" s="1">
        <v>2.72</v>
      </c>
    </row>
    <row r="38" spans="1:60" x14ac:dyDescent="0.35">
      <c r="A38" s="1" t="s">
        <v>9</v>
      </c>
      <c r="B38" s="1" t="s">
        <v>3805</v>
      </c>
      <c r="K38" s="1">
        <v>2.72</v>
      </c>
    </row>
    <row r="39" spans="1:60" x14ac:dyDescent="0.35">
      <c r="A39" s="1">
        <v>8</v>
      </c>
      <c r="B39" s="1" t="s">
        <v>3804</v>
      </c>
      <c r="C39" s="1">
        <v>1812.5000017993152</v>
      </c>
      <c r="D39" s="1">
        <v>0</v>
      </c>
      <c r="E39">
        <f>(R39-S39*(1000-T39)/(1000-U39))*AO39</f>
        <v>-16.253628408682403</v>
      </c>
      <c r="F39">
        <f>IF(AZ39&lt;&gt;0,1/(1/AZ39-1/N39),0)</f>
        <v>4.5529715519013907</v>
      </c>
      <c r="G39">
        <f>((BC39-AP39/2)*S39-E39)/(BC39+AP39/2)</f>
        <v>403.66705207318864</v>
      </c>
      <c r="H39">
        <f>AP39*1000</f>
        <v>34.718774030308573</v>
      </c>
      <c r="I39">
        <f>(AU39-BA39)</f>
        <v>1.3343795388667279</v>
      </c>
      <c r="J39">
        <f>(P39+AT39*D39)</f>
        <v>29.250881195068359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31.654434204101563</v>
      </c>
      <c r="P39" s="1">
        <v>29.250881195068359</v>
      </c>
      <c r="Q39" s="1">
        <v>31.804121017456055</v>
      </c>
      <c r="R39" s="1">
        <v>400.07052612304688</v>
      </c>
      <c r="S39" s="1">
        <v>402.14599609375</v>
      </c>
      <c r="T39" s="1">
        <v>0.66770762205123901</v>
      </c>
      <c r="U39" s="1">
        <v>31.132896423339844</v>
      </c>
      <c r="V39" s="1">
        <v>1.2578107118606567</v>
      </c>
      <c r="W39" s="1">
        <v>58.647361755371094</v>
      </c>
      <c r="X39" s="1">
        <v>300.32647705078125</v>
      </c>
      <c r="Y39" s="1">
        <v>750.46923828125</v>
      </c>
      <c r="Z39" s="1">
        <v>0.18751145899295807</v>
      </c>
      <c r="AA39" s="1">
        <v>88.207328796386719</v>
      </c>
      <c r="AB39" s="1">
        <v>10.27922248840332</v>
      </c>
      <c r="AC39" s="1">
        <v>1.6525658369064331</v>
      </c>
      <c r="AD39" s="1">
        <v>7.555735856294632E-2</v>
      </c>
      <c r="AE39" s="1">
        <v>7.0727672427892685E-3</v>
      </c>
      <c r="AF39" s="1">
        <v>8.3474509418010712E-2</v>
      </c>
      <c r="AG39" s="1">
        <v>1.1132386513054371E-2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1.104141459745519</v>
      </c>
      <c r="AP39">
        <f>(U39-T39)/(1000-U39)*AO39</f>
        <v>3.4718774030308576E-2</v>
      </c>
      <c r="AQ39">
        <f>(P39+273.15)</f>
        <v>302.40088119506834</v>
      </c>
      <c r="AR39">
        <f>(O39+273.15)</f>
        <v>304.80443420410154</v>
      </c>
      <c r="AS39">
        <f>(Y39*AK39+Z39*AL39)*AM39</f>
        <v>120.07507544111286</v>
      </c>
      <c r="AT39">
        <f>((AS39+0.00000010773*(AR39^4-AQ39^4))-AP39*44100)/(L39*0.92*2*29.3+0.00000043092*AQ39^3)</f>
        <v>-10.856756985091485</v>
      </c>
      <c r="AU39">
        <f>0.61365*EXP(17.502*J39/(240.97+J39))</f>
        <v>4.0805291700641177</v>
      </c>
      <c r="AV39">
        <f>AU39*1000/AA39</f>
        <v>46.260659128261352</v>
      </c>
      <c r="AW39">
        <f>(AV39-U39)</f>
        <v>15.127762704921508</v>
      </c>
      <c r="AX39">
        <f>IF(D39,P39,(O39+P39)/2)</f>
        <v>30.452657699584961</v>
      </c>
      <c r="AY39">
        <f>0.61365*EXP(17.502*AX39/(240.97+AX39))</f>
        <v>4.3724857158855368</v>
      </c>
      <c r="AZ39">
        <f>IF(AW39&lt;&gt;0,(1000-(AV39+U39)/2)/AW39*AP39,0)</f>
        <v>2.206226393024497</v>
      </c>
      <c r="BA39">
        <f>U39*AA39/1000</f>
        <v>2.7461496311973899</v>
      </c>
      <c r="BB39">
        <f>(AY39-BA39)</f>
        <v>1.6263360846881469</v>
      </c>
      <c r="BC39">
        <f>1/(1.6/F39+1.37/N39)</f>
        <v>1.4892337128364057</v>
      </c>
      <c r="BD39">
        <f>G39*AA39*0.001</f>
        <v>35.606392386487911</v>
      </c>
      <c r="BE39">
        <f>G39/S39</f>
        <v>1.0037823476901757</v>
      </c>
      <c r="BF39">
        <f>(1-AP39*AA39/AU39/F39)*100</f>
        <v>83.516188933136704</v>
      </c>
      <c r="BG39">
        <f>(S39-E39/(N39/1.35))</f>
        <v>407.27230783915059</v>
      </c>
      <c r="BH39">
        <f>E39*BF39/100/BG39</f>
        <v>-3.3330061359453628E-2</v>
      </c>
    </row>
    <row r="40" spans="1:60" x14ac:dyDescent="0.35">
      <c r="A40" s="1" t="s">
        <v>9</v>
      </c>
      <c r="B40" s="1" t="s">
        <v>3803</v>
      </c>
      <c r="K40" s="1">
        <v>2.72</v>
      </c>
    </row>
    <row r="41" spans="1:60" x14ac:dyDescent="0.35">
      <c r="A41" s="1" t="s">
        <v>9</v>
      </c>
      <c r="B41" s="1" t="s">
        <v>3802</v>
      </c>
      <c r="K41" s="1">
        <v>2.72</v>
      </c>
    </row>
    <row r="42" spans="1:60" x14ac:dyDescent="0.35">
      <c r="A42" s="1">
        <v>9</v>
      </c>
      <c r="B42" s="1" t="s">
        <v>3801</v>
      </c>
      <c r="C42" s="1">
        <v>2017.0000018104911</v>
      </c>
      <c r="D42" s="1">
        <v>0</v>
      </c>
      <c r="E42">
        <f>(R42-S42*(1000-T42)/(1000-U42))*AO42</f>
        <v>-14.458335767447934</v>
      </c>
      <c r="F42">
        <f>IF(AZ42&lt;&gt;0,1/(1/AZ42-1/N42),0)</f>
        <v>4.3131871221475997</v>
      </c>
      <c r="G42">
        <f>((BC42-AP42/2)*S42-E42)/(BC42+AP42/2)</f>
        <v>400.7262761954824</v>
      </c>
      <c r="H42">
        <f>AP42*1000</f>
        <v>34.871809716947496</v>
      </c>
      <c r="I42">
        <f>(AU42-BA42)</f>
        <v>1.3757427788175383</v>
      </c>
      <c r="J42">
        <f>(P42+AT42*D42)</f>
        <v>29.479804992675781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31.710947036743164</v>
      </c>
      <c r="P42" s="1">
        <v>29.479804992675781</v>
      </c>
      <c r="Q42" s="1">
        <v>31.843250274658203</v>
      </c>
      <c r="R42" s="1">
        <v>399.93820190429688</v>
      </c>
      <c r="S42" s="1">
        <v>400.38754272460938</v>
      </c>
      <c r="T42" s="1">
        <v>0.68372058868408203</v>
      </c>
      <c r="U42" s="1">
        <v>31.280881881713867</v>
      </c>
      <c r="V42" s="1">
        <v>1.2837823629379272</v>
      </c>
      <c r="W42" s="1">
        <v>58.734294891357422</v>
      </c>
      <c r="X42" s="1">
        <v>300.30331420898438</v>
      </c>
      <c r="Y42" s="1">
        <v>999.8629150390625</v>
      </c>
      <c r="Z42" s="1">
        <v>0.14749594032764435</v>
      </c>
      <c r="AA42" s="1">
        <v>88.202499389648438</v>
      </c>
      <c r="AB42" s="1">
        <v>10.42838191986084</v>
      </c>
      <c r="AC42" s="1">
        <v>1.6557539701461792</v>
      </c>
      <c r="AD42" s="1">
        <v>0.15180549025535583</v>
      </c>
      <c r="AE42" s="1">
        <v>6.5665198490023613E-3</v>
      </c>
      <c r="AF42" s="1">
        <v>6.3244909048080444E-2</v>
      </c>
      <c r="AG42" s="1">
        <v>1.3070153072476387E-2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1.1040563022389129</v>
      </c>
      <c r="AP42">
        <f>(U42-T42)/(1000-U42)*AO42</f>
        <v>3.4871809716947498E-2</v>
      </c>
      <c r="AQ42">
        <f>(P42+273.15)</f>
        <v>302.62980499267576</v>
      </c>
      <c r="AR42">
        <f>(O42+273.15)</f>
        <v>304.86094703674314</v>
      </c>
      <c r="AS42">
        <f>(Y42*AK42+Z42*AL42)*AM42</f>
        <v>159.97806283046157</v>
      </c>
      <c r="AT42">
        <f>((AS42+0.00000010773*(AR42^4-AQ42^4))-AP42*44100)/(L42*0.92*2*29.3+0.00000043092*AQ42^3)</f>
        <v>-10.610088884218918</v>
      </c>
      <c r="AU42">
        <f>0.61365*EXP(17.502*J42/(240.97+J42))</f>
        <v>4.1347947438970705</v>
      </c>
      <c r="AV42">
        <f>AU42*1000/AA42</f>
        <v>46.878430571802319</v>
      </c>
      <c r="AW42">
        <f>(AV42-U42)</f>
        <v>15.597548690088452</v>
      </c>
      <c r="AX42">
        <f>IF(D42,P42,(O42+P42)/2)</f>
        <v>30.595376014709473</v>
      </c>
      <c r="AY42">
        <f>0.61365*EXP(17.502*AX42/(240.97+AX42))</f>
        <v>4.4083376593868877</v>
      </c>
      <c r="AZ42">
        <f>IF(AW42&lt;&gt;0,(1000-(AV42+U42)/2)/AW42*AP42,0)</f>
        <v>2.1483524140237349</v>
      </c>
      <c r="BA42">
        <f>U42*AA42/1000</f>
        <v>2.7590519650795322</v>
      </c>
      <c r="BB42">
        <f>(AY42-BA42)</f>
        <v>1.6492856943073555</v>
      </c>
      <c r="BC42">
        <f>1/(1.6/F42+1.37/N42)</f>
        <v>1.4471302132770352</v>
      </c>
      <c r="BD42">
        <f>G42*AA42*0.001</f>
        <v>35.345059131548126</v>
      </c>
      <c r="BE42">
        <f>G42/S42</f>
        <v>1.0008460140107456</v>
      </c>
      <c r="BF42">
        <f>(1-AP42*AA42/AU42/F42)*100</f>
        <v>82.753414621449593</v>
      </c>
      <c r="BG42">
        <f>(S42-E42/(N42/1.35))</f>
        <v>404.94762830057965</v>
      </c>
      <c r="BH42">
        <f>E42*BF42/100/BG42</f>
        <v>-2.9546454180283465E-2</v>
      </c>
    </row>
    <row r="43" spans="1:60" x14ac:dyDescent="0.35">
      <c r="A43" s="1" t="s">
        <v>9</v>
      </c>
      <c r="B43" s="1" t="s">
        <v>3800</v>
      </c>
      <c r="K43" s="1">
        <v>2.72</v>
      </c>
    </row>
    <row r="44" spans="1:60" x14ac:dyDescent="0.35">
      <c r="A44" s="1" t="s">
        <v>9</v>
      </c>
      <c r="B44" s="1" t="s">
        <v>3799</v>
      </c>
      <c r="K44" s="1">
        <v>2.72</v>
      </c>
    </row>
    <row r="45" spans="1:60" x14ac:dyDescent="0.35">
      <c r="A45" s="1">
        <v>10</v>
      </c>
      <c r="B45" s="1" t="s">
        <v>3798</v>
      </c>
      <c r="C45" s="1">
        <v>2221.5000017993152</v>
      </c>
      <c r="D45" s="1">
        <v>0</v>
      </c>
      <c r="E45">
        <f>(R45-S45*(1000-T45)/(1000-U45))*AO45</f>
        <v>-13.248877170449822</v>
      </c>
      <c r="F45">
        <f>IF(AZ45&lt;&gt;0,1/(1/AZ45-1/N45),0)</f>
        <v>4.1961753730047082</v>
      </c>
      <c r="G45">
        <f>((BC45-AP45/2)*S45-E45)/(BC45+AP45/2)</f>
        <v>398.797852750255</v>
      </c>
      <c r="H45">
        <f>AP45*1000</f>
        <v>35.155278291156165</v>
      </c>
      <c r="I45">
        <f>(AU45-BA45)</f>
        <v>1.4054832885009576</v>
      </c>
      <c r="J45">
        <f>(P45+AT45*D45)</f>
        <v>29.696222305297852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31.781005859375</v>
      </c>
      <c r="P45" s="1">
        <v>29.696222305297852</v>
      </c>
      <c r="Q45" s="1">
        <v>31.894136428833008</v>
      </c>
      <c r="R45" s="1">
        <v>400.06100463867188</v>
      </c>
      <c r="S45" s="1">
        <v>399.3453369140625</v>
      </c>
      <c r="T45" s="1">
        <v>0.6992257833480835</v>
      </c>
      <c r="U45" s="1">
        <v>31.533859252929688</v>
      </c>
      <c r="V45" s="1">
        <v>1.3076076507568359</v>
      </c>
      <c r="W45" s="1">
        <v>58.970821380615234</v>
      </c>
      <c r="X45" s="1">
        <v>300.33441162109375</v>
      </c>
      <c r="Y45" s="1">
        <v>1250.05810546875</v>
      </c>
      <c r="Z45" s="1">
        <v>5.6025225669145584E-2</v>
      </c>
      <c r="AA45" s="1">
        <v>88.196937561035156</v>
      </c>
      <c r="AB45" s="1">
        <v>10.368982315063477</v>
      </c>
      <c r="AC45" s="1">
        <v>1.6539008617401123</v>
      </c>
      <c r="AD45" s="1">
        <v>4.0175415575504303E-2</v>
      </c>
      <c r="AE45" s="1">
        <v>9.5887519419193268E-3</v>
      </c>
      <c r="AF45" s="1">
        <v>3.1881142407655716E-2</v>
      </c>
      <c r="AG45" s="1">
        <v>1.3787168078124523E-2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1.1041706309599033</v>
      </c>
      <c r="AP45">
        <f>(U45-T45)/(1000-U45)*AO45</f>
        <v>3.5155278291156167E-2</v>
      </c>
      <c r="AQ45">
        <f>(P45+273.15)</f>
        <v>302.84622230529783</v>
      </c>
      <c r="AR45">
        <f>(O45+273.15)</f>
        <v>304.93100585937498</v>
      </c>
      <c r="AS45">
        <f>(Y45*AK45+Z45*AL45)*AM45</f>
        <v>200.00929240444384</v>
      </c>
      <c r="AT45">
        <f>((AS45+0.00000010773*(AR45^4-AQ45^4))-AP45*44100)/(L45*0.92*2*29.3+0.00000043092*AQ45^3)</f>
        <v>-10.405374212916302</v>
      </c>
      <c r="AU45">
        <f>0.61365*EXP(17.502*J45/(240.97+J45))</f>
        <v>4.186673104090068</v>
      </c>
      <c r="AV45">
        <f>AU45*1000/AA45</f>
        <v>47.469597243019386</v>
      </c>
      <c r="AW45">
        <f>(AV45-U45)</f>
        <v>15.935737990089699</v>
      </c>
      <c r="AX45">
        <f>IF(D45,P45,(O45+P45)/2)</f>
        <v>30.738614082336426</v>
      </c>
      <c r="AY45">
        <f>0.61365*EXP(17.502*AX45/(240.97+AX45))</f>
        <v>4.4445774084725898</v>
      </c>
      <c r="AZ45">
        <f>IF(AW45&lt;&gt;0,(1000-(AV45+U45)/2)/AW45*AP45,0)</f>
        <v>2.1189218888146972</v>
      </c>
      <c r="BA45">
        <f>U45*AA45/1000</f>
        <v>2.7811898155891104</v>
      </c>
      <c r="BB45">
        <f>(AY45-BA45)</f>
        <v>1.6633875928834794</v>
      </c>
      <c r="BC45">
        <f>1/(1.6/F45+1.37/N45)</f>
        <v>1.4257870009270004</v>
      </c>
      <c r="BD45">
        <f>G45*AA45*0.001</f>
        <v>35.172749318489139</v>
      </c>
      <c r="BE45">
        <f>G45/S45</f>
        <v>0.99862904580772582</v>
      </c>
      <c r="BF45">
        <f>(1-AP45*AA45/AU45/F45)*100</f>
        <v>82.350948815020459</v>
      </c>
      <c r="BG45">
        <f>(S45-E45/(N45/1.35))</f>
        <v>403.52396539900843</v>
      </c>
      <c r="BH45">
        <f>E45*BF45/100/BG45</f>
        <v>-2.7038235626014376E-2</v>
      </c>
    </row>
    <row r="46" spans="1:60" x14ac:dyDescent="0.35">
      <c r="A46" s="1" t="s">
        <v>9</v>
      </c>
      <c r="B46" s="1" t="s">
        <v>3797</v>
      </c>
      <c r="K46" s="1">
        <v>2.72</v>
      </c>
    </row>
    <row r="47" spans="1:60" x14ac:dyDescent="0.35">
      <c r="A47" s="1" t="s">
        <v>9</v>
      </c>
      <c r="B47" s="1" t="s">
        <v>102</v>
      </c>
      <c r="K47" s="1">
        <v>2.72</v>
      </c>
    </row>
    <row r="48" spans="1:60" x14ac:dyDescent="0.35">
      <c r="A48" s="1">
        <v>11</v>
      </c>
      <c r="B48" s="1" t="s">
        <v>3796</v>
      </c>
      <c r="C48" s="1">
        <v>2426.5000017993152</v>
      </c>
      <c r="D48" s="1">
        <v>0</v>
      </c>
      <c r="E48">
        <f>(R48-S48*(1000-T48)/(1000-U48))*AO48</f>
        <v>-12.439700567526842</v>
      </c>
      <c r="F48">
        <f>IF(AZ48&lt;&gt;0,1/(1/AZ48-1/N48),0)</f>
        <v>4.3521928587601062</v>
      </c>
      <c r="G48">
        <f>((BC48-AP48/2)*S48-E48)/(BC48+AP48/2)</f>
        <v>397.0831705951075</v>
      </c>
      <c r="H48">
        <f>AP48*1000</f>
        <v>35.841263465483749</v>
      </c>
      <c r="I48">
        <f>(AU48-BA48)</f>
        <v>1.406006481398073</v>
      </c>
      <c r="J48">
        <f>(P48+AT48*D48)</f>
        <v>29.91749382019043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31.870960235595703</v>
      </c>
      <c r="P48" s="1">
        <v>29.91749382019043</v>
      </c>
      <c r="Q48" s="1">
        <v>31.961091995239258</v>
      </c>
      <c r="R48" s="1">
        <v>399.9947509765625</v>
      </c>
      <c r="S48" s="1">
        <v>398.33108520507813</v>
      </c>
      <c r="T48" s="1">
        <v>0.72126084566116333</v>
      </c>
      <c r="U48" s="1">
        <v>32.137664794921875</v>
      </c>
      <c r="V48" s="1">
        <v>1.3418856859207153</v>
      </c>
      <c r="W48" s="1">
        <v>59.791229248046875</v>
      </c>
      <c r="X48" s="1">
        <v>300.33734130859375</v>
      </c>
      <c r="Y48" s="1">
        <v>1600.622802734375</v>
      </c>
      <c r="Z48" s="1">
        <v>0.11547857522964478</v>
      </c>
      <c r="AA48" s="1">
        <v>88.192291259765625</v>
      </c>
      <c r="AB48" s="1">
        <v>10.423521995544434</v>
      </c>
      <c r="AC48" s="1">
        <v>1.6737515926361084</v>
      </c>
      <c r="AD48" s="1">
        <v>8.573257178068161E-2</v>
      </c>
      <c r="AE48" s="1">
        <v>7.5032217428088188E-3</v>
      </c>
      <c r="AF48" s="1">
        <v>3.1073486432433128E-2</v>
      </c>
      <c r="AG48" s="1">
        <v>1.4305287972092628E-2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1.1041814018698297</v>
      </c>
      <c r="AP48">
        <f>(U48-T48)/(1000-U48)*AO48</f>
        <v>3.5841263465483747E-2</v>
      </c>
      <c r="AQ48">
        <f>(P48+273.15)</f>
        <v>303.06749382019041</v>
      </c>
      <c r="AR48">
        <f>(O48+273.15)</f>
        <v>305.02096023559568</v>
      </c>
      <c r="AS48">
        <f>(Y48*AK48+Z48*AL48)*AM48</f>
        <v>256.09964271322679</v>
      </c>
      <c r="AT48">
        <f>((AS48+0.00000010773*(AR48^4-AQ48^4))-AP48*44100)/(L48*0.92*2*29.3+0.00000043092*AQ48^3)</f>
        <v>-10.212561427841969</v>
      </c>
      <c r="AU48">
        <f>0.61365*EXP(17.502*J48/(240.97+J48))</f>
        <v>4.2403007754005388</v>
      </c>
      <c r="AV48">
        <f>AU48*1000/AA48</f>
        <v>48.080174750318733</v>
      </c>
      <c r="AW48">
        <f>(AV48-U48)</f>
        <v>15.942509955396858</v>
      </c>
      <c r="AX48">
        <f>IF(D48,P48,(O48+P48)/2)</f>
        <v>30.894227027893066</v>
      </c>
      <c r="AY48">
        <f>0.61365*EXP(17.502*AX48/(240.97+AX48))</f>
        <v>4.4842419182294071</v>
      </c>
      <c r="AZ48">
        <f>IF(AW48&lt;&gt;0,(1000-(AV48+U48)/2)/AW48*AP48,0)</f>
        <v>2.1579857375563982</v>
      </c>
      <c r="BA48">
        <f>U48*AA48/1000</f>
        <v>2.8342942940024658</v>
      </c>
      <c r="BB48">
        <f>(AY48-BA48)</f>
        <v>1.6499476242269413</v>
      </c>
      <c r="BC48">
        <f>1/(1.6/F48+1.37/N48)</f>
        <v>1.4541262448108896</v>
      </c>
      <c r="BD48">
        <f>G48*AA48*0.001</f>
        <v>35.019674635474921</v>
      </c>
      <c r="BE48">
        <f>G48/S48</f>
        <v>0.99686714229363205</v>
      </c>
      <c r="BF48">
        <f>(1-AP48*AA48/AU48/F48)*100</f>
        <v>82.871901911248429</v>
      </c>
      <c r="BG48">
        <f>(S48-E48/(N48/1.35))</f>
        <v>402.25450350437393</v>
      </c>
      <c r="BH48">
        <f>E48*BF48/100/BG48</f>
        <v>-2.5628094558453492E-2</v>
      </c>
    </row>
    <row r="49" spans="1:60" x14ac:dyDescent="0.35">
      <c r="A49" s="1" t="s">
        <v>9</v>
      </c>
      <c r="B49" s="1" t="s">
        <v>3795</v>
      </c>
      <c r="K49" s="1">
        <v>2.72</v>
      </c>
    </row>
    <row r="50" spans="1:60" x14ac:dyDescent="0.35">
      <c r="A50" s="1" t="s">
        <v>9</v>
      </c>
      <c r="B50" s="1" t="s">
        <v>3791</v>
      </c>
      <c r="K50" s="1">
        <v>2.72</v>
      </c>
    </row>
    <row r="51" spans="1:60" x14ac:dyDescent="0.35">
      <c r="A51" s="1">
        <v>12</v>
      </c>
      <c r="B51" s="1" t="s">
        <v>106</v>
      </c>
      <c r="C51" s="1">
        <v>2631.5000017993152</v>
      </c>
      <c r="D51" s="1">
        <v>0</v>
      </c>
      <c r="E51">
        <f>(R51-S51*(1000-T51)/(1000-U51))*AO51</f>
        <v>-12.05913867067059</v>
      </c>
      <c r="F51">
        <f>IF(AZ51&lt;&gt;0,1/(1/AZ51-1/N51),0)</f>
        <v>4.4913103371723091</v>
      </c>
      <c r="G51">
        <f>((BC51-AP51/2)*S51-E51)/(BC51+AP51/2)</f>
        <v>395.96407380924705</v>
      </c>
      <c r="H51">
        <f>AP51*1000</f>
        <v>36.66308205979945</v>
      </c>
      <c r="I51">
        <f>(AU51-BA51)</f>
        <v>1.4148595043375254</v>
      </c>
      <c r="J51">
        <f>(P51+AT51*D51)</f>
        <v>30.215757369995117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31.979642868041992</v>
      </c>
      <c r="P51" s="1">
        <v>30.215757369995117</v>
      </c>
      <c r="Q51" s="1">
        <v>32.041976928710938</v>
      </c>
      <c r="R51" s="1">
        <v>399.9296875</v>
      </c>
      <c r="S51" s="1">
        <v>397.64739990234375</v>
      </c>
      <c r="T51" s="1">
        <v>0.75571185350418091</v>
      </c>
      <c r="U51" s="1">
        <v>32.870918273925781</v>
      </c>
      <c r="V51" s="1">
        <v>1.3972159624099731</v>
      </c>
      <c r="W51" s="1">
        <v>60.774185180664063</v>
      </c>
      <c r="X51" s="1">
        <v>300.31124877929688</v>
      </c>
      <c r="Y51" s="1">
        <v>2000.500244140625</v>
      </c>
      <c r="Z51" s="1">
        <v>0.19780638813972473</v>
      </c>
      <c r="AA51" s="1">
        <v>88.18359375</v>
      </c>
      <c r="AB51" s="1">
        <v>10.722866058349609</v>
      </c>
      <c r="AC51" s="1">
        <v>1.6850869655609131</v>
      </c>
      <c r="AD51" s="1">
        <v>6.1731263995170593E-2</v>
      </c>
      <c r="AE51" s="1">
        <v>9.041445329785347E-3</v>
      </c>
      <c r="AF51" s="1">
        <v>6.0605011880397797E-2</v>
      </c>
      <c r="AG51" s="1">
        <v>1.3018892146646976E-2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1.104085473453297</v>
      </c>
      <c r="AP51">
        <f>(U51-T51)/(1000-U51)*AO51</f>
        <v>3.666308205979945E-2</v>
      </c>
      <c r="AQ51">
        <f>(P51+273.15)</f>
        <v>303.36575736999509</v>
      </c>
      <c r="AR51">
        <f>(O51+273.15)</f>
        <v>305.12964286804197</v>
      </c>
      <c r="AS51">
        <f>(Y51*AK51+Z51*AL51)*AM51</f>
        <v>320.08003190815361</v>
      </c>
      <c r="AT51">
        <f>((AS51+0.00000010773*(AR51^4-AQ51^4))-AP51*44100)/(L51*0.92*2*29.3+0.00000043092*AQ51^3)</f>
        <v>-10.009700254735733</v>
      </c>
      <c r="AU51">
        <f>0.61365*EXP(17.502*J51/(240.97+J51))</f>
        <v>4.3135352075948479</v>
      </c>
      <c r="AV51">
        <f>AU51*1000/AA51</f>
        <v>48.915393716247223</v>
      </c>
      <c r="AW51">
        <f>(AV51-U51)</f>
        <v>16.044475442321442</v>
      </c>
      <c r="AX51">
        <f>IF(D51,P51,(O51+P51)/2)</f>
        <v>31.097700119018555</v>
      </c>
      <c r="AY51">
        <f>0.61365*EXP(17.502*AX51/(240.97+AX51))</f>
        <v>4.536570549681783</v>
      </c>
      <c r="AZ51">
        <f>IF(AW51&lt;&gt;0,(1000-(AV51+U51)/2)/AW51*AP51,0)</f>
        <v>2.1916461558546056</v>
      </c>
      <c r="BA51">
        <f>U51*AA51/1000</f>
        <v>2.8986757032573225</v>
      </c>
      <c r="BB51">
        <f>(AY51-BA51)</f>
        <v>1.6378948464244605</v>
      </c>
      <c r="BC51">
        <f>1/(1.6/F51+1.37/N51)</f>
        <v>1.4786098972028285</v>
      </c>
      <c r="BD51">
        <f>G51*AA51*0.001</f>
        <v>34.917535024389657</v>
      </c>
      <c r="BE51">
        <f>G51/S51</f>
        <v>0.99576678712469868</v>
      </c>
      <c r="BF51">
        <f>(1-AP51*AA51/AU51/F51)*100</f>
        <v>83.311767076177929</v>
      </c>
      <c r="BG51">
        <f>(S51-E51/(N51/1.35))</f>
        <v>401.45079091464538</v>
      </c>
      <c r="BH51">
        <f>E51*BF51/100/BG51</f>
        <v>-2.5025935302836311E-2</v>
      </c>
    </row>
    <row r="52" spans="1:60" x14ac:dyDescent="0.35">
      <c r="A52" s="1" t="s">
        <v>9</v>
      </c>
      <c r="B52" s="1" t="s">
        <v>3794</v>
      </c>
    </row>
    <row r="53" spans="1:60" x14ac:dyDescent="0.35">
      <c r="A53" s="1" t="s">
        <v>9</v>
      </c>
      <c r="B53" s="1" t="s">
        <v>3793</v>
      </c>
    </row>
    <row r="54" spans="1:60" x14ac:dyDescent="0.35">
      <c r="A54" s="1" t="s">
        <v>9</v>
      </c>
      <c r="B54" s="1" t="s">
        <v>3792</v>
      </c>
    </row>
    <row r="55" spans="1:60" x14ac:dyDescent="0.35">
      <c r="A55" s="1" t="s">
        <v>9</v>
      </c>
      <c r="B55" s="1" t="s">
        <v>3791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BH55"/>
  <sheetViews>
    <sheetView topLeftCell="A4" zoomScale="53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3877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3876</v>
      </c>
    </row>
    <row r="12" spans="1:60" x14ac:dyDescent="0.35">
      <c r="A12" s="1" t="s">
        <v>9</v>
      </c>
      <c r="B12" s="1" t="s">
        <v>3875</v>
      </c>
    </row>
    <row r="13" spans="1:60" x14ac:dyDescent="0.35">
      <c r="A13" s="1" t="s">
        <v>9</v>
      </c>
      <c r="B13" s="1" t="s">
        <v>3874</v>
      </c>
    </row>
    <row r="14" spans="1:60" x14ac:dyDescent="0.35">
      <c r="A14" s="1" t="s">
        <v>9</v>
      </c>
      <c r="B14" s="1" t="s">
        <v>3873</v>
      </c>
    </row>
    <row r="15" spans="1:60" x14ac:dyDescent="0.35">
      <c r="A15" s="1" t="s">
        <v>9</v>
      </c>
      <c r="B15" s="1" t="s">
        <v>3872</v>
      </c>
    </row>
    <row r="16" spans="1:60" x14ac:dyDescent="0.35">
      <c r="A16" s="1" t="s">
        <v>9</v>
      </c>
      <c r="B16" s="1" t="s">
        <v>3871</v>
      </c>
    </row>
    <row r="17" spans="1:60" x14ac:dyDescent="0.35">
      <c r="A17" s="1" t="s">
        <v>9</v>
      </c>
      <c r="B17" s="1" t="s">
        <v>3870</v>
      </c>
    </row>
    <row r="18" spans="1:60" x14ac:dyDescent="0.35">
      <c r="A18" s="1">
        <v>1</v>
      </c>
      <c r="B18" s="1" t="s">
        <v>3869</v>
      </c>
      <c r="C18" s="1">
        <v>411.50000278279185</v>
      </c>
      <c r="D18" s="1">
        <v>0</v>
      </c>
      <c r="E18">
        <f>(R18-S18*(1000-T18)/(1000-U18))*AO18</f>
        <v>-3.7697675042317358</v>
      </c>
      <c r="F18">
        <f>IF(AZ18&lt;&gt;0,1/(1/AZ18-1/N18),0)</f>
        <v>5.2156847051412862</v>
      </c>
      <c r="G18">
        <f>((BC18-AP18/2)*S18-E18)/(BC18+AP18/2)</f>
        <v>384.39337137677029</v>
      </c>
      <c r="H18">
        <f>AP18*1000</f>
        <v>35.829851322649745</v>
      </c>
      <c r="I18">
        <f>(AU18-BA18)</f>
        <v>1.2904210064389336</v>
      </c>
      <c r="J18">
        <f>(P18+AT18*D18)</f>
        <v>29.526199340820313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32.142234802246094</v>
      </c>
      <c r="P18" s="1">
        <v>29.526199340820313</v>
      </c>
      <c r="Q18" s="1">
        <v>32.278415679931641</v>
      </c>
      <c r="R18" s="1">
        <v>399.99884033203125</v>
      </c>
      <c r="S18" s="1">
        <v>390.73480224609375</v>
      </c>
      <c r="T18" s="1">
        <v>0.98987197875976563</v>
      </c>
      <c r="U18" s="1">
        <v>32.385101318359375</v>
      </c>
      <c r="V18" s="1">
        <v>1.8131450414657593</v>
      </c>
      <c r="W18" s="1">
        <v>59.319679260253906</v>
      </c>
      <c r="X18" s="1">
        <v>300.36740112304688</v>
      </c>
      <c r="Y18" s="1">
        <v>0.21515600383281708</v>
      </c>
      <c r="Z18" s="1">
        <v>3.3157069236040115E-2</v>
      </c>
      <c r="AA18" s="1">
        <v>88.171646118164063</v>
      </c>
      <c r="AB18" s="1">
        <v>11.789989471435547</v>
      </c>
      <c r="AC18" s="1">
        <v>1.6713454723358154</v>
      </c>
      <c r="AD18" s="1">
        <v>6.2123637646436691E-2</v>
      </c>
      <c r="AE18" s="1">
        <v>5.9732627123594284E-3</v>
      </c>
      <c r="AF18" s="1">
        <v>2.0572241395711899E-2</v>
      </c>
      <c r="AG18" s="1">
        <v>8.5025597363710403E-3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1.1042919158935542</v>
      </c>
      <c r="AP18">
        <f>(U18-T18)/(1000-U18)*AO18</f>
        <v>3.5829851322649743E-2</v>
      </c>
      <c r="AQ18">
        <f>(P18+273.15)</f>
        <v>302.67619934082029</v>
      </c>
      <c r="AR18">
        <f>(O18+273.15)</f>
        <v>305.29223480224607</v>
      </c>
      <c r="AS18">
        <f>(Y18*AK18+Z18*AL18)*AM18</f>
        <v>3.4424959843792902E-2</v>
      </c>
      <c r="AT18">
        <f>((AS18+0.00000010773*(AR18^4-AQ18^4))-AP18*44100)/(L18*0.92*2*29.3+0.00000043092*AQ18^3)</f>
        <v>-12.160486174926262</v>
      </c>
      <c r="AU18">
        <f>0.61365*EXP(17.502*J18/(240.97+J18))</f>
        <v>4.1458686993822047</v>
      </c>
      <c r="AV18">
        <f>AU18*1000/AA18</f>
        <v>47.02042983099215</v>
      </c>
      <c r="AW18">
        <f>(AV18-U18)</f>
        <v>14.635328512632775</v>
      </c>
      <c r="AX18">
        <f>IF(D18,P18,(O18+P18)/2)</f>
        <v>30.834217071533203</v>
      </c>
      <c r="AY18">
        <f>0.61365*EXP(17.502*AX18/(240.97+AX18))</f>
        <v>4.4689094801075555</v>
      </c>
      <c r="AZ18">
        <f>IF(AW18&lt;&gt;0,(1000-(AV18+U18)/2)/AW18*AP18,0)</f>
        <v>2.3509760717234149</v>
      </c>
      <c r="BA18">
        <f>U18*AA18/1000</f>
        <v>2.8554476929432711</v>
      </c>
      <c r="BB18">
        <f>(AY18-BA18)</f>
        <v>1.6134617871642845</v>
      </c>
      <c r="BC18">
        <f>1/(1.6/F18+1.37/N18)</f>
        <v>1.5953175730668687</v>
      </c>
      <c r="BD18">
        <f>G18*AA18*0.001</f>
        <v>33.892596311200606</v>
      </c>
      <c r="BE18">
        <f>G18/S18</f>
        <v>0.98377049898583269</v>
      </c>
      <c r="BF18">
        <f>(1-AP18*AA18/AU18/F18)*100</f>
        <v>85.390105449798696</v>
      </c>
      <c r="BG18">
        <f>(S18-E18/(N18/1.35))</f>
        <v>391.9237677465016</v>
      </c>
      <c r="BH18">
        <f>E18*BF18/100/BG18</f>
        <v>-8.2133534936768525E-3</v>
      </c>
    </row>
    <row r="19" spans="1:60" x14ac:dyDescent="0.35">
      <c r="A19" s="1" t="s">
        <v>9</v>
      </c>
      <c r="B19" s="1" t="s">
        <v>3868</v>
      </c>
      <c r="K19" s="1">
        <v>2.72</v>
      </c>
    </row>
    <row r="20" spans="1:60" x14ac:dyDescent="0.35">
      <c r="A20" s="1" t="s">
        <v>9</v>
      </c>
      <c r="B20" s="1" t="s">
        <v>3867</v>
      </c>
      <c r="K20" s="1">
        <v>2.72</v>
      </c>
    </row>
    <row r="21" spans="1:60" x14ac:dyDescent="0.35">
      <c r="A21" s="1">
        <v>2</v>
      </c>
      <c r="B21" s="1" t="s">
        <v>3866</v>
      </c>
      <c r="C21" s="1">
        <v>616.00000279396772</v>
      </c>
      <c r="D21" s="1">
        <v>0</v>
      </c>
      <c r="E21">
        <f>(R21-S21*(1000-T21)/(1000-U21))*AO21</f>
        <v>-4.0369477531749736</v>
      </c>
      <c r="F21">
        <f>IF(AZ21&lt;&gt;0,1/(1/AZ21-1/N21),0)</f>
        <v>4.3045533025477729</v>
      </c>
      <c r="G21">
        <f>((BC21-AP21/2)*S21-E21)/(BC21+AP21/2)</f>
        <v>385.10335544009263</v>
      </c>
      <c r="H21">
        <f>AP21*1000</f>
        <v>34.302648790739894</v>
      </c>
      <c r="I21">
        <f>(AU21-BA21)</f>
        <v>1.3543279890268805</v>
      </c>
      <c r="J21">
        <f>(P21+AT21*D21)</f>
        <v>29.36712646484375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32.094818115234375</v>
      </c>
      <c r="P21" s="1">
        <v>29.36712646484375</v>
      </c>
      <c r="Q21" s="1">
        <v>32.276813507080078</v>
      </c>
      <c r="R21" s="1">
        <v>400.0328369140625</v>
      </c>
      <c r="S21" s="1">
        <v>391.52520751953125</v>
      </c>
      <c r="T21" s="1">
        <v>1.1349191665649414</v>
      </c>
      <c r="U21" s="1">
        <v>31.232580184936523</v>
      </c>
      <c r="V21" s="1">
        <v>2.0842962265014648</v>
      </c>
      <c r="W21" s="1">
        <v>57.359104156494141</v>
      </c>
      <c r="X21" s="1">
        <v>300.31936645507813</v>
      </c>
      <c r="Y21" s="1">
        <v>25.971027374267578</v>
      </c>
      <c r="Z21" s="1">
        <v>0.12005730718374252</v>
      </c>
      <c r="AA21" s="1">
        <v>88.166862487792969</v>
      </c>
      <c r="AB21" s="1">
        <v>11.668745040893555</v>
      </c>
      <c r="AC21" s="1">
        <v>1.6614886522293091</v>
      </c>
      <c r="AD21" s="1">
        <v>4.1852191090583801E-2</v>
      </c>
      <c r="AE21" s="1">
        <v>1.1174016632139683E-2</v>
      </c>
      <c r="AF21" s="1">
        <v>2.9209442436695099E-2</v>
      </c>
      <c r="AG21" s="1">
        <v>4.6225087717175484E-3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1.1041153178495515</v>
      </c>
      <c r="AP21">
        <f>(U21-T21)/(1000-U21)*AO21</f>
        <v>3.4302648790739895E-2</v>
      </c>
      <c r="AQ21">
        <f>(P21+273.15)</f>
        <v>302.51712646484373</v>
      </c>
      <c r="AR21">
        <f>(O21+273.15)</f>
        <v>305.24481811523435</v>
      </c>
      <c r="AS21">
        <f>(Y21*AK21+Z21*AL21)*AM21</f>
        <v>4.1553642870031808</v>
      </c>
      <c r="AT21">
        <f>((AS21+0.00000010773*(AR21^4-AQ21^4))-AP21*44100)/(L21*0.92*2*29.3+0.00000043092*AQ21^3)</f>
        <v>-11.590547509387445</v>
      </c>
      <c r="AU21">
        <f>0.61365*EXP(17.502*J21/(240.97+J21))</f>
        <v>4.1080065913311463</v>
      </c>
      <c r="AV21">
        <f>AU21*1000/AA21</f>
        <v>46.593544052902132</v>
      </c>
      <c r="AW21">
        <f>(AV21-U21)</f>
        <v>15.360963867965609</v>
      </c>
      <c r="AX21">
        <f>IF(D21,P21,(O21+P21)/2)</f>
        <v>30.730972290039063</v>
      </c>
      <c r="AY21">
        <f>0.61365*EXP(17.502*AX21/(240.97+AX21))</f>
        <v>4.4426374744252355</v>
      </c>
      <c r="AZ21">
        <f>IF(AW21&lt;&gt;0,(1000-(AV21+U21)/2)/AW21*AP21,0)</f>
        <v>2.1462082699286098</v>
      </c>
      <c r="BA21">
        <f>U21*AA21/1000</f>
        <v>2.7536786023042659</v>
      </c>
      <c r="BB21">
        <f>(AY21-BA21)</f>
        <v>1.6889588721209696</v>
      </c>
      <c r="BC21">
        <f>1/(1.6/F21+1.37/N21)</f>
        <v>1.4455737301359772</v>
      </c>
      <c r="BD21">
        <f>G21*AA21*0.001</f>
        <v>33.953354582674308</v>
      </c>
      <c r="BE21">
        <f>G21/S21</f>
        <v>0.98359785792561449</v>
      </c>
      <c r="BF21">
        <f>(1-AP21*AA21/AU21/F21)*100</f>
        <v>82.896939921122566</v>
      </c>
      <c r="BG21">
        <f>(S21-E21/(N21/1.35))</f>
        <v>392.79844031176208</v>
      </c>
      <c r="BH21">
        <f>E21*BF21/100/BG21</f>
        <v>-8.5196523462273948E-3</v>
      </c>
    </row>
    <row r="22" spans="1:60" x14ac:dyDescent="0.35">
      <c r="A22" s="1" t="s">
        <v>9</v>
      </c>
      <c r="B22" s="1" t="s">
        <v>3865</v>
      </c>
      <c r="K22" s="1">
        <v>2.72</v>
      </c>
    </row>
    <row r="23" spans="1:60" x14ac:dyDescent="0.35">
      <c r="A23" s="1" t="s">
        <v>9</v>
      </c>
      <c r="B23" s="1" t="s">
        <v>3864</v>
      </c>
      <c r="K23" s="1">
        <v>2.72</v>
      </c>
    </row>
    <row r="24" spans="1:60" x14ac:dyDescent="0.35">
      <c r="A24" s="1">
        <v>3</v>
      </c>
      <c r="B24" s="1" t="s">
        <v>3863</v>
      </c>
      <c r="C24" s="1">
        <v>821.00000279396772</v>
      </c>
      <c r="D24" s="1">
        <v>0</v>
      </c>
      <c r="E24">
        <f>(R24-S24*(1000-T24)/(1000-U24))*AO24</f>
        <v>-3.8228891800790863</v>
      </c>
      <c r="F24">
        <f>IF(AZ24&lt;&gt;0,1/(1/AZ24-1/N24),0)</f>
        <v>3.6302179022148597</v>
      </c>
      <c r="G24">
        <f>((BC24-AP24/2)*S24-E24)/(BC24+AP24/2)</f>
        <v>384.8717934193416</v>
      </c>
      <c r="H24">
        <f>AP24*1000</f>
        <v>32.964106757065508</v>
      </c>
      <c r="I24">
        <f>(AU24-BA24)</f>
        <v>1.4227760748536871</v>
      </c>
      <c r="J24">
        <f>(P24+AT24*D24)</f>
        <v>29.294015884399414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31.995037078857422</v>
      </c>
      <c r="P24" s="1">
        <v>29.294015884399414</v>
      </c>
      <c r="Q24" s="1">
        <v>32.204647064208984</v>
      </c>
      <c r="R24" s="1">
        <v>399.93338012695313</v>
      </c>
      <c r="S24" s="1">
        <v>391.70132446289063</v>
      </c>
      <c r="T24" s="1">
        <v>1.310199499130249</v>
      </c>
      <c r="U24" s="1">
        <v>30.262195587158203</v>
      </c>
      <c r="V24" s="1">
        <v>2.4196498394012451</v>
      </c>
      <c r="W24" s="1">
        <v>55.887607574462891</v>
      </c>
      <c r="X24" s="1">
        <v>300.32122802734375</v>
      </c>
      <c r="Y24" s="1">
        <v>49.802574157714844</v>
      </c>
      <c r="Z24" s="1">
        <v>2.9727652668952942E-2</v>
      </c>
      <c r="AA24" s="1">
        <v>88.160499572753906</v>
      </c>
      <c r="AB24" s="1">
        <v>11.474900245666504</v>
      </c>
      <c r="AC24" s="1">
        <v>1.6498640775680542</v>
      </c>
      <c r="AD24" s="1">
        <v>4.9065578728914261E-2</v>
      </c>
      <c r="AE24" s="1">
        <v>4.9829748459160328E-3</v>
      </c>
      <c r="AF24" s="1">
        <v>4.2958106845617294E-2</v>
      </c>
      <c r="AG24" s="1">
        <v>8.4662092849612236E-3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1.1041221618652342</v>
      </c>
      <c r="AP24">
        <f>(U24-T24)/(1000-U24)*AO24</f>
        <v>3.2964106757065507E-2</v>
      </c>
      <c r="AQ24">
        <f>(P24+273.15)</f>
        <v>302.44401588439939</v>
      </c>
      <c r="AR24">
        <f>(O24+273.15)</f>
        <v>305.1450370788574</v>
      </c>
      <c r="AS24">
        <f>(Y24*AK24+Z24*AL24)*AM24</f>
        <v>7.9684116871264905</v>
      </c>
      <c r="AT24">
        <f>((AS24+0.00000010773*(AR24^4-AQ24^4))-AP24*44100)/(L24*0.92*2*29.3+0.00000043092*AQ24^3)</f>
        <v>-11.100438595493038</v>
      </c>
      <c r="AU24">
        <f>0.61365*EXP(17.502*J24/(240.97+J24))</f>
        <v>4.0907063559859429</v>
      </c>
      <c r="AV24">
        <f>AU24*1000/AA24</f>
        <v>46.400671228162821</v>
      </c>
      <c r="AW24">
        <f>(AV24-U24)</f>
        <v>16.138475641004618</v>
      </c>
      <c r="AX24">
        <f>IF(D24,P24,(O24+P24)/2)</f>
        <v>30.644526481628418</v>
      </c>
      <c r="AY24">
        <f>0.61365*EXP(17.502*AX24/(240.97+AX24))</f>
        <v>4.4207437844778212</v>
      </c>
      <c r="AZ24">
        <f>IF(AW24&lt;&gt;0,(1000-(AV24+U24)/2)/AW24*AP24,0)</f>
        <v>1.9642837402511137</v>
      </c>
      <c r="BA24">
        <f>U24*AA24/1000</f>
        <v>2.6679302811322558</v>
      </c>
      <c r="BB24">
        <f>(AY24-BA24)</f>
        <v>1.7528135033455654</v>
      </c>
      <c r="BC24">
        <f>1/(1.6/F24+1.37/N24)</f>
        <v>1.3143845959479916</v>
      </c>
      <c r="BD24">
        <f>G24*AA24*0.001</f>
        <v>33.930489579310894</v>
      </c>
      <c r="BE24">
        <f>G24/S24</f>
        <v>0.98256444230074069</v>
      </c>
      <c r="BF24">
        <f>(1-AP24*AA24/AU24/F24)*100</f>
        <v>80.43029158718133</v>
      </c>
      <c r="BG24">
        <f>(S24-E24/(N24/1.35))</f>
        <v>392.9070442697207</v>
      </c>
      <c r="BH24">
        <f>E24*BF24/100/BG24</f>
        <v>-7.8256701157072388E-3</v>
      </c>
    </row>
    <row r="25" spans="1:60" x14ac:dyDescent="0.35">
      <c r="A25" s="1" t="s">
        <v>9</v>
      </c>
      <c r="B25" s="1" t="s">
        <v>3862</v>
      </c>
      <c r="K25" s="1">
        <v>2.72</v>
      </c>
    </row>
    <row r="26" spans="1:60" x14ac:dyDescent="0.35">
      <c r="A26" s="1" t="s">
        <v>9</v>
      </c>
      <c r="B26" s="1" t="s">
        <v>991</v>
      </c>
      <c r="K26" s="1">
        <v>2.72</v>
      </c>
    </row>
    <row r="27" spans="1:60" x14ac:dyDescent="0.35">
      <c r="A27" s="1">
        <v>4</v>
      </c>
      <c r="B27" s="1" t="s">
        <v>3861</v>
      </c>
      <c r="C27" s="1">
        <v>1026.0000027939677</v>
      </c>
      <c r="D27" s="1">
        <v>0</v>
      </c>
      <c r="E27">
        <f>(R27-S27*(1000-T27)/(1000-U27))*AO27</f>
        <v>-4.1265670579909512</v>
      </c>
      <c r="F27">
        <f>IF(AZ27&lt;&gt;0,1/(1/AZ27-1/N27),0)</f>
        <v>3.306109057128241</v>
      </c>
      <c r="G27">
        <f>((BC27-AP27/2)*S27-E27)/(BC27+AP27/2)</f>
        <v>385.23428490477187</v>
      </c>
      <c r="H27">
        <f>AP27*1000</f>
        <v>32.223440817134161</v>
      </c>
      <c r="I27">
        <f>(AU27-BA27)</f>
        <v>1.4648172215009998</v>
      </c>
      <c r="J27">
        <f>(P27+AT27*D27)</f>
        <v>29.314952850341797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31.925897598266602</v>
      </c>
      <c r="P27" s="1">
        <v>29.314952850341797</v>
      </c>
      <c r="Q27" s="1">
        <v>32.136093139648438</v>
      </c>
      <c r="R27" s="1">
        <v>399.6881103515625</v>
      </c>
      <c r="S27" s="1">
        <v>391.98464965820313</v>
      </c>
      <c r="T27" s="1">
        <v>1.5251317024230957</v>
      </c>
      <c r="U27" s="1">
        <v>29.842308044433594</v>
      </c>
      <c r="V27" s="1">
        <v>2.827547550201416</v>
      </c>
      <c r="W27" s="1">
        <v>55.326728820800781</v>
      </c>
      <c r="X27" s="1">
        <v>300.28469848632813</v>
      </c>
      <c r="Y27" s="1">
        <v>100.52355194091797</v>
      </c>
      <c r="Z27" s="1">
        <v>0.1715053915977478</v>
      </c>
      <c r="AA27" s="1">
        <v>88.157958984375</v>
      </c>
      <c r="AB27" s="1">
        <v>11.65174674987793</v>
      </c>
      <c r="AC27" s="1">
        <v>1.6385277509689331</v>
      </c>
      <c r="AD27" s="1">
        <v>3.7165693938732147E-2</v>
      </c>
      <c r="AE27" s="1">
        <v>4.7391275875270367E-3</v>
      </c>
      <c r="AF27" s="1">
        <v>2.5208050385117531E-2</v>
      </c>
      <c r="AG27" s="1">
        <v>6.3819978386163712E-3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1.1039878620820884</v>
      </c>
      <c r="AP27">
        <f>(U27-T27)/(1000-U27)*AO27</f>
        <v>3.2223440817134158E-2</v>
      </c>
      <c r="AQ27">
        <f>(P27+273.15)</f>
        <v>302.46495285034177</v>
      </c>
      <c r="AR27">
        <f>(O27+273.15)</f>
        <v>305.07589759826658</v>
      </c>
      <c r="AS27">
        <f>(Y27*AK27+Z27*AL27)*AM27</f>
        <v>16.083767951046639</v>
      </c>
      <c r="AT27">
        <f>((AS27+0.00000010773*(AR27^4-AQ27^4))-AP27*44100)/(L27*0.92*2*29.3+0.00000043092*AQ27^3)</f>
        <v>-10.788508006923436</v>
      </c>
      <c r="AU27">
        <f>0.61365*EXP(17.502*J27/(240.97+J27))</f>
        <v>4.0956541900812606</v>
      </c>
      <c r="AV27">
        <f>AU27*1000/AA27</f>
        <v>46.458133074600433</v>
      </c>
      <c r="AW27">
        <f>(AV27-U27)</f>
        <v>16.615825030166839</v>
      </c>
      <c r="AX27">
        <f>IF(D27,P27,(O27+P27)/2)</f>
        <v>30.620425224304199</v>
      </c>
      <c r="AY27">
        <f>0.61365*EXP(17.502*AX27/(240.97+AX27))</f>
        <v>4.4146565633686228</v>
      </c>
      <c r="AZ27">
        <f>IF(AW27&lt;&gt;0,(1000-(AV27+U27)/2)/AW27*AP27,0)</f>
        <v>1.865336773016244</v>
      </c>
      <c r="BA27">
        <f>U27*AA27/1000</f>
        <v>2.6308369685802608</v>
      </c>
      <c r="BB27">
        <f>(AY27-BA27)</f>
        <v>1.7838195947883619</v>
      </c>
      <c r="BC27">
        <f>1/(1.6/F27+1.37/N27)</f>
        <v>1.243750140711197</v>
      </c>
      <c r="BD27">
        <f>G27*AA27*0.001</f>
        <v>33.961468288009911</v>
      </c>
      <c r="BE27">
        <f>G27/S27</f>
        <v>0.98277900739399526</v>
      </c>
      <c r="BF27">
        <f>(1-AP27*AA27/AU27/F27)*100</f>
        <v>79.020603861062853</v>
      </c>
      <c r="BG27">
        <f>(S27-E27/(N27/1.35))</f>
        <v>393.2861479234312</v>
      </c>
      <c r="BH27">
        <f>E27*BF27/100/BG27</f>
        <v>-8.2912612741982399E-3</v>
      </c>
    </row>
    <row r="28" spans="1:60" x14ac:dyDescent="0.35">
      <c r="A28" s="1" t="s">
        <v>9</v>
      </c>
      <c r="B28" s="1" t="s">
        <v>3860</v>
      </c>
      <c r="K28" s="1">
        <v>2.72</v>
      </c>
    </row>
    <row r="29" spans="1:60" x14ac:dyDescent="0.35">
      <c r="A29" s="1" t="s">
        <v>9</v>
      </c>
      <c r="B29" s="1" t="s">
        <v>3859</v>
      </c>
      <c r="K29" s="1">
        <v>2.72</v>
      </c>
    </row>
    <row r="30" spans="1:60" x14ac:dyDescent="0.35">
      <c r="A30" s="1">
        <v>5</v>
      </c>
      <c r="B30" s="1" t="s">
        <v>3858</v>
      </c>
      <c r="C30" s="1">
        <v>1230.0000027939677</v>
      </c>
      <c r="D30" s="1">
        <v>0</v>
      </c>
      <c r="E30">
        <f>(R30-S30*(1000-T30)/(1000-U30))*AO30</f>
        <v>-3.5697020805659987</v>
      </c>
      <c r="F30">
        <f>IF(AZ30&lt;&gt;0,1/(1/AZ30-1/N30),0)</f>
        <v>3.1363908125802418</v>
      </c>
      <c r="G30">
        <f>((BC30-AP30/2)*S30-E30)/(BC30+AP30/2)</f>
        <v>384.89270173784297</v>
      </c>
      <c r="H30">
        <f>AP30*1000</f>
        <v>31.701140986349451</v>
      </c>
      <c r="I30">
        <f>(AU30-BA30)</f>
        <v>1.4851035342710532</v>
      </c>
      <c r="J30">
        <f>(P30+AT30*D30)</f>
        <v>29.328201293945313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31.880605697631836</v>
      </c>
      <c r="P30" s="1">
        <v>29.328201293945313</v>
      </c>
      <c r="Q30" s="1">
        <v>32.089298248291016</v>
      </c>
      <c r="R30" s="1">
        <v>400.18057250976563</v>
      </c>
      <c r="S30" s="1">
        <v>392.15447998046875</v>
      </c>
      <c r="T30" s="1">
        <v>1.7899489402770996</v>
      </c>
      <c r="U30" s="1">
        <v>29.649484634399414</v>
      </c>
      <c r="V30" s="1">
        <v>3.3268394470214844</v>
      </c>
      <c r="W30" s="1">
        <v>55.107200622558594</v>
      </c>
      <c r="X30" s="1">
        <v>300.32989501953125</v>
      </c>
      <c r="Y30" s="1">
        <v>150.51496887207031</v>
      </c>
      <c r="Z30" s="1">
        <v>5.7170439511537552E-2</v>
      </c>
      <c r="AA30" s="1">
        <v>88.15277099609375</v>
      </c>
      <c r="AB30" s="1">
        <v>11.681199073791504</v>
      </c>
      <c r="AC30" s="1">
        <v>1.6334789991378784</v>
      </c>
      <c r="AD30" s="1">
        <v>3.5456810146570206E-2</v>
      </c>
      <c r="AE30" s="1">
        <v>4.1123237460851669E-3</v>
      </c>
      <c r="AF30" s="1">
        <v>4.6942427754402161E-2</v>
      </c>
      <c r="AG30" s="1">
        <v>7.5166425667703152E-3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1.1041540258071001</v>
      </c>
      <c r="AP30">
        <f>(U30-T30)/(1000-U30)*AO30</f>
        <v>3.1701140986349449E-2</v>
      </c>
      <c r="AQ30">
        <f>(P30+273.15)</f>
        <v>302.47820129394529</v>
      </c>
      <c r="AR30">
        <f>(O30+273.15)</f>
        <v>305.03060569763181</v>
      </c>
      <c r="AS30">
        <f>(Y30*AK30+Z30*AL30)*AM30</f>
        <v>24.082394481247775</v>
      </c>
      <c r="AT30">
        <f>((AS30+0.00000010773*(AR30^4-AQ30^4))-AP30*44100)/(L30*0.92*2*29.3+0.00000043092*AQ30^3)</f>
        <v>-10.550209917986052</v>
      </c>
      <c r="AU30">
        <f>0.61365*EXP(17.502*J30/(240.97+J30))</f>
        <v>4.0987877633994652</v>
      </c>
      <c r="AV30">
        <f>AU30*1000/AA30</f>
        <v>46.496414316699038</v>
      </c>
      <c r="AW30">
        <f>(AV30-U30)</f>
        <v>16.846929682299624</v>
      </c>
      <c r="AX30">
        <f>IF(D30,P30,(O30+P30)/2)</f>
        <v>30.604403495788574</v>
      </c>
      <c r="AY30">
        <f>0.61365*EXP(17.502*AX30/(240.97+AX30))</f>
        <v>4.4106140195139805</v>
      </c>
      <c r="AZ30">
        <f>IF(AW30&lt;&gt;0,(1000-(AV30+U30)/2)/AW30*AP30,0)</f>
        <v>1.8100737417630401</v>
      </c>
      <c r="BA30">
        <f>U30*AA30/1000</f>
        <v>2.6136842291284119</v>
      </c>
      <c r="BB30">
        <f>(AY30-BA30)</f>
        <v>1.7969297903855685</v>
      </c>
      <c r="BC30">
        <f>1/(1.6/F30+1.37/N30)</f>
        <v>1.2045175103859982</v>
      </c>
      <c r="BD30">
        <f>G30*AA30*0.001</f>
        <v>33.929358194363886</v>
      </c>
      <c r="BE30">
        <f>G30/S30</f>
        <v>0.98148235296715858</v>
      </c>
      <c r="BF30">
        <f>(1-AP30*AA30/AU30/F30)*100</f>
        <v>78.261716010531927</v>
      </c>
      <c r="BG30">
        <f>(S30-E30/(N30/1.35))</f>
        <v>393.28034586364663</v>
      </c>
      <c r="BH30">
        <f>E30*BF30/100/BG30</f>
        <v>-7.1036097636143066E-3</v>
      </c>
    </row>
    <row r="31" spans="1:60" x14ac:dyDescent="0.35">
      <c r="A31" s="1" t="s">
        <v>9</v>
      </c>
      <c r="B31" s="1" t="s">
        <v>3857</v>
      </c>
      <c r="K31" s="1">
        <v>2.72</v>
      </c>
    </row>
    <row r="32" spans="1:60" x14ac:dyDescent="0.35">
      <c r="A32" s="1" t="s">
        <v>9</v>
      </c>
      <c r="B32" s="1" t="s">
        <v>3856</v>
      </c>
      <c r="K32" s="1">
        <v>2.72</v>
      </c>
    </row>
    <row r="33" spans="1:60" x14ac:dyDescent="0.35">
      <c r="A33" s="1">
        <v>6</v>
      </c>
      <c r="B33" s="1" t="s">
        <v>3855</v>
      </c>
      <c r="C33" s="1">
        <v>1435.0000027939677</v>
      </c>
      <c r="D33" s="1">
        <v>0</v>
      </c>
      <c r="E33">
        <f>(R33-S33*(1000-T33)/(1000-U33))*AO33</f>
        <v>-3.2863348707524302</v>
      </c>
      <c r="F33">
        <f>IF(AZ33&lt;&gt;0,1/(1/AZ33-1/N33),0)</f>
        <v>2.9984683512931727</v>
      </c>
      <c r="G33">
        <f>((BC33-AP33/2)*S33-E33)/(BC33+AP33/2)</f>
        <v>384.26035962892627</v>
      </c>
      <c r="H33">
        <f>AP33*1000</f>
        <v>31.432587525694395</v>
      </c>
      <c r="I33">
        <f>(AU33-BA33)</f>
        <v>1.5111429855316154</v>
      </c>
      <c r="J33">
        <f>(P33+AT33*D33)</f>
        <v>29.471023559570313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31.865175247192383</v>
      </c>
      <c r="P33" s="1">
        <v>29.471023559570313</v>
      </c>
      <c r="Q33" s="1">
        <v>32.065170288085938</v>
      </c>
      <c r="R33" s="1">
        <v>400.04769897460938</v>
      </c>
      <c r="S33" s="1">
        <v>391.86788940429688</v>
      </c>
      <c r="T33" s="1">
        <v>2.1176271438598633</v>
      </c>
      <c r="U33" s="1">
        <v>29.740646362304688</v>
      </c>
      <c r="V33" s="1">
        <v>3.9390685558319092</v>
      </c>
      <c r="W33" s="1">
        <v>55.321559906005859</v>
      </c>
      <c r="X33" s="1">
        <v>300.30718994140625</v>
      </c>
      <c r="Y33" s="1">
        <v>300.27224731445313</v>
      </c>
      <c r="Z33" s="1">
        <v>0.14978288114070892</v>
      </c>
      <c r="AA33" s="1">
        <v>88.147331237792969</v>
      </c>
      <c r="AB33" s="1">
        <v>11.498713493347168</v>
      </c>
      <c r="AC33" s="1">
        <v>1.6482309103012085</v>
      </c>
      <c r="AD33" s="1">
        <v>4.9281351268291473E-2</v>
      </c>
      <c r="AE33" s="1">
        <v>7.4637751094996929E-3</v>
      </c>
      <c r="AF33" s="1">
        <v>2.9228447005152702E-2</v>
      </c>
      <c r="AG33" s="1">
        <v>9.9438522011041641E-3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1.1040705512551698</v>
      </c>
      <c r="AP33">
        <f>(U33-T33)/(1000-U33)*AO33</f>
        <v>3.1432587525694396E-2</v>
      </c>
      <c r="AQ33">
        <f>(P33+273.15)</f>
        <v>302.62102355957029</v>
      </c>
      <c r="AR33">
        <f>(O33+273.15)</f>
        <v>305.01517524719236</v>
      </c>
      <c r="AS33">
        <f>(Y33*AK33+Z33*AL33)*AM33</f>
        <v>48.043558496455262</v>
      </c>
      <c r="AT33">
        <f>((AS33+0.00000010773*(AR33^4-AQ33^4))-AP33*44100)/(L33*0.92*2*29.3+0.00000043092*AQ33^3)</f>
        <v>-10.282470429148466</v>
      </c>
      <c r="AU33">
        <f>0.61365*EXP(17.502*J33/(240.97+J33))</f>
        <v>4.1327015916557492</v>
      </c>
      <c r="AV33">
        <f>AU33*1000/AA33</f>
        <v>46.884023981475494</v>
      </c>
      <c r="AW33">
        <f>(AV33-U33)</f>
        <v>17.143377619170806</v>
      </c>
      <c r="AX33">
        <f>IF(D33,P33,(O33+P33)/2)</f>
        <v>30.668099403381348</v>
      </c>
      <c r="AY33">
        <f>0.61365*EXP(17.502*AX33/(240.97+AX33))</f>
        <v>4.4267046369525191</v>
      </c>
      <c r="AZ33">
        <f>IF(AW33&lt;&gt;0,(1000-(AV33+U33)/2)/AW33*AP33,0)</f>
        <v>1.7632658142749531</v>
      </c>
      <c r="BA33">
        <f>U33*AA33/1000</f>
        <v>2.6215586061241338</v>
      </c>
      <c r="BB33">
        <f>(AY33-BA33)</f>
        <v>1.8051460308283853</v>
      </c>
      <c r="BC33">
        <f>1/(1.6/F33+1.37/N33)</f>
        <v>1.1714084534442499</v>
      </c>
      <c r="BD33">
        <f>G33*AA33*0.001</f>
        <v>33.871525201764413</v>
      </c>
      <c r="BE33">
        <f>G33/S33</f>
        <v>0.98058649360901884</v>
      </c>
      <c r="BF33">
        <f>(1-AP33*AA33/AU33/F33)*100</f>
        <v>77.640824495239059</v>
      </c>
      <c r="BG33">
        <f>(S33-E33/(N33/1.35))</f>
        <v>392.90438271050897</v>
      </c>
      <c r="BH33">
        <f>E33*BF33/100/BG33</f>
        <v>-6.4940418117114835E-3</v>
      </c>
    </row>
    <row r="34" spans="1:60" x14ac:dyDescent="0.35">
      <c r="A34" s="1" t="s">
        <v>9</v>
      </c>
      <c r="B34" s="1" t="s">
        <v>3854</v>
      </c>
      <c r="K34" s="1">
        <v>2.72</v>
      </c>
    </row>
    <row r="35" spans="1:60" x14ac:dyDescent="0.35">
      <c r="A35" s="1" t="s">
        <v>9</v>
      </c>
      <c r="B35" s="1" t="s">
        <v>3853</v>
      </c>
      <c r="K35" s="1">
        <v>2.72</v>
      </c>
    </row>
    <row r="36" spans="1:60" x14ac:dyDescent="0.35">
      <c r="A36" s="1">
        <v>7</v>
      </c>
      <c r="B36" s="1" t="s">
        <v>3852</v>
      </c>
      <c r="C36" s="1">
        <v>1639.5000028051436</v>
      </c>
      <c r="D36" s="1">
        <v>0</v>
      </c>
      <c r="E36">
        <f>(R36-S36*(1000-T36)/(1000-U36))*AO36</f>
        <v>-3.2489791473558931</v>
      </c>
      <c r="F36">
        <f>IF(AZ36&lt;&gt;0,1/(1/AZ36-1/N36),0)</f>
        <v>2.8125303235845482</v>
      </c>
      <c r="G36">
        <f>((BC36-AP36/2)*S36-E36)/(BC36+AP36/2)</f>
        <v>384.09330543488443</v>
      </c>
      <c r="H36">
        <f>AP36*1000</f>
        <v>31.052238916807084</v>
      </c>
      <c r="I36">
        <f>(AU36-BA36)</f>
        <v>1.5503419536923277</v>
      </c>
      <c r="J36">
        <f>(P36+AT36*D36)</f>
        <v>29.654703140258789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31.880756378173828</v>
      </c>
      <c r="P36" s="1">
        <v>29.654703140258789</v>
      </c>
      <c r="Q36" s="1">
        <v>32.065586090087891</v>
      </c>
      <c r="R36" s="1">
        <v>399.99435424804688</v>
      </c>
      <c r="S36" s="1">
        <v>391.91555786132813</v>
      </c>
      <c r="T36" s="1">
        <v>2.5136387348175049</v>
      </c>
      <c r="U36" s="1">
        <v>29.796804428100586</v>
      </c>
      <c r="V36" s="1">
        <v>4.6712675094604492</v>
      </c>
      <c r="W36" s="1">
        <v>55.373447418212891</v>
      </c>
      <c r="X36" s="1">
        <v>300.35147094726563</v>
      </c>
      <c r="Y36" s="1">
        <v>501.375732421875</v>
      </c>
      <c r="Z36" s="1">
        <v>0.17836631834506989</v>
      </c>
      <c r="AA36" s="1">
        <v>88.141487121582031</v>
      </c>
      <c r="AB36" s="1">
        <v>11.68282413482666</v>
      </c>
      <c r="AC36" s="1">
        <v>1.6542444229125977</v>
      </c>
      <c r="AD36" s="1">
        <v>4.5018386095762253E-2</v>
      </c>
      <c r="AE36" s="1">
        <v>7.6668770052492619E-3</v>
      </c>
      <c r="AF36" s="1">
        <v>2.2237207740545273E-2</v>
      </c>
      <c r="AG36" s="1">
        <v>5.5231670849025249E-3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1.1042333490708292</v>
      </c>
      <c r="AP36">
        <f>(U36-T36)/(1000-U36)*AO36</f>
        <v>3.1052238916807084E-2</v>
      </c>
      <c r="AQ36">
        <f>(P36+273.15)</f>
        <v>302.80470314025877</v>
      </c>
      <c r="AR36">
        <f>(O36+273.15)</f>
        <v>305.03075637817381</v>
      </c>
      <c r="AS36">
        <f>(Y36*AK36+Z36*AL36)*AM36</f>
        <v>80.220115394440654</v>
      </c>
      <c r="AT36">
        <f>((AS36+0.00000010773*(AR36^4-AQ36^4))-AP36*44100)/(L36*0.92*2*29.3+0.00000043092*AQ36^3)</f>
        <v>-9.912070957459683</v>
      </c>
      <c r="AU36">
        <f>0.61365*EXP(17.502*J36/(240.97+J36))</f>
        <v>4.176676607456054</v>
      </c>
      <c r="AV36">
        <f>AU36*1000/AA36</f>
        <v>47.386046501515928</v>
      </c>
      <c r="AW36">
        <f>(AV36-U36)</f>
        <v>17.589242073415342</v>
      </c>
      <c r="AX36">
        <f>IF(D36,P36,(O36+P36)/2)</f>
        <v>30.767729759216309</v>
      </c>
      <c r="AY36">
        <f>0.61365*EXP(17.502*AX36/(240.97+AX36))</f>
        <v>4.451975434673888</v>
      </c>
      <c r="AZ36">
        <f>IF(AW36&lt;&gt;0,(1000-(AV36+U36)/2)/AW36*AP36,0)</f>
        <v>1.6972811351692831</v>
      </c>
      <c r="BA36">
        <f>U36*AA36/1000</f>
        <v>2.6263346537637262</v>
      </c>
      <c r="BB36">
        <f>(AY36-BA36)</f>
        <v>1.8256407809101618</v>
      </c>
      <c r="BC36">
        <f>1/(1.6/F36+1.37/N36)</f>
        <v>1.1249224245453815</v>
      </c>
      <c r="BD36">
        <f>G36*AA36*0.001</f>
        <v>33.854555134474737</v>
      </c>
      <c r="BE36">
        <f>G36/S36</f>
        <v>0.98004097497652432</v>
      </c>
      <c r="BF36">
        <f>(1-AP36*AA36/AU36/F36)*100</f>
        <v>76.700573614050484</v>
      </c>
      <c r="BG36">
        <f>(S36-E36/(N36/1.35))</f>
        <v>392.94026936234627</v>
      </c>
      <c r="BH36">
        <f>E36*BF36/100/BG36</f>
        <v>-6.3418942697494171E-3</v>
      </c>
    </row>
    <row r="37" spans="1:60" x14ac:dyDescent="0.35">
      <c r="A37" s="1" t="s">
        <v>9</v>
      </c>
      <c r="B37" s="1" t="s">
        <v>3851</v>
      </c>
      <c r="K37" s="1">
        <v>2.72</v>
      </c>
    </row>
    <row r="38" spans="1:60" x14ac:dyDescent="0.35">
      <c r="A38" s="1" t="s">
        <v>9</v>
      </c>
      <c r="B38" s="1" t="s">
        <v>3850</v>
      </c>
      <c r="K38" s="1">
        <v>2.72</v>
      </c>
    </row>
    <row r="39" spans="1:60" x14ac:dyDescent="0.35">
      <c r="A39" s="1">
        <v>8</v>
      </c>
      <c r="B39" s="1" t="s">
        <v>3849</v>
      </c>
      <c r="C39" s="1">
        <v>1843.5000028051436</v>
      </c>
      <c r="D39" s="1">
        <v>0</v>
      </c>
      <c r="E39">
        <f>(R39-S39*(1000-T39)/(1000-U39))*AO39</f>
        <v>-2.8096960233549835</v>
      </c>
      <c r="F39">
        <f>IF(AZ39&lt;&gt;0,1/(1/AZ39-1/N39),0)</f>
        <v>2.4065375507514597</v>
      </c>
      <c r="G39">
        <f>((BC39-AP39/2)*S39-E39)/(BC39+AP39/2)</f>
        <v>383.31791789129329</v>
      </c>
      <c r="H39">
        <f>AP39*1000</f>
        <v>29.869850721494522</v>
      </c>
      <c r="I39">
        <f>(AU39-BA39)</f>
        <v>1.6430560363185944</v>
      </c>
      <c r="J39">
        <f>(P39+AT39*D39)</f>
        <v>29.834995269775391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31.916288375854492</v>
      </c>
      <c r="P39" s="1">
        <v>29.834995269775391</v>
      </c>
      <c r="Q39" s="1">
        <v>32.078617095947266</v>
      </c>
      <c r="R39" s="1">
        <v>400.0130615234375</v>
      </c>
      <c r="S39" s="1">
        <v>391.95465087890625</v>
      </c>
      <c r="T39" s="1">
        <v>2.9808337688446045</v>
      </c>
      <c r="U39" s="1">
        <v>29.241434097290039</v>
      </c>
      <c r="V39" s="1">
        <v>5.5279154777526855</v>
      </c>
      <c r="W39" s="1">
        <v>54.227836608886719</v>
      </c>
      <c r="X39" s="1">
        <v>300.3367919921875</v>
      </c>
      <c r="Y39" s="1">
        <v>750.399169921875</v>
      </c>
      <c r="Z39" s="1">
        <v>0.14063721895217896</v>
      </c>
      <c r="AA39" s="1">
        <v>88.134552001953125</v>
      </c>
      <c r="AB39" s="1">
        <v>11.587418556213379</v>
      </c>
      <c r="AC39" s="1">
        <v>1.6459245681762695</v>
      </c>
      <c r="AD39" s="1">
        <v>8.3694204688072205E-2</v>
      </c>
      <c r="AE39" s="1">
        <v>2.4075908586382866E-2</v>
      </c>
      <c r="AF39" s="1">
        <v>1.5361892990767956E-2</v>
      </c>
      <c r="AG39" s="1">
        <v>9.8581770434975624E-3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1.1041793823242185</v>
      </c>
      <c r="AP39">
        <f>(U39-T39)/(1000-U39)*AO39</f>
        <v>2.9869850721494524E-2</v>
      </c>
      <c r="AQ39">
        <f>(P39+273.15)</f>
        <v>302.98499526977537</v>
      </c>
      <c r="AR39">
        <f>(O39+273.15)</f>
        <v>305.06628837585447</v>
      </c>
      <c r="AS39">
        <f>(Y39*AK39+Z39*AL39)*AM39</f>
        <v>120.06386450386344</v>
      </c>
      <c r="AT39">
        <f>((AS39+0.00000010773*(AR39^4-AQ39^4))-AP39*44100)/(L39*0.92*2*29.3+0.00000043092*AQ39^3)</f>
        <v>-9.2017228301764202</v>
      </c>
      <c r="AU39">
        <f>0.61365*EXP(17.502*J39/(240.97+J39))</f>
        <v>4.2202367303778887</v>
      </c>
      <c r="AV39">
        <f>AU39*1000/AA39</f>
        <v>47.884020903451862</v>
      </c>
      <c r="AW39">
        <f>(AV39-U39)</f>
        <v>18.642586806161823</v>
      </c>
      <c r="AX39">
        <f>IF(D39,P39,(O39+P39)/2)</f>
        <v>30.875641822814941</v>
      </c>
      <c r="AY39">
        <f>0.61365*EXP(17.502*AX39/(240.97+AX39))</f>
        <v>4.4794885404990605</v>
      </c>
      <c r="AZ39">
        <f>IF(AW39&lt;&gt;0,(1000-(AV39+U39)/2)/AW39*AP39,0)</f>
        <v>1.5404508025760022</v>
      </c>
      <c r="BA39">
        <f>U39*AA39/1000</f>
        <v>2.5771806940592943</v>
      </c>
      <c r="BB39">
        <f>(AY39-BA39)</f>
        <v>1.9023078464397662</v>
      </c>
      <c r="BC39">
        <f>1/(1.6/F39+1.37/N39)</f>
        <v>1.015307748663701</v>
      </c>
      <c r="BD39">
        <f>G39*AA39*0.001</f>
        <v>33.783552967670587</v>
      </c>
      <c r="BE39">
        <f>G39/S39</f>
        <v>0.97796496873236172</v>
      </c>
      <c r="BF39">
        <f>(1-AP39*AA39/AU39/F39)*100</f>
        <v>74.079116640283019</v>
      </c>
      <c r="BG39">
        <f>(S39-E39/(N39/1.35))</f>
        <v>392.84081471650427</v>
      </c>
      <c r="BH39">
        <f>E39*BF39/100/BG39</f>
        <v>-5.2983241975011796E-3</v>
      </c>
    </row>
    <row r="40" spans="1:60" x14ac:dyDescent="0.35">
      <c r="A40" s="1" t="s">
        <v>9</v>
      </c>
      <c r="B40" s="1" t="s">
        <v>3848</v>
      </c>
      <c r="K40" s="1">
        <v>2.72</v>
      </c>
    </row>
    <row r="41" spans="1:60" x14ac:dyDescent="0.35">
      <c r="A41" s="1" t="s">
        <v>9</v>
      </c>
      <c r="B41" s="1" t="s">
        <v>3847</v>
      </c>
      <c r="K41" s="1">
        <v>2.72</v>
      </c>
    </row>
    <row r="42" spans="1:60" x14ac:dyDescent="0.35">
      <c r="A42" s="1">
        <v>9</v>
      </c>
      <c r="B42" s="1" t="s">
        <v>3846</v>
      </c>
      <c r="C42" s="1">
        <v>2047.5000028051436</v>
      </c>
      <c r="D42" s="1">
        <v>0</v>
      </c>
      <c r="E42">
        <f>(R42-S42*(1000-T42)/(1000-U42))*AO42</f>
        <v>-2.4210662293246124</v>
      </c>
      <c r="F42">
        <f>IF(AZ42&lt;&gt;0,1/(1/AZ42-1/N42),0)</f>
        <v>1.7982011747145248</v>
      </c>
      <c r="G42">
        <f>((BC42-AP42/2)*S42-E42)/(BC42+AP42/2)</f>
        <v>382.46682323059161</v>
      </c>
      <c r="H42">
        <f>AP42*1000</f>
        <v>27.518043558093378</v>
      </c>
      <c r="I42">
        <f>(AU42-BA42)</f>
        <v>1.8420942797960533</v>
      </c>
      <c r="J42">
        <f>(P42+AT42*D42)</f>
        <v>30.101335525512695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31.974092483520508</v>
      </c>
      <c r="P42" s="1">
        <v>30.101335525512695</v>
      </c>
      <c r="Q42" s="1">
        <v>32.114780426025391</v>
      </c>
      <c r="R42" s="1">
        <v>400.02426147460938</v>
      </c>
      <c r="S42" s="1">
        <v>392.43698120117188</v>
      </c>
      <c r="T42" s="1">
        <v>3.4935100078582764</v>
      </c>
      <c r="U42" s="1">
        <v>27.723403930664063</v>
      </c>
      <c r="V42" s="1">
        <v>6.4570398330688477</v>
      </c>
      <c r="W42" s="1">
        <v>51.241050720214844</v>
      </c>
      <c r="X42" s="1">
        <v>300.3480224609375</v>
      </c>
      <c r="Y42" s="1">
        <v>1000.1271362304688</v>
      </c>
      <c r="Z42" s="1">
        <v>0.21152600646018982</v>
      </c>
      <c r="AA42" s="1">
        <v>88.128318786621094</v>
      </c>
      <c r="AB42" s="1">
        <v>11.73598575592041</v>
      </c>
      <c r="AC42" s="1">
        <v>1.6450464725494385</v>
      </c>
      <c r="AD42" s="1">
        <v>9.6711941063404083E-2</v>
      </c>
      <c r="AE42" s="1">
        <v>3.7242870777845383E-2</v>
      </c>
      <c r="AF42" s="1">
        <v>3.989865630865097E-2</v>
      </c>
      <c r="AG42" s="1">
        <v>2.5979924947023392E-2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1.1042206708122699</v>
      </c>
      <c r="AP42">
        <f>(U42-T42)/(1000-U42)*AO42</f>
        <v>2.751804355809338E-2</v>
      </c>
      <c r="AQ42">
        <f>(P42+273.15)</f>
        <v>303.25133552551267</v>
      </c>
      <c r="AR42">
        <f>(O42+273.15)</f>
        <v>305.12409248352049</v>
      </c>
      <c r="AS42">
        <f>(Y42*AK42+Z42*AL42)*AM42</f>
        <v>160.02033822014164</v>
      </c>
      <c r="AT42">
        <f>((AS42+0.00000010773*(AR42^4-AQ42^4))-AP42*44100)/(L42*0.92*2*29.3+0.00000043092*AQ42^3)</f>
        <v>-8.0912433163807833</v>
      </c>
      <c r="AU42">
        <f>0.61365*EXP(17.502*J42/(240.97+J42))</f>
        <v>4.2853112592478801</v>
      </c>
      <c r="AV42">
        <f>AU42*1000/AA42</f>
        <v>48.625814247331817</v>
      </c>
      <c r="AW42">
        <f>(AV42-U42)</f>
        <v>20.902410316667755</v>
      </c>
      <c r="AX42">
        <f>IF(D42,P42,(O42+P42)/2)</f>
        <v>31.037714004516602</v>
      </c>
      <c r="AY42">
        <f>0.61365*EXP(17.502*AX42/(240.97+AX42))</f>
        <v>4.5210884901488129</v>
      </c>
      <c r="AZ42">
        <f>IF(AW42&lt;&gt;0,(1000-(AV42+U42)/2)/AW42*AP42,0)</f>
        <v>1.2662440647461457</v>
      </c>
      <c r="BA42">
        <f>U42*AA42/1000</f>
        <v>2.4432169794518268</v>
      </c>
      <c r="BB42">
        <f>(AY42-BA42)</f>
        <v>2.0778715106969861</v>
      </c>
      <c r="BC42">
        <f>1/(1.6/F42+1.37/N42)</f>
        <v>0.82655180758771152</v>
      </c>
      <c r="BD42">
        <f>G42*AA42*0.001</f>
        <v>33.706158122971836</v>
      </c>
      <c r="BE42">
        <f>G42/S42</f>
        <v>0.97459424455854393</v>
      </c>
      <c r="BF42">
        <f>(1-AP42*AA42/AU42/F42)*100</f>
        <v>68.528866155594329</v>
      </c>
      <c r="BG42">
        <f>(S42-E42/(N42/1.35))</f>
        <v>393.20057317803469</v>
      </c>
      <c r="BH42">
        <f>E42*BF42/100/BG42</f>
        <v>-4.2195493827038039E-3</v>
      </c>
    </row>
    <row r="43" spans="1:60" x14ac:dyDescent="0.35">
      <c r="A43" s="1" t="s">
        <v>9</v>
      </c>
      <c r="B43" s="1" t="s">
        <v>3845</v>
      </c>
      <c r="K43" s="1">
        <v>2.72</v>
      </c>
    </row>
    <row r="44" spans="1:60" x14ac:dyDescent="0.35">
      <c r="A44" s="1" t="s">
        <v>9</v>
      </c>
      <c r="B44" s="1" t="s">
        <v>3844</v>
      </c>
      <c r="K44" s="1">
        <v>2.72</v>
      </c>
    </row>
    <row r="45" spans="1:60" x14ac:dyDescent="0.35">
      <c r="A45" s="1">
        <v>10</v>
      </c>
      <c r="B45" s="1" t="s">
        <v>3843</v>
      </c>
      <c r="C45" s="1">
        <v>2251.0000028163195</v>
      </c>
      <c r="D45" s="1">
        <v>0</v>
      </c>
      <c r="E45">
        <f>(R45-S45*(1000-T45)/(1000-U45))*AO45</f>
        <v>-2.1026368222221765</v>
      </c>
      <c r="F45">
        <f>IF(AZ45&lt;&gt;0,1/(1/AZ45-1/N45),0)</f>
        <v>1.2605941547778468</v>
      </c>
      <c r="G45">
        <f>((BC45-AP45/2)*S45-E45)/(BC45+AP45/2)</f>
        <v>381.48336609854425</v>
      </c>
      <c r="H45">
        <f>AP45*1000</f>
        <v>24.349994343832613</v>
      </c>
      <c r="I45">
        <f>(AU45-BA45)</f>
        <v>2.1206811406305257</v>
      </c>
      <c r="J45">
        <f>(P45+AT45*D45)</f>
        <v>30.448698043823242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32.068378448486328</v>
      </c>
      <c r="P45" s="1">
        <v>30.448698043823242</v>
      </c>
      <c r="Q45" s="1">
        <v>32.181571960449219</v>
      </c>
      <c r="R45" s="1">
        <v>399.8955078125</v>
      </c>
      <c r="S45" s="1">
        <v>393.13027954101563</v>
      </c>
      <c r="T45" s="1">
        <v>4.0531167984008789</v>
      </c>
      <c r="U45" s="1">
        <v>25.54224967956543</v>
      </c>
      <c r="V45" s="1">
        <v>7.4508895874023438</v>
      </c>
      <c r="W45" s="1">
        <v>46.954601287841797</v>
      </c>
      <c r="X45" s="1">
        <v>300.339111328125</v>
      </c>
      <c r="Y45" s="1">
        <v>1251.4002685546875</v>
      </c>
      <c r="Z45" s="1">
        <v>0.12691697478294373</v>
      </c>
      <c r="AA45" s="1">
        <v>88.121192932128906</v>
      </c>
      <c r="AB45" s="1">
        <v>11.678951263427734</v>
      </c>
      <c r="AC45" s="1">
        <v>1.6322880983352661</v>
      </c>
      <c r="AD45" s="1">
        <v>3.1499270349740982E-2</v>
      </c>
      <c r="AE45" s="1">
        <v>3.9612818509340286E-2</v>
      </c>
      <c r="AF45" s="1">
        <v>3.662283718585968E-2</v>
      </c>
      <c r="AG45" s="1">
        <v>2.5519177317619324E-2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1.104187909294577</v>
      </c>
      <c r="AP45">
        <f>(U45-T45)/(1000-U45)*AO45</f>
        <v>2.4349994343832611E-2</v>
      </c>
      <c r="AQ45">
        <f>(P45+273.15)</f>
        <v>303.59869804382322</v>
      </c>
      <c r="AR45">
        <f>(O45+273.15)</f>
        <v>305.21837844848631</v>
      </c>
      <c r="AS45">
        <f>(Y45*AK45+Z45*AL45)*AM45</f>
        <v>200.22403849339389</v>
      </c>
      <c r="AT45">
        <f>((AS45+0.00000010773*(AR45^4-AQ45^4))-AP45*44100)/(L45*0.92*2*29.3+0.00000043092*AQ45^3)</f>
        <v>-6.7006055558207862</v>
      </c>
      <c r="AU45">
        <f>0.61365*EXP(17.502*J45/(240.97+J45))</f>
        <v>4.3714946525641185</v>
      </c>
      <c r="AV45">
        <f>AU45*1000/AA45</f>
        <v>49.607756172014732</v>
      </c>
      <c r="AW45">
        <f>(AV45-U45)</f>
        <v>24.065506492449302</v>
      </c>
      <c r="AX45">
        <f>IF(D45,P45,(O45+P45)/2)</f>
        <v>31.258538246154785</v>
      </c>
      <c r="AY45">
        <f>0.61365*EXP(17.502*AX45/(240.97+AX45))</f>
        <v>4.5783100244077684</v>
      </c>
      <c r="AZ45">
        <f>IF(AW45&lt;&gt;0,(1000-(AV45+U45)/2)/AW45*AP45,0)</f>
        <v>0.9738022028529929</v>
      </c>
      <c r="BA45">
        <f>U45*AA45/1000</f>
        <v>2.2508135119335928</v>
      </c>
      <c r="BB45">
        <f>(AY45-BA45)</f>
        <v>2.3274965124741755</v>
      </c>
      <c r="BC45">
        <f>1/(1.6/F45+1.37/N45)</f>
        <v>0.62920379368872836</v>
      </c>
      <c r="BD45">
        <f>G45*AA45*0.001</f>
        <v>33.616769304367779</v>
      </c>
      <c r="BE45">
        <f>G45/S45</f>
        <v>0.97037390898490627</v>
      </c>
      <c r="BF45">
        <f>(1-AP45*AA45/AU45/F45)*100</f>
        <v>61.061968518481649</v>
      </c>
      <c r="BG45">
        <f>(S45-E45/(N45/1.35))</f>
        <v>393.79344050218975</v>
      </c>
      <c r="BH45">
        <f>E45*BF45/100/BG45</f>
        <v>-3.2603677522052808E-3</v>
      </c>
    </row>
    <row r="46" spans="1:60" x14ac:dyDescent="0.35">
      <c r="A46" s="1" t="s">
        <v>9</v>
      </c>
      <c r="B46" s="1" t="s">
        <v>3842</v>
      </c>
      <c r="K46" s="1">
        <v>2.72</v>
      </c>
    </row>
    <row r="47" spans="1:60" x14ac:dyDescent="0.35">
      <c r="A47" s="1" t="s">
        <v>9</v>
      </c>
      <c r="B47" s="1" t="s">
        <v>3841</v>
      </c>
      <c r="K47" s="1">
        <v>2.72</v>
      </c>
    </row>
    <row r="48" spans="1:60" x14ac:dyDescent="0.35">
      <c r="A48" s="1">
        <v>11</v>
      </c>
      <c r="B48" s="1" t="s">
        <v>3840</v>
      </c>
      <c r="C48" s="1">
        <v>2454.0000028163195</v>
      </c>
      <c r="D48" s="1">
        <v>0</v>
      </c>
      <c r="E48">
        <f>(R48-S48*(1000-T48)/(1000-U48))*AO48</f>
        <v>-1.470222096619934</v>
      </c>
      <c r="F48">
        <f>IF(AZ48&lt;&gt;0,1/(1/AZ48-1/N48),0)</f>
        <v>0.89189135593493496</v>
      </c>
      <c r="G48">
        <f>((BC48-AP48/2)*S48-E48)/(BC48+AP48/2)</f>
        <v>379.59333328346793</v>
      </c>
      <c r="H48">
        <f>AP48*1000</f>
        <v>21.126222217470193</v>
      </c>
      <c r="I48">
        <f>(AU48-BA48)</f>
        <v>2.4283858000612546</v>
      </c>
      <c r="J48">
        <f>(P48+AT48*D48)</f>
        <v>30.889158248901367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32.190994262695313</v>
      </c>
      <c r="P48" s="1">
        <v>30.889158248901367</v>
      </c>
      <c r="Q48" s="1">
        <v>32.268306732177734</v>
      </c>
      <c r="R48" s="1">
        <v>399.95745849609375</v>
      </c>
      <c r="S48" s="1">
        <v>393.7545166015625</v>
      </c>
      <c r="T48" s="1">
        <v>4.6289510726928711</v>
      </c>
      <c r="U48" s="1">
        <v>23.31805419921875</v>
      </c>
      <c r="V48" s="1">
        <v>8.4496049880981445</v>
      </c>
      <c r="W48" s="1">
        <v>42.564361572265625</v>
      </c>
      <c r="X48" s="1">
        <v>300.30007934570313</v>
      </c>
      <c r="Y48" s="1">
        <v>1599.0186767578125</v>
      </c>
      <c r="Z48" s="1">
        <v>7.5463026762008667E-2</v>
      </c>
      <c r="AA48" s="1">
        <v>88.110237121582031</v>
      </c>
      <c r="AB48" s="1">
        <v>11.739231109619141</v>
      </c>
      <c r="AC48" s="1">
        <v>1.6207889318466187</v>
      </c>
      <c r="AD48" s="1">
        <v>8.1583604216575623E-2</v>
      </c>
      <c r="AE48" s="1">
        <v>3.6185752600431442E-2</v>
      </c>
      <c r="AF48" s="1">
        <v>4.2242299765348434E-2</v>
      </c>
      <c r="AG48" s="1">
        <v>3.0969569459557533E-2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1.1040444093592023</v>
      </c>
      <c r="AP48">
        <f>(U48-T48)/(1000-U48)*AO48</f>
        <v>2.1126222217470195E-2</v>
      </c>
      <c r="AQ48">
        <f>(P48+273.15)</f>
        <v>304.03915824890134</v>
      </c>
      <c r="AR48">
        <f>(O48+273.15)</f>
        <v>305.34099426269529</v>
      </c>
      <c r="AS48">
        <f>(Y48*AK48+Z48*AL48)*AM48</f>
        <v>255.84298256271359</v>
      </c>
      <c r="AT48">
        <f>((AS48+0.00000010773*(AR48^4-AQ48^4))-AP48*44100)/(L48*0.92*2*29.3+0.00000043092*AQ48^3)</f>
        <v>-5.1764351316573558</v>
      </c>
      <c r="AU48">
        <f>0.61365*EXP(17.502*J48/(240.97+J48))</f>
        <v>4.4829450847683203</v>
      </c>
      <c r="AV48">
        <f>AU48*1000/AA48</f>
        <v>50.878822157547589</v>
      </c>
      <c r="AW48">
        <f>(AV48-U48)</f>
        <v>27.560767958328839</v>
      </c>
      <c r="AX48">
        <f>IF(D48,P48,(O48+P48)/2)</f>
        <v>31.54007625579834</v>
      </c>
      <c r="AY48">
        <f>0.61365*EXP(17.502*AX48/(240.97+AX48))</f>
        <v>4.6521781158973159</v>
      </c>
      <c r="AZ48">
        <f>IF(AW48&lt;&gt;0,(1000-(AV48+U48)/2)/AW48*AP48,0)</f>
        <v>0.73809526640730316</v>
      </c>
      <c r="BA48">
        <f>U48*AA48/1000</f>
        <v>2.0545592847070657</v>
      </c>
      <c r="BB48">
        <f>(AY48-BA48)</f>
        <v>2.5976188311902502</v>
      </c>
      <c r="BC48">
        <f>1/(1.6/F48+1.37/N48)</f>
        <v>0.47303512827615679</v>
      </c>
      <c r="BD48">
        <f>G48*AA48*0.001</f>
        <v>33.446058605378077</v>
      </c>
      <c r="BE48">
        <f>G48/S48</f>
        <v>0.96403550252498016</v>
      </c>
      <c r="BF48">
        <f>(1-AP48*AA48/AU48/F48)*100</f>
        <v>53.444302255422748</v>
      </c>
      <c r="BG48">
        <f>(S48-E48/(N48/1.35))</f>
        <v>394.21821717430504</v>
      </c>
      <c r="BH48">
        <f>E48*BF48/100/BG48</f>
        <v>-1.9931852636737705E-3</v>
      </c>
    </row>
    <row r="49" spans="1:60" x14ac:dyDescent="0.35">
      <c r="A49" s="1" t="s">
        <v>9</v>
      </c>
      <c r="B49" s="1" t="s">
        <v>3839</v>
      </c>
      <c r="K49" s="1">
        <v>2.72</v>
      </c>
    </row>
    <row r="50" spans="1:60" x14ac:dyDescent="0.35">
      <c r="A50" s="1" t="s">
        <v>9</v>
      </c>
      <c r="B50" s="1" t="s">
        <v>3834</v>
      </c>
      <c r="K50" s="1">
        <v>2.72</v>
      </c>
    </row>
    <row r="51" spans="1:60" x14ac:dyDescent="0.35">
      <c r="A51" s="1">
        <v>12</v>
      </c>
      <c r="B51" s="1" t="s">
        <v>3838</v>
      </c>
      <c r="C51" s="1">
        <v>2657.5000028274953</v>
      </c>
      <c r="D51" s="1">
        <v>0</v>
      </c>
      <c r="E51">
        <f>(R51-S51*(1000-T51)/(1000-U51))*AO51</f>
        <v>-1.6192805310393126</v>
      </c>
      <c r="F51">
        <f>IF(AZ51&lt;&gt;0,1/(1/AZ51-1/N51),0)</f>
        <v>0.63932322281486587</v>
      </c>
      <c r="G51">
        <f>((BC51-AP51/2)*S51-E51)/(BC51+AP51/2)</f>
        <v>379.79328436309703</v>
      </c>
      <c r="H51">
        <f>AP51*1000</f>
        <v>18.001188269182713</v>
      </c>
      <c r="I51">
        <f>(AU51-BA51)</f>
        <v>2.746516793784505</v>
      </c>
      <c r="J51">
        <f>(P51+AT51*D51)</f>
        <v>31.384574890136719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32.335987091064453</v>
      </c>
      <c r="P51" s="1">
        <v>31.384574890136719</v>
      </c>
      <c r="Q51" s="1">
        <v>32.373870849609375</v>
      </c>
      <c r="R51" s="1">
        <v>399.87615966796875</v>
      </c>
      <c r="S51" s="1">
        <v>394.90457153320313</v>
      </c>
      <c r="T51" s="1">
        <v>5.2067561149597168</v>
      </c>
      <c r="U51" s="1">
        <v>21.164646148681641</v>
      </c>
      <c r="V51" s="1">
        <v>9.4263486862182617</v>
      </c>
      <c r="W51" s="1">
        <v>38.316627502441406</v>
      </c>
      <c r="X51" s="1">
        <v>300.33383178710938</v>
      </c>
      <c r="Y51" s="1">
        <v>2000.183349609375</v>
      </c>
      <c r="Z51" s="1">
        <v>4.573439247906208E-3</v>
      </c>
      <c r="AA51" s="1">
        <v>88.106109619140625</v>
      </c>
      <c r="AB51" s="1">
        <v>11.965376853942871</v>
      </c>
      <c r="AC51" s="1">
        <v>1.5914942026138306</v>
      </c>
      <c r="AD51" s="1">
        <v>8.3182476460933685E-2</v>
      </c>
      <c r="AE51" s="1">
        <v>3.2752200961112976E-2</v>
      </c>
      <c r="AF51" s="1">
        <v>3.3315248787403107E-2</v>
      </c>
      <c r="AG51" s="1">
        <v>2.8595451265573502E-2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1.1041684992173135</v>
      </c>
      <c r="AP51">
        <f>(U51-T51)/(1000-U51)*AO51</f>
        <v>1.8001188269182712E-2</v>
      </c>
      <c r="AQ51">
        <f>(P51+273.15)</f>
        <v>304.5345748901367</v>
      </c>
      <c r="AR51">
        <f>(O51+273.15)</f>
        <v>305.48598709106443</v>
      </c>
      <c r="AS51">
        <f>(Y51*AK51+Z51*AL51)*AM51</f>
        <v>320.02932878428692</v>
      </c>
      <c r="AT51">
        <f>((AS51+0.00000010773*(AR51^4-AQ51^4))-AP51*44100)/(L51*0.92*2*29.3+0.00000043092*AQ51^3)</f>
        <v>-3.6235525561474278</v>
      </c>
      <c r="AU51">
        <f>0.61365*EXP(17.502*J51/(240.97+J51))</f>
        <v>4.611251427410572</v>
      </c>
      <c r="AV51">
        <f>AU51*1000/AA51</f>
        <v>52.337476337836172</v>
      </c>
      <c r="AW51">
        <f>(AV51-U51)</f>
        <v>31.172830189154531</v>
      </c>
      <c r="AX51">
        <f>IF(D51,P51,(O51+P51)/2)</f>
        <v>31.860280990600586</v>
      </c>
      <c r="AY51">
        <f>0.61365*EXP(17.502*AX51/(240.97+AX51))</f>
        <v>4.7374507665394336</v>
      </c>
      <c r="AZ51">
        <f>IF(AW51&lt;&gt;0,(1000-(AV51+U51)/2)/AW51*AP51,0)</f>
        <v>0.55624161782664339</v>
      </c>
      <c r="BA51">
        <f>U51*AA51/1000</f>
        <v>1.8647346336260671</v>
      </c>
      <c r="BB51">
        <f>(AY51-BA51)</f>
        <v>2.8727161329133666</v>
      </c>
      <c r="BC51">
        <f>1/(1.6/F51+1.37/N51)</f>
        <v>0.35426899022949654</v>
      </c>
      <c r="BD51">
        <f>G51*AA51*0.001</f>
        <v>33.462108744708473</v>
      </c>
      <c r="BE51">
        <f>G51/S51</f>
        <v>0.96173433214146631</v>
      </c>
      <c r="BF51">
        <f>(1-AP51*AA51/AU51/F51)*100</f>
        <v>46.201778773744074</v>
      </c>
      <c r="BG51">
        <f>(S51-E51/(N51/1.35))</f>
        <v>395.41528437815356</v>
      </c>
      <c r="BH51">
        <f>E51*BF51/100/BG51</f>
        <v>-1.8920270364703826E-3</v>
      </c>
    </row>
    <row r="52" spans="1:60" x14ac:dyDescent="0.35">
      <c r="A52" s="1" t="s">
        <v>9</v>
      </c>
      <c r="B52" s="1" t="s">
        <v>3837</v>
      </c>
      <c r="K52" s="1">
        <v>1.6864000000000001</v>
      </c>
    </row>
    <row r="53" spans="1:60" x14ac:dyDescent="0.35">
      <c r="A53" s="1" t="s">
        <v>9</v>
      </c>
      <c r="B53" s="1" t="s">
        <v>3836</v>
      </c>
      <c r="K53" s="1">
        <v>1.6864000000000001</v>
      </c>
    </row>
    <row r="54" spans="1:60" x14ac:dyDescent="0.35">
      <c r="A54" s="1" t="s">
        <v>9</v>
      </c>
      <c r="B54" s="1" t="s">
        <v>3835</v>
      </c>
    </row>
    <row r="55" spans="1:60" x14ac:dyDescent="0.35">
      <c r="A55" s="1" t="s">
        <v>9</v>
      </c>
      <c r="B55" s="1" t="s">
        <v>3834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tabColor rgb="FFFFFF00"/>
  </sheetPr>
  <dimension ref="A1:BD57"/>
  <sheetViews>
    <sheetView zoomScale="41" workbookViewId="0">
      <selection activeCell="P62" sqref="P62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5700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5699</v>
      </c>
    </row>
    <row r="12" spans="1:56" x14ac:dyDescent="0.35">
      <c r="A12" s="1" t="s">
        <v>9</v>
      </c>
      <c r="B12" s="1" t="s">
        <v>5698</v>
      </c>
    </row>
    <row r="13" spans="1:56" x14ac:dyDescent="0.35">
      <c r="A13" s="1" t="s">
        <v>9</v>
      </c>
      <c r="B13" s="1" t="s">
        <v>5697</v>
      </c>
    </row>
    <row r="14" spans="1:56" x14ac:dyDescent="0.35">
      <c r="A14" s="1" t="s">
        <v>9</v>
      </c>
      <c r="B14" s="1" t="s">
        <v>5696</v>
      </c>
    </row>
    <row r="15" spans="1:56" x14ac:dyDescent="0.35">
      <c r="A15" s="1" t="s">
        <v>9</v>
      </c>
      <c r="B15" s="1" t="s">
        <v>5695</v>
      </c>
    </row>
    <row r="16" spans="1:56" x14ac:dyDescent="0.35">
      <c r="A16" s="1" t="s">
        <v>9</v>
      </c>
      <c r="B16" s="1" t="s">
        <v>5694</v>
      </c>
    </row>
    <row r="17" spans="1:56" x14ac:dyDescent="0.35">
      <c r="A17" s="1" t="s">
        <v>9</v>
      </c>
      <c r="B17" s="1" t="s">
        <v>5693</v>
      </c>
    </row>
    <row r="18" spans="1:56" x14ac:dyDescent="0.35">
      <c r="A18" s="1" t="s">
        <v>9</v>
      </c>
      <c r="B18" s="1" t="s">
        <v>5692</v>
      </c>
    </row>
    <row r="19" spans="1:56" x14ac:dyDescent="0.35">
      <c r="A19" s="1">
        <v>1</v>
      </c>
      <c r="B19" s="1" t="s">
        <v>5691</v>
      </c>
      <c r="C19" s="1">
        <v>308.99999953061342</v>
      </c>
      <c r="D19" s="1">
        <v>0</v>
      </c>
      <c r="E19">
        <f>(R19-S19*(1000-T19)/(1000-U19))*AK19</f>
        <v>-5.2792103173246563</v>
      </c>
      <c r="F19">
        <f>IF(AV19&lt;&gt;0,1/(1/AV19-1/N19),0)</f>
        <v>8.1158031255440939</v>
      </c>
      <c r="G19">
        <f>((AY19-AL19/2)*S19-E19)/(AY19+AL19/2)</f>
        <v>387.25945054254561</v>
      </c>
      <c r="H19">
        <f>AL19*1000</f>
        <v>36.247815383882774</v>
      </c>
      <c r="I19">
        <f>(AQ19-AW19)</f>
        <v>1.0963846424789199</v>
      </c>
      <c r="J19">
        <f>(P19+AP19*D19)</f>
        <v>28.434518814086914</v>
      </c>
      <c r="K19" s="1">
        <v>2.72</v>
      </c>
      <c r="L19">
        <f>(K19*AE19+AF19)</f>
        <v>2.140174012184143</v>
      </c>
      <c r="M19" s="1">
        <v>1</v>
      </c>
      <c r="N19">
        <f>L19*(M19+1)*(M19+1)/(M19*M19+1)</f>
        <v>4.2803480243682861</v>
      </c>
      <c r="O19" s="1">
        <v>29.181615829467773</v>
      </c>
      <c r="P19" s="1">
        <v>28.434518814086914</v>
      </c>
      <c r="Q19" s="1">
        <v>29.287668228149414</v>
      </c>
      <c r="R19" s="1">
        <v>399.92041015625</v>
      </c>
      <c r="S19" s="1">
        <v>391.83212280273438</v>
      </c>
      <c r="T19" s="1">
        <v>-8.1044852733612061E-2</v>
      </c>
      <c r="U19" s="1">
        <v>31.730339050292969</v>
      </c>
      <c r="V19" s="1">
        <v>-0.17569324374198914</v>
      </c>
      <c r="W19" s="1">
        <v>68.786674499511719</v>
      </c>
      <c r="X19" s="1">
        <v>300.09896850585938</v>
      </c>
      <c r="Y19" s="1">
        <v>-0.14790970087051392</v>
      </c>
      <c r="Z19" s="1">
        <v>2.2900654003024101E-2</v>
      </c>
      <c r="AA19" s="1">
        <v>88.106552124023438</v>
      </c>
      <c r="AB19" s="1">
        <v>-19.243890762329102</v>
      </c>
      <c r="AC19" s="1">
        <v>-1.2703933715820313</v>
      </c>
      <c r="AD19" s="1">
        <v>1</v>
      </c>
      <c r="AE19" s="1">
        <v>-0.21956524252891541</v>
      </c>
      <c r="AF19" s="1">
        <v>2.737391471862793</v>
      </c>
      <c r="AG19" s="1">
        <v>1</v>
      </c>
      <c r="AH19" s="1">
        <v>0</v>
      </c>
      <c r="AI19" s="1">
        <v>0.15999999642372131</v>
      </c>
      <c r="AJ19" s="1">
        <v>111115</v>
      </c>
      <c r="AK19">
        <f>X19*0.000001/(K19*0.0001)</f>
        <v>1.1033050312715416</v>
      </c>
      <c r="AL19">
        <f>(U19-T19)/(1000-U19)*AK19</f>
        <v>3.6247815383882775E-2</v>
      </c>
      <c r="AM19">
        <f>(P19+273.15)</f>
        <v>301.58451881408689</v>
      </c>
      <c r="AN19">
        <f>(O19+273.15)</f>
        <v>302.33161582946775</v>
      </c>
      <c r="AO19">
        <f>(Y19*AG19+Z19*AH19)*AI19</f>
        <v>-2.3665551610315916E-2</v>
      </c>
      <c r="AP19">
        <f>((AO19+0.00000010773*(AN19^4-AM19^4))-AL19*44100)/(L19*51.4+0.00000043092*AM19^3)</f>
        <v>-13.048940106648201</v>
      </c>
      <c r="AQ19">
        <f>0.61365*EXP(17.502*J19/(240.97+J19))</f>
        <v>3.8920354139264934</v>
      </c>
      <c r="AR19">
        <f>AQ19*1000/AA19</f>
        <v>44.174188185775996</v>
      </c>
      <c r="AS19">
        <f>(AR19-U19)</f>
        <v>12.443849135483028</v>
      </c>
      <c r="AT19">
        <f>IF(D19,P19,(O19+P19)/2)</f>
        <v>28.808067321777344</v>
      </c>
      <c r="AU19">
        <f>0.61365*EXP(17.502*AT19/(240.97+AT19))</f>
        <v>3.977321540992528</v>
      </c>
      <c r="AV19">
        <f>IF(AS19&lt;&gt;0,(1000-(AR19+U19)/2)/AS19*AL19,0)</f>
        <v>2.8023586881505689</v>
      </c>
      <c r="AW19">
        <f>U19*AA19/1000</f>
        <v>2.7956507714475736</v>
      </c>
      <c r="AX19">
        <f>(AU19-AW19)</f>
        <v>1.1816707695449544</v>
      </c>
      <c r="AY19">
        <f>1/(1.6/F19+1.37/N19)</f>
        <v>1.9334369354495886</v>
      </c>
      <c r="AZ19">
        <f>G19*AA19*0.001</f>
        <v>34.120094964747473</v>
      </c>
      <c r="BA19">
        <f>G19/S19</f>
        <v>0.98833002198114617</v>
      </c>
      <c r="BB19">
        <f>(1-AL19*AA19/AQ19/F19)*100</f>
        <v>89.889287601391146</v>
      </c>
      <c r="BC19">
        <f>(S19-E19/(N19/1.35))</f>
        <v>393.49715889041096</v>
      </c>
      <c r="BD19">
        <f>E19*BB19/100/BC19</f>
        <v>-1.2059666602431256E-2</v>
      </c>
    </row>
    <row r="20" spans="1:56" x14ac:dyDescent="0.35">
      <c r="A20" s="1" t="s">
        <v>9</v>
      </c>
      <c r="B20" s="1" t="s">
        <v>5690</v>
      </c>
      <c r="K20" s="1">
        <v>2.72</v>
      </c>
    </row>
    <row r="21" spans="1:56" x14ac:dyDescent="0.35">
      <c r="A21" s="1" t="s">
        <v>9</v>
      </c>
      <c r="B21" s="1" t="s">
        <v>5689</v>
      </c>
      <c r="K21" s="1">
        <v>2.72</v>
      </c>
    </row>
    <row r="22" spans="1:56" x14ac:dyDescent="0.35">
      <c r="A22" s="1">
        <v>2</v>
      </c>
      <c r="B22" s="1" t="s">
        <v>5688</v>
      </c>
      <c r="C22" s="1">
        <v>512.49999954178929</v>
      </c>
      <c r="D22" s="1">
        <v>0</v>
      </c>
      <c r="E22">
        <f>(R22-S22*(1000-T22)/(1000-U22))*AK22</f>
        <v>-7.2913129704001269</v>
      </c>
      <c r="F22">
        <f>IF(AV22&lt;&gt;0,1/(1/AV22-1/N22),0)</f>
        <v>7.4530631594065637</v>
      </c>
      <c r="G22">
        <f>((AY22-AL22/2)*S22-E22)/(AY22+AL22/2)</f>
        <v>389.93233810660189</v>
      </c>
      <c r="H22">
        <f>AL22*1000</f>
        <v>36.258388120858392</v>
      </c>
      <c r="I22">
        <f>(AQ22-AW22)</f>
        <v>1.1301189224080046</v>
      </c>
      <c r="J22">
        <f>(P22+AP22*D22)</f>
        <v>28.581758499145508</v>
      </c>
      <c r="K22" s="1">
        <v>2.72</v>
      </c>
      <c r="L22">
        <f>(K22*AE22+AF22)</f>
        <v>2.140174012184143</v>
      </c>
      <c r="M22" s="1">
        <v>1</v>
      </c>
      <c r="N22">
        <f>L22*(M22+1)*(M22+1)/(M22*M22+1)</f>
        <v>4.2803480243682861</v>
      </c>
      <c r="O22" s="1">
        <v>29.359678268432617</v>
      </c>
      <c r="P22" s="1">
        <v>28.581758499145508</v>
      </c>
      <c r="Q22" s="1">
        <v>29.483747482299805</v>
      </c>
      <c r="R22" s="1">
        <v>399.95632934570313</v>
      </c>
      <c r="S22" s="1">
        <v>393.62957763671875</v>
      </c>
      <c r="T22" s="1">
        <v>-8.9586302638053894E-2</v>
      </c>
      <c r="U22" s="1">
        <v>31.72785758972168</v>
      </c>
      <c r="V22" s="1">
        <v>-0.19221672415733337</v>
      </c>
      <c r="W22" s="1">
        <v>68.075416564941406</v>
      </c>
      <c r="X22" s="1">
        <v>300.13009643554688</v>
      </c>
      <c r="Y22" s="1">
        <v>25.120630264282227</v>
      </c>
      <c r="Z22" s="1">
        <v>3.4954007714986801E-2</v>
      </c>
      <c r="AA22" s="1">
        <v>88.103675842285156</v>
      </c>
      <c r="AB22" s="1">
        <v>-19.184562683105469</v>
      </c>
      <c r="AC22" s="1">
        <v>-1.188719630241394</v>
      </c>
      <c r="AD22" s="1">
        <v>1</v>
      </c>
      <c r="AE22" s="1">
        <v>-0.21956524252891541</v>
      </c>
      <c r="AF22" s="1">
        <v>2.737391471862793</v>
      </c>
      <c r="AG22" s="1">
        <v>1</v>
      </c>
      <c r="AH22" s="1">
        <v>0</v>
      </c>
      <c r="AI22" s="1">
        <v>0.15999999642372131</v>
      </c>
      <c r="AJ22" s="1">
        <v>111115</v>
      </c>
      <c r="AK22">
        <f>X22*0.000001/(K22*0.0001)</f>
        <v>1.1034194721895103</v>
      </c>
      <c r="AL22">
        <f>(U22-T22)/(1000-U22)*AK22</f>
        <v>3.6258388120858388E-2</v>
      </c>
      <c r="AM22">
        <f>(P22+273.15)</f>
        <v>301.73175849914549</v>
      </c>
      <c r="AN22">
        <f>(O22+273.15)</f>
        <v>302.50967826843259</v>
      </c>
      <c r="AO22">
        <f>(Y22*AG22+Z22*AH22)*AI22</f>
        <v>4.0193007524467816</v>
      </c>
      <c r="AP22">
        <f>((AO22+0.00000010773*(AN22^4-AM22^4))-AL22*44100)/(L22*51.4+0.00000043092*AM22^3)</f>
        <v>-13.014606099742313</v>
      </c>
      <c r="AQ22">
        <f>0.61365*EXP(17.502*J22/(240.97+J22))</f>
        <v>3.9254598026630303</v>
      </c>
      <c r="AR22">
        <f>AQ22*1000/AA22</f>
        <v>44.55500596467752</v>
      </c>
      <c r="AS22">
        <f>(AR22-U22)</f>
        <v>12.82714837495584</v>
      </c>
      <c r="AT22">
        <f>IF(D22,P22,(O22+P22)/2)</f>
        <v>28.970718383789063</v>
      </c>
      <c r="AU22">
        <f>0.61365*EXP(17.502*AT22/(240.97+AT22))</f>
        <v>4.0149633312487465</v>
      </c>
      <c r="AV22">
        <f>IF(AS22&lt;&gt;0,(1000-(AR22+U22)/2)/AS22*AL22,0)</f>
        <v>2.7188772020511931</v>
      </c>
      <c r="AW22">
        <f>U22*AA22/1000</f>
        <v>2.7953408802550257</v>
      </c>
      <c r="AX22">
        <f>(AU22-AW22)</f>
        <v>1.2196224509937208</v>
      </c>
      <c r="AY22">
        <f>1/(1.6/F22+1.37/N22)</f>
        <v>1.8700527791483579</v>
      </c>
      <c r="AZ22">
        <f>G22*AA22*0.001</f>
        <v>34.354472316968383</v>
      </c>
      <c r="BA22">
        <f>G22/S22</f>
        <v>0.99060731271182811</v>
      </c>
      <c r="BB22">
        <f>(1-AL22*AA22/AQ22/F22)*100</f>
        <v>89.081142811227224</v>
      </c>
      <c r="BC22">
        <f>(S22-E22/(N22/1.35))</f>
        <v>395.92922066901468</v>
      </c>
      <c r="BD22">
        <f>E22*BB22/100/BC22</f>
        <v>-1.6404914264727781E-2</v>
      </c>
    </row>
    <row r="23" spans="1:56" x14ac:dyDescent="0.35">
      <c r="A23" s="1" t="s">
        <v>9</v>
      </c>
      <c r="B23" s="1" t="s">
        <v>5687</v>
      </c>
      <c r="K23" s="1">
        <v>2.72</v>
      </c>
    </row>
    <row r="24" spans="1:56" x14ac:dyDescent="0.35">
      <c r="A24" s="1" t="s">
        <v>9</v>
      </c>
      <c r="B24" s="1" t="s">
        <v>5686</v>
      </c>
      <c r="K24" s="1">
        <v>2.72</v>
      </c>
    </row>
    <row r="25" spans="1:56" x14ac:dyDescent="0.35">
      <c r="A25" s="1">
        <v>3</v>
      </c>
      <c r="B25" s="1" t="s">
        <v>5685</v>
      </c>
      <c r="C25" s="1">
        <v>714.99999955296516</v>
      </c>
      <c r="D25" s="1">
        <v>0</v>
      </c>
      <c r="E25">
        <f>(R25-S25*(1000-T25)/(1000-U25))*AK25</f>
        <v>-8.0941877615823579</v>
      </c>
      <c r="F25">
        <f>IF(AV25&lt;&gt;0,1/(1/AV25-1/N25),0)</f>
        <v>7.0787916847440577</v>
      </c>
      <c r="G25">
        <f>((AY25-AL25/2)*S25-E25)/(AY25+AL25/2)</f>
        <v>390.85525140548083</v>
      </c>
      <c r="H25">
        <f>AL25*1000</f>
        <v>36.31372278435218</v>
      </c>
      <c r="I25">
        <f>(AQ25-AW25)</f>
        <v>1.153420980980628</v>
      </c>
      <c r="J25">
        <f>(P25+AP25*D25)</f>
        <v>28.698898315429688</v>
      </c>
      <c r="K25" s="1">
        <v>2.72</v>
      </c>
      <c r="L25">
        <f>(K25*AE25+AF25)</f>
        <v>2.140174012184143</v>
      </c>
      <c r="M25" s="1">
        <v>1</v>
      </c>
      <c r="N25">
        <f>L25*(M25+1)*(M25+1)/(M25*M25+1)</f>
        <v>4.2803480243682861</v>
      </c>
      <c r="O25" s="1">
        <v>29.520875930786133</v>
      </c>
      <c r="P25" s="1">
        <v>28.698898315429688</v>
      </c>
      <c r="Q25" s="1">
        <v>29.653739929199219</v>
      </c>
      <c r="R25" s="1">
        <v>399.8570556640625</v>
      </c>
      <c r="S25" s="1">
        <v>394.2193603515625</v>
      </c>
      <c r="T25" s="1">
        <v>-9.2895641922950745E-2</v>
      </c>
      <c r="U25" s="1">
        <v>31.76848030090332</v>
      </c>
      <c r="V25" s="1">
        <v>-0.19746488332748413</v>
      </c>
      <c r="W25" s="1">
        <v>67.529098510742188</v>
      </c>
      <c r="X25" s="1">
        <v>300.16107177734375</v>
      </c>
      <c r="Y25" s="1">
        <v>51.17950439453125</v>
      </c>
      <c r="Z25" s="1">
        <v>1.0847577825188637E-2</v>
      </c>
      <c r="AA25" s="1">
        <v>88.100181579589844</v>
      </c>
      <c r="AB25" s="1">
        <v>-18.922458648681641</v>
      </c>
      <c r="AC25" s="1">
        <v>-1.1683634519577026</v>
      </c>
      <c r="AD25" s="1">
        <v>1</v>
      </c>
      <c r="AE25" s="1">
        <v>-0.21956524252891541</v>
      </c>
      <c r="AF25" s="1">
        <v>2.737391471862793</v>
      </c>
      <c r="AG25" s="1">
        <v>1</v>
      </c>
      <c r="AH25" s="1">
        <v>0</v>
      </c>
      <c r="AI25" s="1">
        <v>0.15999999642372131</v>
      </c>
      <c r="AJ25" s="1">
        <v>111115</v>
      </c>
      <c r="AK25">
        <f>X25*0.000001/(K25*0.0001)</f>
        <v>1.103533352122587</v>
      </c>
      <c r="AL25">
        <f>(U25-T25)/(1000-U25)*AK25</f>
        <v>3.631372278435218E-2</v>
      </c>
      <c r="AM25">
        <f>(P25+273.15)</f>
        <v>301.84889831542966</v>
      </c>
      <c r="AN25">
        <f>(O25+273.15)</f>
        <v>302.67087593078611</v>
      </c>
      <c r="AO25">
        <f>(Y25*AG25+Z25*AH25)*AI25</f>
        <v>8.1887205200928292</v>
      </c>
      <c r="AP25">
        <f>((AO25+0.00000010773*(AN25^4-AM25^4))-AL25*44100)/(L25*51.4+0.00000043092*AM25^3)</f>
        <v>-12.994535543958669</v>
      </c>
      <c r="AQ25">
        <f>0.61365*EXP(17.502*J25/(240.97+J25))</f>
        <v>3.9522298639978333</v>
      </c>
      <c r="AR25">
        <f>AQ25*1000/AA25</f>
        <v>44.860632442935234</v>
      </c>
      <c r="AS25">
        <f>(AR25-U25)</f>
        <v>13.092152142031914</v>
      </c>
      <c r="AT25">
        <f>IF(D25,P25,(O25+P25)/2)</f>
        <v>29.10988712310791</v>
      </c>
      <c r="AU25">
        <f>0.61365*EXP(17.502*AT25/(240.97+AT25))</f>
        <v>4.0474169136150469</v>
      </c>
      <c r="AV25">
        <f>IF(AS25&lt;&gt;0,(1000-(AR25+U25)/2)/AS25*AL25,0)</f>
        <v>2.6674284125938126</v>
      </c>
      <c r="AW25">
        <f>U25*AA25/1000</f>
        <v>2.7988088830172053</v>
      </c>
      <c r="AX25">
        <f>(AU25-AW25)</f>
        <v>1.2486080305978415</v>
      </c>
      <c r="AY25">
        <f>1/(1.6/F25+1.37/N25)</f>
        <v>1.8311841992459472</v>
      </c>
      <c r="AZ25">
        <f>G25*AA25*0.001</f>
        <v>34.4344186201591</v>
      </c>
      <c r="BA25">
        <f>G25/S25</f>
        <v>0.99146640351939697</v>
      </c>
      <c r="BB25">
        <f>(1-AL25*AA25/AQ25/F25)*100</f>
        <v>88.564734565444425</v>
      </c>
      <c r="BC25">
        <f>(S25-E25/(N25/1.35))</f>
        <v>396.77222601013216</v>
      </c>
      <c r="BD25">
        <f>E25*BB25/100/BC25</f>
        <v>-1.8067282527207542E-2</v>
      </c>
    </row>
    <row r="26" spans="1:56" x14ac:dyDescent="0.35">
      <c r="A26" s="1" t="s">
        <v>9</v>
      </c>
      <c r="B26" s="1" t="s">
        <v>5684</v>
      </c>
      <c r="K26" s="1">
        <v>2.72</v>
      </c>
    </row>
    <row r="27" spans="1:56" x14ac:dyDescent="0.35">
      <c r="A27" s="1" t="s">
        <v>9</v>
      </c>
      <c r="B27" s="1" t="s">
        <v>5683</v>
      </c>
      <c r="K27" s="1">
        <v>2.72</v>
      </c>
    </row>
    <row r="28" spans="1:56" x14ac:dyDescent="0.35">
      <c r="A28" s="1">
        <v>4</v>
      </c>
      <c r="B28" s="1" t="s">
        <v>5682</v>
      </c>
      <c r="C28" s="1">
        <v>917.99999955296516</v>
      </c>
      <c r="D28" s="1">
        <v>0</v>
      </c>
      <c r="E28">
        <f>(R28-S28*(1000-T28)/(1000-U28))*AK28</f>
        <v>-7.3130652726835699</v>
      </c>
      <c r="F28">
        <f>IF(AV28&lt;&gt;0,1/(1/AV28-1/N28),0)</f>
        <v>6.7118158088634914</v>
      </c>
      <c r="G28">
        <f>((AY28-AL28/2)*S28-E28)/(AY28+AL28/2)</f>
        <v>389.75842221099782</v>
      </c>
      <c r="H28">
        <f>AL28*1000</f>
        <v>36.419026432107067</v>
      </c>
      <c r="I28">
        <f>(AQ28-AW28)</f>
        <v>1.180278821869408</v>
      </c>
      <c r="J28">
        <f>(P28+AP28*D28)</f>
        <v>28.849737167358398</v>
      </c>
      <c r="K28" s="1">
        <v>2.72</v>
      </c>
      <c r="L28">
        <f>(K28*AE28+AF28)</f>
        <v>2.140174012184143</v>
      </c>
      <c r="M28" s="1">
        <v>1</v>
      </c>
      <c r="N28">
        <f>L28*(M28+1)*(M28+1)/(M28*M28+1)</f>
        <v>4.2803480243682861</v>
      </c>
      <c r="O28" s="1">
        <v>29.679628372192383</v>
      </c>
      <c r="P28" s="1">
        <v>28.849737167358398</v>
      </c>
      <c r="Q28" s="1">
        <v>29.815610885620117</v>
      </c>
      <c r="R28" s="1">
        <v>400.005126953125</v>
      </c>
      <c r="S28" s="1">
        <v>393.64093017578125</v>
      </c>
      <c r="T28" s="1">
        <v>-9.3323893845081329E-2</v>
      </c>
      <c r="U28" s="1">
        <v>31.858163833618164</v>
      </c>
      <c r="V28" s="1">
        <v>-0.19656547904014587</v>
      </c>
      <c r="W28" s="1">
        <v>67.101951599121094</v>
      </c>
      <c r="X28" s="1">
        <v>300.15469360351563</v>
      </c>
      <c r="Y28" s="1">
        <v>100.29844665527344</v>
      </c>
      <c r="Z28" s="1">
        <v>2.7722049504518509E-2</v>
      </c>
      <c r="AA28" s="1">
        <v>88.0985107421875</v>
      </c>
      <c r="AB28" s="1">
        <v>-18.673053741455078</v>
      </c>
      <c r="AC28" s="1">
        <v>-1.1508091688156128</v>
      </c>
      <c r="AD28" s="1">
        <v>1</v>
      </c>
      <c r="AE28" s="1">
        <v>-0.21956524252891541</v>
      </c>
      <c r="AF28" s="1">
        <v>2.737391471862793</v>
      </c>
      <c r="AG28" s="1">
        <v>1</v>
      </c>
      <c r="AH28" s="1">
        <v>0</v>
      </c>
      <c r="AI28" s="1">
        <v>0.15999999642372131</v>
      </c>
      <c r="AJ28" s="1">
        <v>111115</v>
      </c>
      <c r="AK28">
        <f>X28*0.000001/(K28*0.0001)</f>
        <v>1.1035099029541013</v>
      </c>
      <c r="AL28">
        <f>(U28-T28)/(1000-U28)*AK28</f>
        <v>3.6419026432107066E-2</v>
      </c>
      <c r="AM28">
        <f>(P28+273.15)</f>
        <v>301.99973716735838</v>
      </c>
      <c r="AN28">
        <f>(O28+273.15)</f>
        <v>302.82962837219236</v>
      </c>
      <c r="AO28">
        <f>(Y28*AG28+Z28*AH28)*AI28</f>
        <v>16.047751106148553</v>
      </c>
      <c r="AP28">
        <f>((AO28+0.00000010773*(AN28^4-AM28^4))-AL28*44100)/(L28*51.4+0.00000043092*AM28^3)</f>
        <v>-12.96536215544603</v>
      </c>
      <c r="AQ28">
        <f>0.61365*EXP(17.502*J28/(240.97+J28))</f>
        <v>3.9869356105917872</v>
      </c>
      <c r="AR28">
        <f>AQ28*1000/AA28</f>
        <v>45.255425738798259</v>
      </c>
      <c r="AS28">
        <f>(AR28-U28)</f>
        <v>13.397261905180095</v>
      </c>
      <c r="AT28">
        <f>IF(D28,P28,(O28+P28)/2)</f>
        <v>29.264682769775391</v>
      </c>
      <c r="AU28">
        <f>0.61365*EXP(17.502*AT28/(240.97+AT28))</f>
        <v>4.0837831052177842</v>
      </c>
      <c r="AV28">
        <f>IF(AS28&lt;&gt;0,(1000-(AR28+U28)/2)/AS28*AL28,0)</f>
        <v>2.6135807265298161</v>
      </c>
      <c r="AW28">
        <f>U28*AA28/1000</f>
        <v>2.8066567887223792</v>
      </c>
      <c r="AX28">
        <f>(AU28-AW28)</f>
        <v>1.277126316495405</v>
      </c>
      <c r="AY28">
        <f>1/(1.6/F28+1.37/N28)</f>
        <v>1.7906609982805359</v>
      </c>
      <c r="AZ28">
        <f>G28*AA28*0.001</f>
        <v>34.337136546013646</v>
      </c>
      <c r="BA28">
        <f>G28/S28</f>
        <v>0.99013693021442239</v>
      </c>
      <c r="BB28">
        <f>(1-AL28*AA28/AQ28/F28)*100</f>
        <v>88.01004240020572</v>
      </c>
      <c r="BC28">
        <f>(S28-E28/(N28/1.35))</f>
        <v>395.94743377360021</v>
      </c>
      <c r="BD28">
        <f>E28*BB28/100/BC28</f>
        <v>-1.6255268498403048E-2</v>
      </c>
    </row>
    <row r="29" spans="1:56" x14ac:dyDescent="0.35">
      <c r="A29" s="1" t="s">
        <v>9</v>
      </c>
      <c r="B29" s="1" t="s">
        <v>5681</v>
      </c>
      <c r="K29" s="1">
        <v>2.72</v>
      </c>
    </row>
    <row r="30" spans="1:56" x14ac:dyDescent="0.35">
      <c r="A30" s="1" t="s">
        <v>9</v>
      </c>
      <c r="B30" s="1" t="s">
        <v>5680</v>
      </c>
      <c r="K30" s="1">
        <v>2.72</v>
      </c>
    </row>
    <row r="31" spans="1:56" x14ac:dyDescent="0.35">
      <c r="A31" s="1">
        <v>5</v>
      </c>
      <c r="B31" s="1" t="s">
        <v>5679</v>
      </c>
      <c r="C31" s="1">
        <v>1120.9999995529652</v>
      </c>
      <c r="D31" s="1">
        <v>0</v>
      </c>
      <c r="E31">
        <f>(R31-S31*(1000-T31)/(1000-U31))*AK31</f>
        <v>-6.1121179473752747</v>
      </c>
      <c r="F31">
        <f>IF(AV31&lt;&gt;0,1/(1/AV31-1/N31),0)</f>
        <v>6.1042479317531981</v>
      </c>
      <c r="G31">
        <f>((AY31-AL31/2)*S31-E31)/(AY31+AL31/2)</f>
        <v>387.91738199870628</v>
      </c>
      <c r="H31">
        <f>AL31*1000</f>
        <v>36.307660409122221</v>
      </c>
      <c r="I31">
        <f>(AQ31-AW31)</f>
        <v>1.2220501327986599</v>
      </c>
      <c r="J31">
        <f>(P31+AP31*D31)</f>
        <v>28.993413925170898</v>
      </c>
      <c r="K31" s="1">
        <v>2.72</v>
      </c>
      <c r="L31">
        <f>(K31*AE31+AF31)</f>
        <v>2.140174012184143</v>
      </c>
      <c r="M31" s="1">
        <v>1</v>
      </c>
      <c r="N31">
        <f>L31*(M31+1)*(M31+1)/(M31*M31+1)</f>
        <v>4.2803480243682861</v>
      </c>
      <c r="O31" s="1">
        <v>29.838855743408203</v>
      </c>
      <c r="P31" s="1">
        <v>28.993413925170898</v>
      </c>
      <c r="Q31" s="1">
        <v>29.970266342163086</v>
      </c>
      <c r="R31" s="1">
        <v>399.98721313476563</v>
      </c>
      <c r="S31" s="1">
        <v>392.60824584960938</v>
      </c>
      <c r="T31" s="1">
        <v>-9.4475798308849335E-2</v>
      </c>
      <c r="U31" s="1">
        <v>31.763193130493164</v>
      </c>
      <c r="V31" s="1">
        <v>-0.19716979563236237</v>
      </c>
      <c r="W31" s="1">
        <v>66.289382934570313</v>
      </c>
      <c r="X31" s="1">
        <v>300.14752197265625</v>
      </c>
      <c r="Y31" s="1">
        <v>149.64248657226563</v>
      </c>
      <c r="Z31" s="1">
        <v>0.10244879871606827</v>
      </c>
      <c r="AA31" s="1">
        <v>88.095367431640625</v>
      </c>
      <c r="AB31" s="1">
        <v>-18.264364242553711</v>
      </c>
      <c r="AC31" s="1">
        <v>-1.0976794958114624</v>
      </c>
      <c r="AD31" s="1">
        <v>1</v>
      </c>
      <c r="AE31" s="1">
        <v>-0.21956524252891541</v>
      </c>
      <c r="AF31" s="1">
        <v>2.737391471862793</v>
      </c>
      <c r="AG31" s="1">
        <v>1</v>
      </c>
      <c r="AH31" s="1">
        <v>0</v>
      </c>
      <c r="AI31" s="1">
        <v>0.15999999642372131</v>
      </c>
      <c r="AJ31" s="1">
        <v>111115</v>
      </c>
      <c r="AK31">
        <f>X31*0.000001/(K31*0.0001)</f>
        <v>1.1034835366641771</v>
      </c>
      <c r="AL31">
        <f>(U31-T31)/(1000-U31)*AK31</f>
        <v>3.6307660409122221E-2</v>
      </c>
      <c r="AM31">
        <f>(P31+273.15)</f>
        <v>302.14341392517088</v>
      </c>
      <c r="AN31">
        <f>(O31+273.15)</f>
        <v>302.98885574340818</v>
      </c>
      <c r="AO31">
        <f>(Y31*AG31+Z31*AH31)*AI31</f>
        <v>23.942797316399265</v>
      </c>
      <c r="AP31">
        <f>((AO31+0.00000010773*(AN31^4-AM31^4))-AL31*44100)/(L31*51.4+0.00000043092*AM31^3)</f>
        <v>-12.856851166693833</v>
      </c>
      <c r="AQ31">
        <f>0.61365*EXP(17.502*J31/(240.97+J31))</f>
        <v>4.0202403024316187</v>
      </c>
      <c r="AR31">
        <f>AQ31*1000/AA31</f>
        <v>45.635093190924088</v>
      </c>
      <c r="AS31">
        <f>(AR31-U31)</f>
        <v>13.871900060430924</v>
      </c>
      <c r="AT31">
        <f>IF(D31,P31,(O31+P31)/2)</f>
        <v>29.416134834289551</v>
      </c>
      <c r="AU31">
        <f>0.61365*EXP(17.502*AT31/(240.97+AT31))</f>
        <v>4.1196391727218069</v>
      </c>
      <c r="AV31">
        <f>IF(AS31&lt;&gt;0,(1000-(AR31+U31)/2)/AS31*AL31,0)</f>
        <v>2.516063762647593</v>
      </c>
      <c r="AW31">
        <f>U31*AA31/1000</f>
        <v>2.7981901696329587</v>
      </c>
      <c r="AX31">
        <f>(AU31-AW31)</f>
        <v>1.3214490030888482</v>
      </c>
      <c r="AY31">
        <f>1/(1.6/F31+1.37/N31)</f>
        <v>1.7176818656419401</v>
      </c>
      <c r="AZ31">
        <f>G31*AA31*0.001</f>
        <v>34.173724300296129</v>
      </c>
      <c r="BA31">
        <f>G31/S31</f>
        <v>0.98805204959271298</v>
      </c>
      <c r="BB31">
        <f>(1-AL31*AA31/AQ31/F31)*100</f>
        <v>86.966316872148312</v>
      </c>
      <c r="BC31">
        <f>(S31-E31/(N31/1.35))</f>
        <v>394.53597676821249</v>
      </c>
      <c r="BD31">
        <f>E31*BB31/100/BC31</f>
        <v>-1.3472748176870683E-2</v>
      </c>
    </row>
    <row r="32" spans="1:56" x14ac:dyDescent="0.35">
      <c r="A32" s="1" t="s">
        <v>9</v>
      </c>
      <c r="B32" s="1" t="s">
        <v>5678</v>
      </c>
      <c r="K32" s="1">
        <v>2.72</v>
      </c>
    </row>
    <row r="33" spans="1:56" x14ac:dyDescent="0.35">
      <c r="A33" s="1" t="s">
        <v>9</v>
      </c>
      <c r="B33" s="1" t="s">
        <v>5677</v>
      </c>
      <c r="K33" s="1">
        <v>2.72</v>
      </c>
    </row>
    <row r="34" spans="1:56" x14ac:dyDescent="0.35">
      <c r="A34" s="1">
        <v>6</v>
      </c>
      <c r="B34" s="1" t="s">
        <v>5676</v>
      </c>
      <c r="C34" s="1">
        <v>1323.9999995529652</v>
      </c>
      <c r="D34" s="1">
        <v>0</v>
      </c>
      <c r="E34">
        <f>(R34-S34*(1000-T34)/(1000-U34))*AK34</f>
        <v>-4.5081720200177502</v>
      </c>
      <c r="F34">
        <f>IF(AV34&lt;&gt;0,1/(1/AV34-1/N34),0)</f>
        <v>5.4422478206906311</v>
      </c>
      <c r="G34">
        <f>((AY34-AL34/2)*S34-E34)/(AY34+AL34/2)</f>
        <v>385.468935651572</v>
      </c>
      <c r="H34">
        <f>AL34*1000</f>
        <v>36.216913116939502</v>
      </c>
      <c r="I34">
        <f>(AQ34-AW34)</f>
        <v>1.2797328527569714</v>
      </c>
      <c r="J34">
        <f>(P34+AP34*D34)</f>
        <v>29.209455490112305</v>
      </c>
      <c r="K34" s="1">
        <v>2.72</v>
      </c>
      <c r="L34">
        <f>(K34*AE34+AF34)</f>
        <v>2.140174012184143</v>
      </c>
      <c r="M34" s="1">
        <v>1</v>
      </c>
      <c r="N34">
        <f>L34*(M34+1)*(M34+1)/(M34*M34+1)</f>
        <v>4.2803480243682861</v>
      </c>
      <c r="O34" s="1">
        <v>29.996742248535156</v>
      </c>
      <c r="P34" s="1">
        <v>29.209455490112305</v>
      </c>
      <c r="Q34" s="1">
        <v>30.123497009277344</v>
      </c>
      <c r="R34" s="1">
        <v>400.09677124023438</v>
      </c>
      <c r="S34" s="1">
        <v>391.33853149414063</v>
      </c>
      <c r="T34" s="1">
        <v>-9.6253342926502228E-2</v>
      </c>
      <c r="U34" s="1">
        <v>31.683332443237305</v>
      </c>
      <c r="V34" s="1">
        <v>-0.19905693829059601</v>
      </c>
      <c r="W34" s="1">
        <v>65.522789001464844</v>
      </c>
      <c r="X34" s="1">
        <v>300.15771484375</v>
      </c>
      <c r="Y34" s="1">
        <v>300.4617919921875</v>
      </c>
      <c r="Z34" s="1">
        <v>7.7136963605880737E-2</v>
      </c>
      <c r="AA34" s="1">
        <v>88.091842651367188</v>
      </c>
      <c r="AB34" s="1">
        <v>-17.764703750610352</v>
      </c>
      <c r="AC34" s="1">
        <v>-1.0183150768280029</v>
      </c>
      <c r="AD34" s="1">
        <v>1</v>
      </c>
      <c r="AE34" s="1">
        <v>-0.21956524252891541</v>
      </c>
      <c r="AF34" s="1">
        <v>2.737391471862793</v>
      </c>
      <c r="AG34" s="1">
        <v>1</v>
      </c>
      <c r="AH34" s="1">
        <v>0</v>
      </c>
      <c r="AI34" s="1">
        <v>0.15999999642372131</v>
      </c>
      <c r="AJ34" s="1">
        <v>111115</v>
      </c>
      <c r="AK34">
        <f>X34*0.000001/(K34*0.0001)</f>
        <v>1.1035210104549631</v>
      </c>
      <c r="AL34">
        <f>(U34-T34)/(1000-U34)*AK34</f>
        <v>3.6216913116939503E-2</v>
      </c>
      <c r="AM34">
        <f>(P34+273.15)</f>
        <v>302.35945549011228</v>
      </c>
      <c r="AN34">
        <f>(O34+273.15)</f>
        <v>303.14674224853513</v>
      </c>
      <c r="AO34">
        <f>(Y34*AG34+Z34*AH34)*AI34</f>
        <v>48.073885644214897</v>
      </c>
      <c r="AP34">
        <f>((AO34+0.00000010773*(AN34^4-AM34^4))-AL34*44100)/(L34*51.4+0.00000043092*AM34^3)</f>
        <v>-12.628954358054083</v>
      </c>
      <c r="AQ34">
        <f>0.61365*EXP(17.502*J34/(240.97+J34))</f>
        <v>4.070775989017589</v>
      </c>
      <c r="AR34">
        <f>AQ34*1000/AA34</f>
        <v>46.210589613025995</v>
      </c>
      <c r="AS34">
        <f>(AR34-U34)</f>
        <v>14.52725716978869</v>
      </c>
      <c r="AT34">
        <f>IF(D34,P34,(O34+P34)/2)</f>
        <v>29.60309886932373</v>
      </c>
      <c r="AU34">
        <f>0.61365*EXP(17.502*AT34/(240.97+AT34))</f>
        <v>4.1642809420055329</v>
      </c>
      <c r="AV34">
        <f>IF(AS34&lt;&gt;0,(1000-(AR34+U34)/2)/AS34*AL34,0)</f>
        <v>2.3959357232003291</v>
      </c>
      <c r="AW34">
        <f>U34*AA34/1000</f>
        <v>2.7910431362606176</v>
      </c>
      <c r="AX34">
        <f>(AU34-AW34)</f>
        <v>1.3732378057449153</v>
      </c>
      <c r="AY34">
        <f>1/(1.6/F34+1.37/N34)</f>
        <v>1.6284958129080023</v>
      </c>
      <c r="AZ34">
        <f>G34*AA34*0.001</f>
        <v>33.956668826408261</v>
      </c>
      <c r="BA34">
        <f>G34/S34</f>
        <v>0.98500123200197442</v>
      </c>
      <c r="BB34">
        <f>(1-AL34*AA34/AQ34/F34)*100</f>
        <v>85.599034588456149</v>
      </c>
      <c r="BC34">
        <f>(S34-E34/(N34/1.35))</f>
        <v>392.7603860238134</v>
      </c>
      <c r="BD34">
        <f>E34*BB34/100/BC34</f>
        <v>-9.8252060646669311E-3</v>
      </c>
    </row>
    <row r="35" spans="1:56" x14ac:dyDescent="0.35">
      <c r="A35" s="1" t="s">
        <v>9</v>
      </c>
      <c r="B35" s="1" t="s">
        <v>5675</v>
      </c>
      <c r="K35" s="1">
        <v>2.72</v>
      </c>
    </row>
    <row r="36" spans="1:56" x14ac:dyDescent="0.35">
      <c r="A36" s="1" t="s">
        <v>9</v>
      </c>
      <c r="B36" s="1" t="s">
        <v>5674</v>
      </c>
      <c r="K36" s="1">
        <v>2.72</v>
      </c>
    </row>
    <row r="37" spans="1:56" x14ac:dyDescent="0.35">
      <c r="A37" s="1">
        <v>7</v>
      </c>
      <c r="B37" s="1" t="s">
        <v>5673</v>
      </c>
      <c r="C37" s="1">
        <v>1526.9999995529652</v>
      </c>
      <c r="D37" s="1">
        <v>0</v>
      </c>
      <c r="E37">
        <f>(R37-S37*(1000-T37)/(1000-U37))*AK37</f>
        <v>-3.2000630819612019</v>
      </c>
      <c r="F37">
        <f>IF(AV37&lt;&gt;0,1/(1/AV37-1/N37),0)</f>
        <v>4.8111866910683174</v>
      </c>
      <c r="G37">
        <f>((AY37-AL37/2)*S37-E37)/(AY37+AL37/2)</f>
        <v>383.32136647655642</v>
      </c>
      <c r="H37">
        <f>AL37*1000</f>
        <v>35.99642162217328</v>
      </c>
      <c r="I37">
        <f>(AQ37-AW37)</f>
        <v>1.3451105310195581</v>
      </c>
      <c r="J37">
        <f>(P37+AP37*D37)</f>
        <v>29.416631698608398</v>
      </c>
      <c r="K37" s="1">
        <v>2.72</v>
      </c>
      <c r="L37">
        <f>(K37*AE37+AF37)</f>
        <v>2.140174012184143</v>
      </c>
      <c r="M37" s="1">
        <v>1</v>
      </c>
      <c r="N37">
        <f>L37*(M37+1)*(M37+1)/(M37*M37+1)</f>
        <v>4.2803480243682861</v>
      </c>
      <c r="O37" s="1">
        <v>30.164236068725586</v>
      </c>
      <c r="P37" s="1">
        <v>29.416631698608398</v>
      </c>
      <c r="Q37" s="1">
        <v>30.278957366943359</v>
      </c>
      <c r="R37" s="1">
        <v>400.15420532226563</v>
      </c>
      <c r="S37" s="1">
        <v>390.3201904296875</v>
      </c>
      <c r="T37" s="1">
        <v>-0.10024278610944748</v>
      </c>
      <c r="U37" s="1">
        <v>31.497673034667969</v>
      </c>
      <c r="V37" s="1">
        <v>-0.2053205668926239</v>
      </c>
      <c r="W37" s="1">
        <v>64.514564514160156</v>
      </c>
      <c r="X37" s="1">
        <v>300.10308837890625</v>
      </c>
      <c r="Y37" s="1">
        <v>501.34274291992188</v>
      </c>
      <c r="Z37" s="1">
        <v>7.4727423489093781E-2</v>
      </c>
      <c r="AA37" s="1">
        <v>88.090530395507813</v>
      </c>
      <c r="AB37" s="1">
        <v>-17.664060592651367</v>
      </c>
      <c r="AC37" s="1">
        <v>-0.94637769460678101</v>
      </c>
      <c r="AD37" s="1">
        <v>1</v>
      </c>
      <c r="AE37" s="1">
        <v>-0.21956524252891541</v>
      </c>
      <c r="AF37" s="1">
        <v>2.737391471862793</v>
      </c>
      <c r="AG37" s="1">
        <v>1</v>
      </c>
      <c r="AH37" s="1">
        <v>0</v>
      </c>
      <c r="AI37" s="1">
        <v>0.15999999642372131</v>
      </c>
      <c r="AJ37" s="1">
        <v>111115</v>
      </c>
      <c r="AK37">
        <f>X37*0.000001/(K37*0.0001)</f>
        <v>1.1033201778636257</v>
      </c>
      <c r="AL37">
        <f>(U37-T37)/(1000-U37)*AK37</f>
        <v>3.5996421622173279E-2</v>
      </c>
      <c r="AM37">
        <f>(P37+273.15)</f>
        <v>302.56663169860838</v>
      </c>
      <c r="AN37">
        <f>(O37+273.15)</f>
        <v>303.31423606872556</v>
      </c>
      <c r="AO37">
        <f>(Y37*AG37+Z37*AH37)*AI37</f>
        <v>80.214837074246134</v>
      </c>
      <c r="AP37">
        <f>((AO37+0.00000010773*(AN37^4-AM37^4))-AL37*44100)/(L37*51.4+0.00000043092*AM37^3)</f>
        <v>-12.286853268077731</v>
      </c>
      <c r="AQ37">
        <f>0.61365*EXP(17.502*J37/(240.97+J37))</f>
        <v>4.1197572548677437</v>
      </c>
      <c r="AR37">
        <f>AQ37*1000/AA37</f>
        <v>46.767311269110387</v>
      </c>
      <c r="AS37">
        <f>(AR37-U37)</f>
        <v>15.269638234442418</v>
      </c>
      <c r="AT37">
        <f>IF(D37,P37,(O37+P37)/2)</f>
        <v>29.790433883666992</v>
      </c>
      <c r="AU37">
        <f>0.61365*EXP(17.502*AT37/(240.97+AT37))</f>
        <v>4.2094336443279401</v>
      </c>
      <c r="AV37">
        <f>IF(AS37&lt;&gt;0,(1000-(AR37+U37)/2)/AS37*AL37,0)</f>
        <v>2.2651349956366853</v>
      </c>
      <c r="AW37">
        <f>U37*AA37/1000</f>
        <v>2.7746467238481856</v>
      </c>
      <c r="AX37">
        <f>(AU37-AW37)</f>
        <v>1.4347869204797545</v>
      </c>
      <c r="AY37">
        <f>1/(1.6/F37+1.37/N37)</f>
        <v>1.5322718249909659</v>
      </c>
      <c r="AZ37">
        <f>G37*AA37*0.001</f>
        <v>33.766982484850686</v>
      </c>
      <c r="BA37">
        <f>G37/S37</f>
        <v>0.98206901891130371</v>
      </c>
      <c r="BB37">
        <f>(1-AL37*AA37/AQ37/F37)*100</f>
        <v>84.002035884029425</v>
      </c>
      <c r="BC37">
        <f>(S37-E37/(N37/1.35))</f>
        <v>391.3294740524334</v>
      </c>
      <c r="BD37">
        <f>E37*BB37/100/BC37</f>
        <v>-6.8691941615940015E-3</v>
      </c>
    </row>
    <row r="38" spans="1:56" x14ac:dyDescent="0.35">
      <c r="A38" s="1" t="s">
        <v>9</v>
      </c>
      <c r="B38" s="1" t="s">
        <v>5672</v>
      </c>
      <c r="K38" s="1">
        <v>2.72</v>
      </c>
    </row>
    <row r="39" spans="1:56" x14ac:dyDescent="0.35">
      <c r="A39" s="1" t="s">
        <v>9</v>
      </c>
      <c r="B39" s="1" t="s">
        <v>5671</v>
      </c>
      <c r="K39" s="1">
        <v>2.72</v>
      </c>
    </row>
    <row r="40" spans="1:56" x14ac:dyDescent="0.35">
      <c r="A40" s="1">
        <v>8</v>
      </c>
      <c r="B40" s="1" t="s">
        <v>5670</v>
      </c>
      <c r="C40" s="1">
        <v>1729.9999995529652</v>
      </c>
      <c r="D40" s="1">
        <v>0</v>
      </c>
      <c r="E40">
        <f>(R40-S40*(1000-T40)/(1000-U40))*AK40</f>
        <v>-2.416926512370976</v>
      </c>
      <c r="F40">
        <f>IF(AV40&lt;&gt;0,1/(1/AV40-1/N40),0)</f>
        <v>4.2088309546807299</v>
      </c>
      <c r="G40">
        <f>((AY40-AL40/2)*S40-E40)/(AY40+AL40/2)</f>
        <v>381.70160889970919</v>
      </c>
      <c r="H40">
        <f>AL40*1000</f>
        <v>35.769830679187642</v>
      </c>
      <c r="I40">
        <f>(AQ40-AW40)</f>
        <v>1.4262297632987915</v>
      </c>
      <c r="J40">
        <f>(P40+AP40*D40)</f>
        <v>29.681600570678711</v>
      </c>
      <c r="K40" s="1">
        <v>2.72</v>
      </c>
      <c r="L40">
        <f>(K40*AE40+AF40)</f>
        <v>2.140174012184143</v>
      </c>
      <c r="M40" s="1">
        <v>1</v>
      </c>
      <c r="N40">
        <f>L40*(M40+1)*(M40+1)/(M40*M40+1)</f>
        <v>4.2803480243682861</v>
      </c>
      <c r="O40" s="1">
        <v>30.342941284179688</v>
      </c>
      <c r="P40" s="1">
        <v>29.681600570678711</v>
      </c>
      <c r="Q40" s="1">
        <v>30.442726135253906</v>
      </c>
      <c r="R40" s="1">
        <v>400.11077880859375</v>
      </c>
      <c r="S40" s="1">
        <v>389.66940307617188</v>
      </c>
      <c r="T40" s="1">
        <v>-0.10353632271289825</v>
      </c>
      <c r="U40" s="1">
        <v>31.298389434814453</v>
      </c>
      <c r="V40" s="1">
        <v>-0.20989182591438293</v>
      </c>
      <c r="W40" s="1">
        <v>63.448997497558594</v>
      </c>
      <c r="X40" s="1">
        <v>300.13699340820313</v>
      </c>
      <c r="Y40" s="1">
        <v>751.20489501953125</v>
      </c>
      <c r="Z40" s="1">
        <v>0.11329718679189682</v>
      </c>
      <c r="AA40" s="1">
        <v>88.085060119628906</v>
      </c>
      <c r="AB40" s="1">
        <v>-17.369297027587891</v>
      </c>
      <c r="AC40" s="1">
        <v>-0.90461784601211548</v>
      </c>
      <c r="AD40" s="1">
        <v>1</v>
      </c>
      <c r="AE40" s="1">
        <v>-0.21956524252891541</v>
      </c>
      <c r="AF40" s="1">
        <v>2.737391471862793</v>
      </c>
      <c r="AG40" s="1">
        <v>1</v>
      </c>
      <c r="AH40" s="1">
        <v>0</v>
      </c>
      <c r="AI40" s="1">
        <v>0.15999999642372131</v>
      </c>
      <c r="AJ40" s="1">
        <v>111115</v>
      </c>
      <c r="AK40">
        <f>X40*0.000001/(K40*0.0001)</f>
        <v>1.103444828706629</v>
      </c>
      <c r="AL40">
        <f>(U40-T40)/(1000-U40)*AK40</f>
        <v>3.5769830679187639E-2</v>
      </c>
      <c r="AM40">
        <f>(P40+273.15)</f>
        <v>302.83160057067869</v>
      </c>
      <c r="AN40">
        <f>(O40+273.15)</f>
        <v>303.49294128417966</v>
      </c>
      <c r="AO40">
        <f>(Y40*AG40+Z40*AH40)*AI40</f>
        <v>120.19278051660694</v>
      </c>
      <c r="AP40">
        <f>((AO40+0.00000010773*(AN40^4-AM40^4))-AL40*44100)/(L40*51.4+0.00000043092*AM40^3)</f>
        <v>-11.882333848455044</v>
      </c>
      <c r="AQ40">
        <f>0.61365*EXP(17.502*J40/(240.97+J40))</f>
        <v>4.1831502783119809</v>
      </c>
      <c r="AR40">
        <f>AQ40*1000/AA40</f>
        <v>47.489895251599044</v>
      </c>
      <c r="AS40">
        <f>(AR40-U40)</f>
        <v>16.191505816784591</v>
      </c>
      <c r="AT40">
        <f>IF(D40,P40,(O40+P40)/2)</f>
        <v>30.012270927429199</v>
      </c>
      <c r="AU40">
        <f>0.61365*EXP(17.502*AT40/(240.97+AT40))</f>
        <v>4.2634535962604589</v>
      </c>
      <c r="AV40">
        <f>IF(AS40&lt;&gt;0,(1000-(AR40+U40)/2)/AS40*AL40,0)</f>
        <v>2.1221441209130774</v>
      </c>
      <c r="AW40">
        <f>U40*AA40/1000</f>
        <v>2.7569205150131895</v>
      </c>
      <c r="AX40">
        <f>(AU40-AW40)</f>
        <v>1.5065330812472695</v>
      </c>
      <c r="AY40">
        <f>1/(1.6/F40+1.37/N40)</f>
        <v>1.4281215704402443</v>
      </c>
      <c r="AZ40">
        <f>G40*AA40*0.001</f>
        <v>33.622209167689967</v>
      </c>
      <c r="BA40">
        <f>G40/S40</f>
        <v>0.97955242543150056</v>
      </c>
      <c r="BB40">
        <f>(1-AL40*AA40/AQ40/F40)*100</f>
        <v>82.104073401414297</v>
      </c>
      <c r="BC40">
        <f>(S40-E40/(N40/1.35))</f>
        <v>390.43168940735927</v>
      </c>
      <c r="BD40">
        <f>E40*BB40/100/BC40</f>
        <v>-5.0825667373143937E-3</v>
      </c>
    </row>
    <row r="41" spans="1:56" x14ac:dyDescent="0.35">
      <c r="A41" s="1" t="s">
        <v>9</v>
      </c>
      <c r="B41" s="1" t="s">
        <v>5669</v>
      </c>
      <c r="K41" s="1">
        <v>2.72</v>
      </c>
    </row>
    <row r="42" spans="1:56" x14ac:dyDescent="0.35">
      <c r="A42" s="1" t="s">
        <v>9</v>
      </c>
      <c r="B42" s="1" t="s">
        <v>5668</v>
      </c>
      <c r="K42" s="1">
        <v>2.72</v>
      </c>
    </row>
    <row r="43" spans="1:56" x14ac:dyDescent="0.35">
      <c r="A43" s="1">
        <v>9</v>
      </c>
      <c r="B43" s="1" t="s">
        <v>5667</v>
      </c>
      <c r="C43" s="1">
        <v>1932.9999995529652</v>
      </c>
      <c r="D43" s="1">
        <v>0</v>
      </c>
      <c r="E43">
        <f>(R43-S43*(1000-T43)/(1000-U43))*AK43</f>
        <v>-1.9259096058985261</v>
      </c>
      <c r="F43">
        <f>IF(AV43&lt;&gt;0,1/(1/AV43-1/N43),0)</f>
        <v>3.6662320662656311</v>
      </c>
      <c r="G43">
        <f>((AY43-AL43/2)*S43-E43)/(AY43+AL43/2)</f>
        <v>380.33657437608815</v>
      </c>
      <c r="H43">
        <f>AL43*1000</f>
        <v>35.411229632495797</v>
      </c>
      <c r="I43">
        <f>(AQ43-AW43)</f>
        <v>1.5169682712748842</v>
      </c>
      <c r="J43">
        <f>(P43+AP43*D43)</f>
        <v>29.945127487182617</v>
      </c>
      <c r="K43" s="1">
        <v>2.72</v>
      </c>
      <c r="L43">
        <f>(K43*AE43+AF43)</f>
        <v>2.140174012184143</v>
      </c>
      <c r="M43" s="1">
        <v>1</v>
      </c>
      <c r="N43">
        <f>L43*(M43+1)*(M43+1)/(M43*M43+1)</f>
        <v>4.2803480243682861</v>
      </c>
      <c r="O43" s="1">
        <v>30.533004760742188</v>
      </c>
      <c r="P43" s="1">
        <v>29.945127487182617</v>
      </c>
      <c r="Q43" s="1">
        <v>30.614677429199219</v>
      </c>
      <c r="R43" s="1">
        <v>399.93154907226563</v>
      </c>
      <c r="S43" s="1">
        <v>389.1866455078125</v>
      </c>
      <c r="T43" s="1">
        <v>-0.10538344830274582</v>
      </c>
      <c r="U43" s="1">
        <v>30.993457794189453</v>
      </c>
      <c r="V43" s="1">
        <v>-0.21132506430149078</v>
      </c>
      <c r="W43" s="1">
        <v>62.151073455810547</v>
      </c>
      <c r="X43" s="1">
        <v>300.11825561523438</v>
      </c>
      <c r="Y43" s="1">
        <v>1001.2431640625</v>
      </c>
      <c r="Z43" s="1">
        <v>5.7852793484926224E-2</v>
      </c>
      <c r="AA43" s="1">
        <v>88.085418701171875</v>
      </c>
      <c r="AB43" s="1">
        <v>-17.254159927368164</v>
      </c>
      <c r="AC43" s="1">
        <v>-0.87276911735534668</v>
      </c>
      <c r="AD43" s="1">
        <v>1</v>
      </c>
      <c r="AE43" s="1">
        <v>-0.21956524252891541</v>
      </c>
      <c r="AF43" s="1">
        <v>2.737391471862793</v>
      </c>
      <c r="AG43" s="1">
        <v>1</v>
      </c>
      <c r="AH43" s="1">
        <v>0</v>
      </c>
      <c r="AI43" s="1">
        <v>0.15999999642372131</v>
      </c>
      <c r="AJ43" s="1">
        <v>111115</v>
      </c>
      <c r="AK43">
        <f>X43*0.000001/(K43*0.0001)</f>
        <v>1.103375939761891</v>
      </c>
      <c r="AL43">
        <f>(U43-T43)/(1000-U43)*AK43</f>
        <v>3.5411229632495794E-2</v>
      </c>
      <c r="AM43">
        <f>(P43+273.15)</f>
        <v>303.09512748718259</v>
      </c>
      <c r="AN43">
        <f>(O43+273.15)</f>
        <v>303.68300476074216</v>
      </c>
      <c r="AO43">
        <f>(Y43*AG43+Z43*AH43)*AI43</f>
        <v>160.19890266927541</v>
      </c>
      <c r="AP43">
        <f>((AO43+0.00000010773*(AN43^4-AM43^4))-AL43*44100)/(L43*51.4+0.00000043092*AM43^3)</f>
        <v>-11.428857285173372</v>
      </c>
      <c r="AQ43">
        <f>0.61365*EXP(17.502*J43/(240.97+J43))</f>
        <v>4.2470399780731611</v>
      </c>
      <c r="AR43">
        <f>AQ43*1000/AA43</f>
        <v>48.215017203711824</v>
      </c>
      <c r="AS43">
        <f>(AR43-U43)</f>
        <v>17.221559409522371</v>
      </c>
      <c r="AT43">
        <f>IF(D43,P43,(O43+P43)/2)</f>
        <v>30.239066123962402</v>
      </c>
      <c r="AU43">
        <f>0.61365*EXP(17.502*AT43/(240.97+AT43))</f>
        <v>4.3193044960232978</v>
      </c>
      <c r="AV43">
        <f>IF(AS43&lt;&gt;0,(1000-(AR43+U43)/2)/AS43*AL43,0)</f>
        <v>1.9747802202625138</v>
      </c>
      <c r="AW43">
        <f>U43*AA43/1000</f>
        <v>2.7300717067982769</v>
      </c>
      <c r="AX43">
        <f>(AU43-AW43)</f>
        <v>1.5892327892250209</v>
      </c>
      <c r="AY43">
        <f>1/(1.6/F43+1.37/N43)</f>
        <v>1.3219071285865811</v>
      </c>
      <c r="AZ43">
        <f>G43*AA43*0.001</f>
        <v>33.502106401287122</v>
      </c>
      <c r="BA43">
        <f>G43/S43</f>
        <v>0.97726008527302699</v>
      </c>
      <c r="BB43">
        <f>(1-AL43*AA43/AQ43/F43)*100</f>
        <v>79.967334933268958</v>
      </c>
      <c r="BC43">
        <f>(S43-E43/(N43/1.35))</f>
        <v>389.79406760367038</v>
      </c>
      <c r="BD43">
        <f>E43*BB43/100/BC43</f>
        <v>-3.9510570146152032E-3</v>
      </c>
    </row>
    <row r="44" spans="1:56" x14ac:dyDescent="0.35">
      <c r="A44" s="1" t="s">
        <v>9</v>
      </c>
      <c r="B44" s="1" t="s">
        <v>5666</v>
      </c>
      <c r="K44" s="1">
        <v>2.72</v>
      </c>
    </row>
    <row r="45" spans="1:56" x14ac:dyDescent="0.35">
      <c r="A45" s="1" t="s">
        <v>9</v>
      </c>
      <c r="B45" s="1" t="s">
        <v>5665</v>
      </c>
      <c r="K45" s="1">
        <v>2.72</v>
      </c>
    </row>
    <row r="46" spans="1:56" x14ac:dyDescent="0.35">
      <c r="A46" s="1">
        <v>10</v>
      </c>
      <c r="B46" s="1" t="s">
        <v>5664</v>
      </c>
      <c r="C46" s="1">
        <v>2135.9999995529652</v>
      </c>
      <c r="D46" s="1">
        <v>0</v>
      </c>
      <c r="E46">
        <f>(R46-S46*(1000-T46)/(1000-U46))*AK46</f>
        <v>-1.4400438922644574</v>
      </c>
      <c r="F46">
        <f>IF(AV46&lt;&gt;0,1/(1/AV46-1/N46),0)</f>
        <v>3.2317625952193585</v>
      </c>
      <c r="G46">
        <f>((AY46-AL46/2)*S46-E46)/(AY46+AL46/2)</f>
        <v>379.2108481196604</v>
      </c>
      <c r="H46">
        <f>AL46*1000</f>
        <v>35.068047949567571</v>
      </c>
      <c r="I46">
        <f>(AQ46-AW46)</f>
        <v>1.6105439371472778</v>
      </c>
      <c r="J46">
        <f>(P46+AP46*D46)</f>
        <v>30.218500137329102</v>
      </c>
      <c r="K46" s="1">
        <v>2.72</v>
      </c>
      <c r="L46">
        <f>(K46*AE46+AF46)</f>
        <v>2.140174012184143</v>
      </c>
      <c r="M46" s="1">
        <v>1</v>
      </c>
      <c r="N46">
        <f>L46*(M46+1)*(M46+1)/(M46*M46+1)</f>
        <v>4.2803480243682861</v>
      </c>
      <c r="O46" s="1">
        <v>30.727878570556641</v>
      </c>
      <c r="P46" s="1">
        <v>30.218500137329102</v>
      </c>
      <c r="Q46" s="1">
        <v>30.791225433349609</v>
      </c>
      <c r="R46" s="1">
        <v>400.074462890625</v>
      </c>
      <c r="S46" s="1">
        <v>389.0172119140625</v>
      </c>
      <c r="T46" s="1">
        <v>-0.10665067285299301</v>
      </c>
      <c r="U46" s="1">
        <v>30.695901870727539</v>
      </c>
      <c r="V46" s="1">
        <v>-0.21148167550563812</v>
      </c>
      <c r="W46" s="1">
        <v>60.868072509765625</v>
      </c>
      <c r="X46" s="1">
        <v>300.16070556640625</v>
      </c>
      <c r="Y46" s="1">
        <v>1250.1455078125</v>
      </c>
      <c r="Z46" s="1">
        <v>0.19646072387695313</v>
      </c>
      <c r="AA46" s="1">
        <v>88.079177856445313</v>
      </c>
      <c r="AB46" s="1">
        <v>-17.271045684814453</v>
      </c>
      <c r="AC46" s="1">
        <v>-0.84589552879333496</v>
      </c>
      <c r="AD46" s="1">
        <v>1</v>
      </c>
      <c r="AE46" s="1">
        <v>-0.21956524252891541</v>
      </c>
      <c r="AF46" s="1">
        <v>2.737391471862793</v>
      </c>
      <c r="AG46" s="1">
        <v>1</v>
      </c>
      <c r="AH46" s="1">
        <v>0</v>
      </c>
      <c r="AI46" s="1">
        <v>0.15999999642372131</v>
      </c>
      <c r="AJ46" s="1">
        <v>111115</v>
      </c>
      <c r="AK46">
        <f>X46*0.000001/(K46*0.0001)</f>
        <v>1.1035320057588462</v>
      </c>
      <c r="AL46">
        <f>(U46-T46)/(1000-U46)*AK46</f>
        <v>3.5068047949567568E-2</v>
      </c>
      <c r="AM46">
        <f>(P46+273.15)</f>
        <v>303.36850013732908</v>
      </c>
      <c r="AN46">
        <f>(O46+273.15)</f>
        <v>303.87787857055662</v>
      </c>
      <c r="AO46">
        <f>(Y46*AG46+Z46*AH46)*AI46</f>
        <v>200.02327677913127</v>
      </c>
      <c r="AP46">
        <f>((AO46+0.00000010773*(AN46^4-AM46^4))-AL46*44100)/(L46*51.4+0.00000043092*AM46^3)</f>
        <v>-10.983090527281954</v>
      </c>
      <c r="AQ46">
        <f>0.61365*EXP(17.502*J46/(240.97+J46))</f>
        <v>4.3142137374830813</v>
      </c>
      <c r="AR46">
        <f>AQ46*1000/AA46</f>
        <v>48.981085456026236</v>
      </c>
      <c r="AS46">
        <f>(AR46-U46)</f>
        <v>18.285183585298697</v>
      </c>
      <c r="AT46">
        <f>IF(D46,P46,(O46+P46)/2)</f>
        <v>30.473189353942871</v>
      </c>
      <c r="AU46">
        <f>0.61365*EXP(17.502*AT46/(240.97+AT46))</f>
        <v>4.3776277291369272</v>
      </c>
      <c r="AV46">
        <f>IF(AS46&lt;&gt;0,(1000-(AR46+U46)/2)/AS46*AL46,0)</f>
        <v>1.8414356949969717</v>
      </c>
      <c r="AW46">
        <f>U46*AA46/1000</f>
        <v>2.7036698003358035</v>
      </c>
      <c r="AX46">
        <f>(AU46-AW46)</f>
        <v>1.6739579288011237</v>
      </c>
      <c r="AY46">
        <f>1/(1.6/F46+1.37/N46)</f>
        <v>1.2267631083945565</v>
      </c>
      <c r="AZ46">
        <f>G46*AA46*0.001</f>
        <v>33.400579736625041</v>
      </c>
      <c r="BA46">
        <f>G46/S46</f>
        <v>0.9747919539442681</v>
      </c>
      <c r="BB46">
        <f>(1-AL46*AA46/AQ46/F46)*100</f>
        <v>77.846429252836913</v>
      </c>
      <c r="BC46">
        <f>(S46-E46/(N46/1.35))</f>
        <v>389.47139443461674</v>
      </c>
      <c r="BD46">
        <f>E46*BB46/100/BC46</f>
        <v>-2.8783185769748324E-3</v>
      </c>
    </row>
    <row r="47" spans="1:56" x14ac:dyDescent="0.35">
      <c r="A47" s="1" t="s">
        <v>9</v>
      </c>
      <c r="B47" s="1" t="s">
        <v>5663</v>
      </c>
      <c r="K47" s="1">
        <v>2.72</v>
      </c>
    </row>
    <row r="48" spans="1:56" x14ac:dyDescent="0.35">
      <c r="A48" s="1" t="s">
        <v>9</v>
      </c>
      <c r="B48" s="1" t="s">
        <v>5662</v>
      </c>
      <c r="K48" s="1">
        <v>2.72</v>
      </c>
    </row>
    <row r="49" spans="1:56" x14ac:dyDescent="0.35">
      <c r="A49" s="1">
        <v>11</v>
      </c>
      <c r="B49" s="1" t="s">
        <v>5661</v>
      </c>
      <c r="C49" s="1">
        <v>2338.9999995529652</v>
      </c>
      <c r="D49" s="1">
        <v>0</v>
      </c>
      <c r="E49">
        <f>(R49-S49*(1000-T49)/(1000-U49))*AK49</f>
        <v>-1.355693117838555</v>
      </c>
      <c r="F49">
        <f>IF(AV49&lt;&gt;0,1/(1/AV49-1/N49),0)</f>
        <v>2.9786150498835644</v>
      </c>
      <c r="G49">
        <f>((AY49-AL49/2)*S49-E49)/(AY49+AL49/2)</f>
        <v>378.46324912674237</v>
      </c>
      <c r="H49">
        <f>AL49*1000</f>
        <v>35.050835778469867</v>
      </c>
      <c r="I49">
        <f>(AQ49-AW49)</f>
        <v>1.6869469862959061</v>
      </c>
      <c r="J49">
        <f>(P49+AP49*D49)</f>
        <v>30.519233703613281</v>
      </c>
      <c r="K49" s="1">
        <v>2.72</v>
      </c>
      <c r="L49">
        <f>(K49*AE49+AF49)</f>
        <v>2.140174012184143</v>
      </c>
      <c r="M49" s="1">
        <v>1</v>
      </c>
      <c r="N49">
        <f>L49*(M49+1)*(M49+1)/(M49*M49+1)</f>
        <v>4.2803480243682861</v>
      </c>
      <c r="O49" s="1">
        <v>30.937168121337891</v>
      </c>
      <c r="P49" s="1">
        <v>30.519233703613281</v>
      </c>
      <c r="Q49" s="1">
        <v>30.977680206298828</v>
      </c>
      <c r="R49" s="1">
        <v>399.9508056640625</v>
      </c>
      <c r="S49" s="1">
        <v>388.828369140625</v>
      </c>
      <c r="T49" s="1">
        <v>-0.1101611852645874</v>
      </c>
      <c r="U49" s="1">
        <v>30.680030822753906</v>
      </c>
      <c r="V49" s="1">
        <v>-0.21584518253803253</v>
      </c>
      <c r="W49" s="1">
        <v>60.1131591796875</v>
      </c>
      <c r="X49" s="1">
        <v>300.13873291015625</v>
      </c>
      <c r="Y49" s="1">
        <v>1601.3338623046875</v>
      </c>
      <c r="Z49" s="1">
        <v>8.0752618610858917E-2</v>
      </c>
      <c r="AA49" s="1">
        <v>88.077857971191406</v>
      </c>
      <c r="AB49" s="1">
        <v>-17.013542175292969</v>
      </c>
      <c r="AC49" s="1">
        <v>-0.83086627721786499</v>
      </c>
      <c r="AD49" s="1">
        <v>1</v>
      </c>
      <c r="AE49" s="1">
        <v>-0.21956524252891541</v>
      </c>
      <c r="AF49" s="1">
        <v>2.737391471862793</v>
      </c>
      <c r="AG49" s="1">
        <v>1</v>
      </c>
      <c r="AH49" s="1">
        <v>0</v>
      </c>
      <c r="AI49" s="1">
        <v>0.15999999642372131</v>
      </c>
      <c r="AJ49" s="1">
        <v>111115</v>
      </c>
      <c r="AK49">
        <f>X49*0.000001/(K49*0.0001)</f>
        <v>1.1034512239343979</v>
      </c>
      <c r="AL49">
        <f>(U49-T49)/(1000-U49)*AK49</f>
        <v>3.5050835778469867E-2</v>
      </c>
      <c r="AM49">
        <f>(P49+273.15)</f>
        <v>303.66923370361326</v>
      </c>
      <c r="AN49">
        <f>(O49+273.15)</f>
        <v>304.08716812133787</v>
      </c>
      <c r="AO49">
        <f>(Y49*AG49+Z49*AH49)*AI49</f>
        <v>256.21341224193384</v>
      </c>
      <c r="AP49">
        <f>((AO49+0.00000010773*(AN49^4-AM49^4))-AL49*44100)/(L49*51.4+0.00000043092*AM49^3)</f>
        <v>-10.522277691580989</v>
      </c>
      <c r="AQ49">
        <f>0.61365*EXP(17.502*J49/(240.97+J49))</f>
        <v>4.3891783836541993</v>
      </c>
      <c r="AR49">
        <f>AQ49*1000/AA49</f>
        <v>49.832937411918167</v>
      </c>
      <c r="AS49">
        <f>(AR49-U49)</f>
        <v>19.15290658916426</v>
      </c>
      <c r="AT49">
        <f>IF(D49,P49,(O49+P49)/2)</f>
        <v>30.728200912475586</v>
      </c>
      <c r="AU49">
        <f>0.61365*EXP(17.502*AT49/(240.97+AT49))</f>
        <v>4.4419341189163024</v>
      </c>
      <c r="AV49">
        <f>IF(AS49&lt;&gt;0,(1000-(AR49+U49)/2)/AS49*AL49,0)</f>
        <v>1.7563815814611781</v>
      </c>
      <c r="AW49">
        <f>U49*AA49/1000</f>
        <v>2.7022313973582932</v>
      </c>
      <c r="AX49">
        <f>(AU49-AW49)</f>
        <v>1.7397027215580092</v>
      </c>
      <c r="AY49">
        <f>1/(1.6/F49+1.37/N49)</f>
        <v>1.1665483003582882</v>
      </c>
      <c r="AZ49">
        <f>G49*AA49*0.001</f>
        <v>33.334232303900848</v>
      </c>
      <c r="BA49">
        <f>G49/S49</f>
        <v>0.97334268577986927</v>
      </c>
      <c r="BB49">
        <f>(1-AL49*AA49/AQ49/F49)*100</f>
        <v>76.386111347474994</v>
      </c>
      <c r="BC49">
        <f>(S49-E49/(N49/1.35))</f>
        <v>389.25594785587492</v>
      </c>
      <c r="BD49">
        <f>E49*BB49/100/BC49</f>
        <v>-2.6603607734868541E-3</v>
      </c>
    </row>
    <row r="50" spans="1:56" x14ac:dyDescent="0.35">
      <c r="A50" s="1" t="s">
        <v>9</v>
      </c>
      <c r="B50" s="1" t="s">
        <v>5660</v>
      </c>
      <c r="K50" s="1">
        <v>2.72</v>
      </c>
    </row>
    <row r="51" spans="1:56" x14ac:dyDescent="0.35">
      <c r="A51" s="1" t="s">
        <v>9</v>
      </c>
      <c r="B51" s="1" t="s">
        <v>5655</v>
      </c>
      <c r="K51" s="1">
        <v>2.72</v>
      </c>
    </row>
    <row r="52" spans="1:56" x14ac:dyDescent="0.35">
      <c r="A52" s="1">
        <v>12</v>
      </c>
      <c r="B52" s="1" t="s">
        <v>5659</v>
      </c>
      <c r="C52" s="1">
        <v>2541.499999564141</v>
      </c>
      <c r="D52" s="1">
        <v>0</v>
      </c>
      <c r="E52">
        <f>(R52-S52*(1000-T52)/(1000-U52))*AK52</f>
        <v>-2.4297674598301398</v>
      </c>
      <c r="F52">
        <f>IF(AV52&lt;&gt;0,1/(1/AV52-1/N52),0)</f>
        <v>2.4210222364900358</v>
      </c>
      <c r="G52">
        <f>((AY52-AL52/2)*S52-E52)/(AY52+AL52/2)</f>
        <v>379.9006276672373</v>
      </c>
      <c r="H52">
        <f>AL52*1000</f>
        <v>33.932818107003428</v>
      </c>
      <c r="I52">
        <f>(AQ52-AW52)</f>
        <v>1.8550167464267866</v>
      </c>
      <c r="J52">
        <f>(P52+AP52*D52)</f>
        <v>30.851322174072266</v>
      </c>
      <c r="K52" s="1">
        <v>2.72</v>
      </c>
      <c r="L52">
        <f>(K52*AE52+AF52)</f>
        <v>2.140174012184143</v>
      </c>
      <c r="M52" s="1">
        <v>1</v>
      </c>
      <c r="N52">
        <f>L52*(M52+1)*(M52+1)/(M52*M52+1)</f>
        <v>4.2803480243682861</v>
      </c>
      <c r="O52" s="1">
        <v>31.170761108398438</v>
      </c>
      <c r="P52" s="1">
        <v>30.851322174072266</v>
      </c>
      <c r="Q52" s="1">
        <v>31.181005477905273</v>
      </c>
      <c r="R52" s="1">
        <v>400.1376953125</v>
      </c>
      <c r="S52" s="1">
        <v>390.3363037109375</v>
      </c>
      <c r="T52" s="1">
        <v>-0.11191296577453613</v>
      </c>
      <c r="U52" s="1">
        <v>29.725286483764648</v>
      </c>
      <c r="V52" s="1">
        <v>-0.2163873165845871</v>
      </c>
      <c r="W52" s="1">
        <v>57.474800109863281</v>
      </c>
      <c r="X52" s="1">
        <v>300.14111328125</v>
      </c>
      <c r="Y52" s="1">
        <v>2001.578369140625</v>
      </c>
      <c r="Z52" s="1">
        <v>9.0396977961063385E-2</v>
      </c>
      <c r="AA52" s="1">
        <v>88.081855773925781</v>
      </c>
      <c r="AB52" s="1">
        <v>-17.204362869262695</v>
      </c>
      <c r="AC52" s="1">
        <v>-0.75372844934463501</v>
      </c>
      <c r="AD52" s="1">
        <v>1</v>
      </c>
      <c r="AE52" s="1">
        <v>-0.21956524252891541</v>
      </c>
      <c r="AF52" s="1">
        <v>2.737391471862793</v>
      </c>
      <c r="AG52" s="1">
        <v>1</v>
      </c>
      <c r="AH52" s="1">
        <v>0</v>
      </c>
      <c r="AI52" s="1">
        <v>0.15999999642372131</v>
      </c>
      <c r="AJ52" s="1">
        <v>111115</v>
      </c>
      <c r="AK52">
        <f>X52*0.000001/(K52*0.0001)</f>
        <v>1.1034599752987129</v>
      </c>
      <c r="AL52">
        <f>(U52-T52)/(1000-U52)*AK52</f>
        <v>3.393281810700343E-2</v>
      </c>
      <c r="AM52">
        <f>(P52+273.15)</f>
        <v>304.00132217407224</v>
      </c>
      <c r="AN52">
        <f>(O52+273.15)</f>
        <v>304.32076110839841</v>
      </c>
      <c r="AO52">
        <f>(Y52*AG52+Z52*AH52)*AI52</f>
        <v>320.25253190429794</v>
      </c>
      <c r="AP52">
        <f>((AO52+0.00000010773*(AN52^4-AM52^4))-AL52*44100)/(L52*51.4+0.00000043092*AM52^3)</f>
        <v>-9.6003297055422685</v>
      </c>
      <c r="AQ52">
        <f>0.61365*EXP(17.502*J52/(240.97+J52))</f>
        <v>4.4732751433283697</v>
      </c>
      <c r="AR52">
        <f>AQ52*1000/AA52</f>
        <v>50.785432527780152</v>
      </c>
      <c r="AS52">
        <f>(AR52-U52)</f>
        <v>21.060146044015504</v>
      </c>
      <c r="AT52">
        <f>IF(D52,P52,(O52+P52)/2)</f>
        <v>31.011041641235352</v>
      </c>
      <c r="AU52">
        <f>0.61365*EXP(17.502*AT52/(240.97+AT52))</f>
        <v>4.5142193057644251</v>
      </c>
      <c r="AV52">
        <f>IF(AS52&lt;&gt;0,(1000-(AR52+U52)/2)/AS52*AL52,0)</f>
        <v>1.546372957100945</v>
      </c>
      <c r="AW52">
        <f>U52*AA52/1000</f>
        <v>2.6182583969015831</v>
      </c>
      <c r="AX52">
        <f>(AU52-AW52)</f>
        <v>1.895960908862842</v>
      </c>
      <c r="AY52">
        <f>1/(1.6/F52+1.37/N52)</f>
        <v>1.0194248404700255</v>
      </c>
      <c r="AZ52">
        <f>G52*AA52*0.001</f>
        <v>33.462352294609474</v>
      </c>
      <c r="BA52">
        <f>G52/S52</f>
        <v>0.97326491042598917</v>
      </c>
      <c r="BB52">
        <f>(1-AL52*AA52/AQ52/F52)*100</f>
        <v>72.401721353795295</v>
      </c>
      <c r="BC52">
        <f>(S52-E52/(N52/1.35))</f>
        <v>391.10264001165331</v>
      </c>
      <c r="BD52">
        <f>E52*BB52/100/BC52</f>
        <v>-4.4980352619429795E-3</v>
      </c>
    </row>
    <row r="53" spans="1:56" x14ac:dyDescent="0.35">
      <c r="A53" s="1" t="s">
        <v>9</v>
      </c>
      <c r="B53" s="1" t="s">
        <v>5658</v>
      </c>
      <c r="K53" s="1">
        <v>2.0019200000000001</v>
      </c>
    </row>
    <row r="54" spans="1:56" x14ac:dyDescent="0.35">
      <c r="A54" s="1" t="s">
        <v>9</v>
      </c>
      <c r="B54" s="1" t="s">
        <v>5657</v>
      </c>
      <c r="K54" s="1">
        <v>2.0019200000000001</v>
      </c>
    </row>
    <row r="55" spans="1:56" x14ac:dyDescent="0.35">
      <c r="A55" s="1" t="s">
        <v>9</v>
      </c>
      <c r="B55" s="1" t="s">
        <v>5656</v>
      </c>
      <c r="K55" s="1">
        <v>2.0019200000000001</v>
      </c>
    </row>
    <row r="56" spans="1:56" x14ac:dyDescent="0.35">
      <c r="A56" s="1" t="s">
        <v>9</v>
      </c>
      <c r="B56" s="1" t="s">
        <v>5655</v>
      </c>
      <c r="K56" s="1">
        <v>2.0019200000000001</v>
      </c>
    </row>
    <row r="57" spans="1:56" x14ac:dyDescent="0.35">
      <c r="K57" s="1">
        <v>2.0019200000000001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BD55"/>
  <sheetViews>
    <sheetView zoomScale="44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4145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4144</v>
      </c>
    </row>
    <row r="12" spans="1:56" x14ac:dyDescent="0.35">
      <c r="A12" s="1" t="s">
        <v>9</v>
      </c>
      <c r="B12" s="1" t="s">
        <v>4143</v>
      </c>
    </row>
    <row r="13" spans="1:56" x14ac:dyDescent="0.35">
      <c r="A13" s="1" t="s">
        <v>9</v>
      </c>
      <c r="B13" s="1" t="s">
        <v>4142</v>
      </c>
    </row>
    <row r="14" spans="1:56" x14ac:dyDescent="0.35">
      <c r="A14" s="1" t="s">
        <v>9</v>
      </c>
      <c r="B14" s="1" t="s">
        <v>4141</v>
      </c>
    </row>
    <row r="15" spans="1:56" x14ac:dyDescent="0.35">
      <c r="A15" s="1" t="s">
        <v>9</v>
      </c>
      <c r="B15" s="1" t="s">
        <v>4140</v>
      </c>
    </row>
    <row r="16" spans="1:56" x14ac:dyDescent="0.35">
      <c r="A16" s="1" t="s">
        <v>9</v>
      </c>
      <c r="B16" s="1" t="s">
        <v>4139</v>
      </c>
    </row>
    <row r="17" spans="1:56" x14ac:dyDescent="0.35">
      <c r="A17" s="1" t="s">
        <v>9</v>
      </c>
      <c r="B17" s="1" t="s">
        <v>4138</v>
      </c>
    </row>
    <row r="18" spans="1:56" x14ac:dyDescent="0.35">
      <c r="A18" s="1">
        <v>1</v>
      </c>
      <c r="B18" s="1" t="s">
        <v>4137</v>
      </c>
      <c r="C18" s="1">
        <v>453.5000015757978</v>
      </c>
      <c r="D18" s="1">
        <v>0</v>
      </c>
      <c r="E18">
        <f>(R18-S18*(1000-T18)/(1000-U18))*AK18</f>
        <v>-5.1805085804091071</v>
      </c>
      <c r="F18">
        <f>IF(AV18&lt;&gt;0,1/(1/AV18-1/N18),0)</f>
        <v>10.603385334634664</v>
      </c>
      <c r="G18">
        <f>((AY18-AL18/2)*S18-E18)/(AY18+AL18/2)</f>
        <v>387.57799719434445</v>
      </c>
      <c r="H18">
        <f>AL18*1000</f>
        <v>36.168535531681862</v>
      </c>
      <c r="I18">
        <f>(AQ18-AW18)</f>
        <v>1.0044608698287671</v>
      </c>
      <c r="J18">
        <f>(P18+AP18*D18)</f>
        <v>29.982454299926758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31.646537780761719</v>
      </c>
      <c r="P18" s="1">
        <v>29.982454299926758</v>
      </c>
      <c r="Q18" s="1">
        <v>31.783010482788086</v>
      </c>
      <c r="R18" s="1">
        <v>399.92269897460938</v>
      </c>
      <c r="S18" s="1">
        <v>391.77593994140625</v>
      </c>
      <c r="T18" s="1">
        <v>5.1942648887634277</v>
      </c>
      <c r="U18" s="1">
        <v>36.767116546630859</v>
      </c>
      <c r="V18" s="1">
        <v>9.8150720596313477</v>
      </c>
      <c r="W18" s="1">
        <v>69.475067138671875</v>
      </c>
      <c r="X18" s="1">
        <v>300.13546752929688</v>
      </c>
      <c r="Y18" s="1">
        <v>-8.1963896751403809E-2</v>
      </c>
      <c r="Z18" s="1">
        <v>7.4728116393089294E-2</v>
      </c>
      <c r="AA18" s="1">
        <v>88.440361022949219</v>
      </c>
      <c r="AB18" s="1">
        <v>-35.171852111816406</v>
      </c>
      <c r="AC18" s="1">
        <v>-1.2036323547363281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1.1034392188577087</v>
      </c>
      <c r="AL18">
        <f>(U18-T18)/(1000-U18)*AK18</f>
        <v>3.616853553168186E-2</v>
      </c>
      <c r="AM18">
        <f>(P18+273.15)</f>
        <v>303.13245429992674</v>
      </c>
      <c r="AN18">
        <f>(O18+273.15)</f>
        <v>304.7965377807617</v>
      </c>
      <c r="AO18">
        <f>(Y18*AG18+Z18*AH18)*AI18</f>
        <v>-1.3114223187098872E-2</v>
      </c>
      <c r="AP18">
        <f>((AO18+0.00000010773*(AN18^4-AM18^4))-AL18*44100)/(L18*51.4+0.00000043092*AM18^3)</f>
        <v>-12.908215082388537</v>
      </c>
      <c r="AQ18">
        <f>0.61365*EXP(17.502*J18/(240.97+J18))</f>
        <v>4.2561579309856503</v>
      </c>
      <c r="AR18">
        <f>AQ18*1000/AA18</f>
        <v>48.12461054835844</v>
      </c>
      <c r="AS18">
        <f>(AR18-U18)</f>
        <v>11.357494001727581</v>
      </c>
      <c r="AT18">
        <f>IF(D18,P18,(O18+P18)/2)</f>
        <v>30.814496040344238</v>
      </c>
      <c r="AU18">
        <f>0.61365*EXP(17.502*AT18/(240.97+AT18))</f>
        <v>4.4638807711300483</v>
      </c>
      <c r="AV18">
        <f>IF(AS18&lt;&gt;0,(1000-(AR18+U18)/2)/AS18*AL18,0)</f>
        <v>3.049381386644213</v>
      </c>
      <c r="AW18">
        <f>U18*AA18/1000</f>
        <v>3.2516970611568832</v>
      </c>
      <c r="AX18">
        <f>(AU18-AW18)</f>
        <v>1.2121837099731652</v>
      </c>
      <c r="AY18">
        <f>1/(1.6/F18+1.37/N18)</f>
        <v>2.1233106881591088</v>
      </c>
      <c r="AZ18">
        <f>G18*AA18*0.001</f>
        <v>34.277537996419426</v>
      </c>
      <c r="BA18">
        <f>G18/S18</f>
        <v>0.98928483778843168</v>
      </c>
      <c r="BB18">
        <f>(1-AL18*AA18/AQ18/F18)*100</f>
        <v>92.912074367229607</v>
      </c>
      <c r="BC18">
        <f>(S18-E18/(N18/1.35))</f>
        <v>393.40984600318831</v>
      </c>
      <c r="BD18">
        <f>E18*BB18/100/BC18</f>
        <v>-1.2234869141509518E-2</v>
      </c>
    </row>
    <row r="19" spans="1:56" x14ac:dyDescent="0.35">
      <c r="A19" s="1" t="s">
        <v>9</v>
      </c>
      <c r="B19" s="1" t="s">
        <v>4136</v>
      </c>
      <c r="K19" s="1">
        <v>2.72</v>
      </c>
    </row>
    <row r="20" spans="1:56" x14ac:dyDescent="0.35">
      <c r="A20" s="1" t="s">
        <v>9</v>
      </c>
      <c r="B20" s="1" t="s">
        <v>3924</v>
      </c>
      <c r="K20" s="1">
        <v>2.72</v>
      </c>
    </row>
    <row r="21" spans="1:56" x14ac:dyDescent="0.35">
      <c r="A21" s="1">
        <v>2</v>
      </c>
      <c r="B21" s="1" t="s">
        <v>4135</v>
      </c>
      <c r="C21" s="1">
        <v>656.50000159814954</v>
      </c>
      <c r="D21" s="1">
        <v>0</v>
      </c>
      <c r="E21">
        <f>(R21-S21*(1000-T21)/(1000-U21))*AK21</f>
        <v>-5.0402219639475483</v>
      </c>
      <c r="F21">
        <f>IF(AV21&lt;&gt;0,1/(1/AV21-1/N21),0)</f>
        <v>6.4224985322856734</v>
      </c>
      <c r="G21">
        <f>((AY21-AL21/2)*S21-E21)/(AY21+AL21/2)</f>
        <v>387.9997278542408</v>
      </c>
      <c r="H21">
        <f>AL21*1000</f>
        <v>33.663233702295102</v>
      </c>
      <c r="I21">
        <f>(AQ21-AW21)</f>
        <v>1.1110149981297481</v>
      </c>
      <c r="J21">
        <f>(P21+AP21*D21)</f>
        <v>29.858911514282227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31.611038208007813</v>
      </c>
      <c r="P21" s="1">
        <v>29.858911514282227</v>
      </c>
      <c r="Q21" s="1">
        <v>31.780927658081055</v>
      </c>
      <c r="R21" s="1">
        <v>400.01971435546875</v>
      </c>
      <c r="S21" s="1">
        <v>392.60943603515625</v>
      </c>
      <c r="T21" s="1">
        <v>5.7864203453063965</v>
      </c>
      <c r="U21" s="1">
        <v>35.221298217773438</v>
      </c>
      <c r="V21" s="1">
        <v>10.956218719482422</v>
      </c>
      <c r="W21" s="1">
        <v>66.689285278320313</v>
      </c>
      <c r="X21" s="1">
        <v>300.11672973632813</v>
      </c>
      <c r="Y21" s="1">
        <v>26.24492073059082</v>
      </c>
      <c r="Z21" s="1">
        <v>0.14704428613185883</v>
      </c>
      <c r="AA21" s="1">
        <v>88.441650390625</v>
      </c>
      <c r="AB21" s="1">
        <v>-35.979793548583984</v>
      </c>
      <c r="AC21" s="1">
        <v>-0.9023931622505188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1.1033703299129709</v>
      </c>
      <c r="AL21">
        <f>(U21-T21)/(1000-U21)*AK21</f>
        <v>3.3663233702295105E-2</v>
      </c>
      <c r="AM21">
        <f>(P21+273.15)</f>
        <v>303.0089115142822</v>
      </c>
      <c r="AN21">
        <f>(O21+273.15)</f>
        <v>304.76103820800779</v>
      </c>
      <c r="AO21">
        <f>(Y21*AG21+Z21*AH21)*AI21</f>
        <v>4.1991872230353806</v>
      </c>
      <c r="AP21">
        <f>((AO21+0.00000010773*(AN21^4-AM21^4))-AL21*44100)/(L21*51.4+0.00000043092*AM21^3)</f>
        <v>-11.960986232806334</v>
      </c>
      <c r="AQ21">
        <f>0.61365*EXP(17.502*J21/(240.97+J21))</f>
        <v>4.2260447414100097</v>
      </c>
      <c r="AR21">
        <f>AQ21*1000/AA21</f>
        <v>47.783422434391611</v>
      </c>
      <c r="AS21">
        <f>(AR21-U21)</f>
        <v>12.562124216618173</v>
      </c>
      <c r="AT21">
        <f>IF(D21,P21,(O21+P21)/2)</f>
        <v>30.73497486114502</v>
      </c>
      <c r="AU21">
        <f>0.61365*EXP(17.502*AT21/(240.97+AT21))</f>
        <v>4.4436534691684484</v>
      </c>
      <c r="AV21">
        <f>IF(AS21&lt;&gt;0,(1000-(AR21+U21)/2)/AS21*AL21,0)</f>
        <v>2.5685249955383447</v>
      </c>
      <c r="AW21">
        <f>U21*AA21/1000</f>
        <v>3.1150297432802616</v>
      </c>
      <c r="AX21">
        <f>(AU21-AW21)</f>
        <v>1.3286237258881868</v>
      </c>
      <c r="AY21">
        <f>1/(1.6/F21+1.37/N21)</f>
        <v>1.7568774584609372</v>
      </c>
      <c r="AZ21">
        <f>G21*AA21*0.001</f>
        <v>34.315336282542411</v>
      </c>
      <c r="BA21">
        <f>G21/S21</f>
        <v>0.98825879421679852</v>
      </c>
      <c r="BB21">
        <f>(1-AL21*AA21/AQ21/F21)*100</f>
        <v>89.030809823636787</v>
      </c>
      <c r="BC21">
        <f>(S21-E21/(N21/1.35))</f>
        <v>394.19909641150696</v>
      </c>
      <c r="BD21">
        <f>E21*BB21/100/BC21</f>
        <v>-1.1383461992330236E-2</v>
      </c>
    </row>
    <row r="22" spans="1:56" x14ac:dyDescent="0.35">
      <c r="A22" s="1" t="s">
        <v>9</v>
      </c>
      <c r="B22" s="1" t="s">
        <v>4134</v>
      </c>
      <c r="K22" s="1">
        <v>2.72</v>
      </c>
    </row>
    <row r="23" spans="1:56" x14ac:dyDescent="0.35">
      <c r="A23" s="1" t="s">
        <v>9</v>
      </c>
      <c r="B23" s="1" t="s">
        <v>4133</v>
      </c>
      <c r="K23" s="1">
        <v>2.72</v>
      </c>
    </row>
    <row r="24" spans="1:56" x14ac:dyDescent="0.35">
      <c r="A24" s="1">
        <v>3</v>
      </c>
      <c r="B24" s="1" t="s">
        <v>4132</v>
      </c>
      <c r="C24" s="1">
        <v>860.50000159814954</v>
      </c>
      <c r="D24" s="1">
        <v>0</v>
      </c>
      <c r="E24">
        <f>(R24-S24*(1000-T24)/(1000-U24))*AK24</f>
        <v>-4.8972916620817983</v>
      </c>
      <c r="F24">
        <f>IF(AV24&lt;&gt;0,1/(1/AV24-1/N24),0)</f>
        <v>3.523774753198011</v>
      </c>
      <c r="G24">
        <f>((AY24-AL24/2)*S24-E24)/(AY24+AL24/2)</f>
        <v>388.46240954938622</v>
      </c>
      <c r="H24">
        <f>AL24*1000</f>
        <v>30.033274495524232</v>
      </c>
      <c r="I24">
        <f>(AQ24-AW24)</f>
        <v>1.3191686580091724</v>
      </c>
      <c r="J24">
        <f>(P24+AP24*D24)</f>
        <v>29.785726547241211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31.554363250732422</v>
      </c>
      <c r="P24" s="1">
        <v>29.785726547241211</v>
      </c>
      <c r="Q24" s="1">
        <v>31.741035461425781</v>
      </c>
      <c r="R24" s="1">
        <v>400.04483032226563</v>
      </c>
      <c r="S24" s="1">
        <v>393.76449584960938</v>
      </c>
      <c r="T24" s="1">
        <v>6.3344278335571289</v>
      </c>
      <c r="U24" s="1">
        <v>32.667800903320313</v>
      </c>
      <c r="V24" s="1">
        <v>12.03220272064209</v>
      </c>
      <c r="W24" s="1">
        <v>62.052268981933594</v>
      </c>
      <c r="X24" s="1">
        <v>300.08255004882813</v>
      </c>
      <c r="Y24" s="1">
        <v>48.931896209716797</v>
      </c>
      <c r="Z24" s="1">
        <v>7.4726268649101257E-2</v>
      </c>
      <c r="AA24" s="1">
        <v>88.439537048339844</v>
      </c>
      <c r="AB24" s="1">
        <v>-36.459651947021484</v>
      </c>
      <c r="AC24" s="1">
        <v>-0.59612256288528442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1.103244669297162</v>
      </c>
      <c r="AL24">
        <f>(U24-T24)/(1000-U24)*AK24</f>
        <v>3.0033274495524231E-2</v>
      </c>
      <c r="AM24">
        <f>(P24+273.15)</f>
        <v>302.93572654724119</v>
      </c>
      <c r="AN24">
        <f>(O24+273.15)</f>
        <v>304.7043632507324</v>
      </c>
      <c r="AO24">
        <f>(Y24*AG24+Z24*AH24)*AI24</f>
        <v>7.82910321856059</v>
      </c>
      <c r="AP24">
        <f>((AO24+0.00000010773*(AN24^4-AM24^4))-AL24*44100)/(L24*51.4+0.00000043092*AM24^3)</f>
        <v>-10.618250751707622</v>
      </c>
      <c r="AQ24">
        <f>0.61365*EXP(17.502*J24/(240.97+J24))</f>
        <v>4.2082938462861588</v>
      </c>
      <c r="AR24">
        <f>AQ24*1000/AA24</f>
        <v>47.583852050084367</v>
      </c>
      <c r="AS24">
        <f>(AR24-U24)</f>
        <v>14.916051146764055</v>
      </c>
      <c r="AT24">
        <f>IF(D24,P24,(O24+P24)/2)</f>
        <v>30.670044898986816</v>
      </c>
      <c r="AU24">
        <f>0.61365*EXP(17.502*AT24/(240.97+AT24))</f>
        <v>4.4271969044099908</v>
      </c>
      <c r="AV24">
        <f>IF(AS24&lt;&gt;0,(1000-(AR24+U24)/2)/AS24*AL24,0)</f>
        <v>1.9326941327124474</v>
      </c>
      <c r="AW24">
        <f>U24*AA24/1000</f>
        <v>2.8891251882769864</v>
      </c>
      <c r="AX24">
        <f>(AU24-AW24)</f>
        <v>1.5380717161330044</v>
      </c>
      <c r="AY24">
        <f>1/(1.6/F24+1.37/N24)</f>
        <v>1.2917794305698391</v>
      </c>
      <c r="AZ24">
        <f>G24*AA24*0.001</f>
        <v>34.35543566123031</v>
      </c>
      <c r="BA24">
        <f>G24/S24</f>
        <v>0.98653487971589959</v>
      </c>
      <c r="BB24">
        <f>(1-AL24*AA24/AQ24/F24)*100</f>
        <v>82.088376606234988</v>
      </c>
      <c r="BC24">
        <f>(S24-E24/(N24/1.35))</f>
        <v>395.30907673559614</v>
      </c>
      <c r="BD24">
        <f>E24*BB24/100/BC24</f>
        <v>-1.0169529261186973E-2</v>
      </c>
    </row>
    <row r="25" spans="1:56" x14ac:dyDescent="0.35">
      <c r="A25" s="1" t="s">
        <v>9</v>
      </c>
      <c r="B25" s="1" t="s">
        <v>4131</v>
      </c>
      <c r="K25" s="1">
        <v>2.72</v>
      </c>
    </row>
    <row r="26" spans="1:56" x14ac:dyDescent="0.35">
      <c r="A26" s="1" t="s">
        <v>9</v>
      </c>
      <c r="B26" s="1" t="s">
        <v>4130</v>
      </c>
      <c r="K26" s="1">
        <v>2.72</v>
      </c>
    </row>
    <row r="27" spans="1:56" x14ac:dyDescent="0.35">
      <c r="A27" s="1">
        <v>4</v>
      </c>
      <c r="B27" s="1" t="s">
        <v>4129</v>
      </c>
      <c r="C27" s="1">
        <v>1064.5000015981495</v>
      </c>
      <c r="D27" s="1">
        <v>0</v>
      </c>
      <c r="E27">
        <f>(R27-S27*(1000-T27)/(1000-U27))*AK27</f>
        <v>-4.0888785621692936</v>
      </c>
      <c r="F27">
        <f>IF(AV27&lt;&gt;0,1/(1/AV27-1/N27),0)</f>
        <v>2.3222020376187444</v>
      </c>
      <c r="G27">
        <f>((AY27-AL27/2)*S27-E27)/(AY27+AL27/2)</f>
        <v>387.56837069888172</v>
      </c>
      <c r="H27">
        <f>AL27*1000</f>
        <v>27.063611723181332</v>
      </c>
      <c r="I27">
        <f>(AQ27-AW27)</f>
        <v>1.5273985237395866</v>
      </c>
      <c r="J27">
        <f>(P27+AP27*D27)</f>
        <v>29.905782699584961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31.525854110717773</v>
      </c>
      <c r="P27" s="1">
        <v>29.905782699584961</v>
      </c>
      <c r="Q27" s="1">
        <v>31.709133148193359</v>
      </c>
      <c r="R27" s="1">
        <v>400.07583618164063</v>
      </c>
      <c r="S27" s="1">
        <v>394.11593627929688</v>
      </c>
      <c r="T27" s="1">
        <v>6.8720064163208008</v>
      </c>
      <c r="U27" s="1">
        <v>30.643642425537109</v>
      </c>
      <c r="V27" s="1">
        <v>13.074190139770508</v>
      </c>
      <c r="W27" s="1">
        <v>58.3004150390625</v>
      </c>
      <c r="X27" s="1">
        <v>300.17813110351563</v>
      </c>
      <c r="Y27" s="1">
        <v>100.94205474853516</v>
      </c>
      <c r="Z27" s="1">
        <v>0.20489460229873657</v>
      </c>
      <c r="AA27" s="1">
        <v>88.43756103515625</v>
      </c>
      <c r="AB27" s="1">
        <v>-37.293556213378906</v>
      </c>
      <c r="AC27" s="1">
        <v>-0.50436443090438843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1.103596070233513</v>
      </c>
      <c r="AL27">
        <f>(U27-T27)/(1000-U27)*AK27</f>
        <v>2.7063611723181332E-2</v>
      </c>
      <c r="AM27">
        <f>(P27+273.15)</f>
        <v>303.05578269958494</v>
      </c>
      <c r="AN27">
        <f>(O27+273.15)</f>
        <v>304.67585411071775</v>
      </c>
      <c r="AO27">
        <f>(Y27*AG27+Z27*AH27)*AI27</f>
        <v>16.150728398768706</v>
      </c>
      <c r="AP27">
        <f>((AO27+0.00000010773*(AN27^4-AM27^4))-AL27*44100)/(L27*51.4+0.00000043092*AM27^3)</f>
        <v>-9.4899750908156442</v>
      </c>
      <c r="AQ27">
        <f>0.61365*EXP(17.502*J27/(240.97+J27))</f>
        <v>4.2374475210875282</v>
      </c>
      <c r="AR27">
        <f>AQ27*1000/AA27</f>
        <v>47.914567876911839</v>
      </c>
      <c r="AS27">
        <f>(AR27-U27)</f>
        <v>17.27092545137473</v>
      </c>
      <c r="AT27">
        <f>IF(D27,P27,(O27+P27)/2)</f>
        <v>30.715818405151367</v>
      </c>
      <c r="AU27">
        <f>0.61365*EXP(17.502*AT27/(240.97+AT27))</f>
        <v>4.4387927132968388</v>
      </c>
      <c r="AV27">
        <f>IF(AS27&lt;&gt;0,(1000-(AR27+U27)/2)/AS27*AL27,0)</f>
        <v>1.5054536217956398</v>
      </c>
      <c r="AW27">
        <f>U27*AA27/1000</f>
        <v>2.7100489973479416</v>
      </c>
      <c r="AX27">
        <f>(AU27-AW27)</f>
        <v>1.7287437159488972</v>
      </c>
      <c r="AY27">
        <f>1/(1.6/F27+1.37/N27)</f>
        <v>0.99101286504411268</v>
      </c>
      <c r="AZ27">
        <f>G27*AA27*0.001</f>
        <v>34.27560143897842</v>
      </c>
      <c r="BA27">
        <f>G27/S27</f>
        <v>0.9833867017857022</v>
      </c>
      <c r="BB27">
        <f>(1-AL27*AA27/AQ27/F27)*100</f>
        <v>75.676941938222143</v>
      </c>
      <c r="BC27">
        <f>(S27-E27/(N27/1.35))</f>
        <v>395.4055477846004</v>
      </c>
      <c r="BD27">
        <f>E27*BB27/100/BC27</f>
        <v>-7.8257330296815364E-3</v>
      </c>
    </row>
    <row r="28" spans="1:56" x14ac:dyDescent="0.35">
      <c r="A28" s="1" t="s">
        <v>9</v>
      </c>
      <c r="B28" s="1" t="s">
        <v>4128</v>
      </c>
      <c r="K28" s="1">
        <v>2.72</v>
      </c>
    </row>
    <row r="29" spans="1:56" x14ac:dyDescent="0.35">
      <c r="A29" s="1" t="s">
        <v>9</v>
      </c>
      <c r="B29" s="1" t="s">
        <v>4127</v>
      </c>
      <c r="K29" s="1">
        <v>2.72</v>
      </c>
    </row>
    <row r="30" spans="1:56" x14ac:dyDescent="0.35">
      <c r="A30" s="1">
        <v>5</v>
      </c>
      <c r="B30" s="1" t="s">
        <v>4126</v>
      </c>
      <c r="C30" s="1">
        <v>1268.5000015981495</v>
      </c>
      <c r="D30" s="1">
        <v>0</v>
      </c>
      <c r="E30">
        <f>(R30-S30*(1000-T30)/(1000-U30))*AK30</f>
        <v>-3.6697268783498735</v>
      </c>
      <c r="F30">
        <f>IF(AV30&lt;&gt;0,1/(1/AV30-1/N30),0)</f>
        <v>1.8526907201063445</v>
      </c>
      <c r="G30">
        <f>((AY30-AL30/2)*S30-E30)/(AY30+AL30/2)</f>
        <v>386.94529023284923</v>
      </c>
      <c r="H30">
        <f>AL30*1000</f>
        <v>25.237596074118848</v>
      </c>
      <c r="I30">
        <f>(AQ30-AW30)</f>
        <v>1.658823988691231</v>
      </c>
      <c r="J30">
        <f>(P30+AP30*D30)</f>
        <v>30.068157196044922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31.531688690185547</v>
      </c>
      <c r="P30" s="1">
        <v>30.068157196044922</v>
      </c>
      <c r="Q30" s="1">
        <v>31.704788208007813</v>
      </c>
      <c r="R30" s="1">
        <v>399.96304321289063</v>
      </c>
      <c r="S30" s="1">
        <v>394.27020263671875</v>
      </c>
      <c r="T30" s="1">
        <v>7.4089984893798828</v>
      </c>
      <c r="U30" s="1">
        <v>29.607118606567383</v>
      </c>
      <c r="V30" s="1">
        <v>14.090904235839844</v>
      </c>
      <c r="W30" s="1">
        <v>56.308700561523438</v>
      </c>
      <c r="X30" s="1">
        <v>300.0877685546875</v>
      </c>
      <c r="Y30" s="1">
        <v>149.7042236328125</v>
      </c>
      <c r="Z30" s="1">
        <v>0.13137577474117279</v>
      </c>
      <c r="AA30" s="1">
        <v>88.435943603515625</v>
      </c>
      <c r="AB30" s="1">
        <v>-37.551834106445313</v>
      </c>
      <c r="AC30" s="1">
        <v>-0.4377138614654541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1.1032638549804685</v>
      </c>
      <c r="AL30">
        <f>(U30-T30)/(1000-U30)*AK30</f>
        <v>2.5237596074118848E-2</v>
      </c>
      <c r="AM30">
        <f>(P30+273.15)</f>
        <v>303.2181571960449</v>
      </c>
      <c r="AN30">
        <f>(O30+273.15)</f>
        <v>304.68168869018552</v>
      </c>
      <c r="AO30">
        <f>(Y30*AG30+Z30*AH30)*AI30</f>
        <v>23.952675245865976</v>
      </c>
      <c r="AP30">
        <f>((AO30+0.00000010773*(AN30^4-AM30^4))-AL30*44100)/(L30*51.4+0.00000043092*AM30^3)</f>
        <v>-8.779963929613789</v>
      </c>
      <c r="AQ30">
        <f>0.61365*EXP(17.502*J30/(240.97+J30))</f>
        <v>4.2771574600442221</v>
      </c>
      <c r="AR30">
        <f>AQ30*1000/AA30</f>
        <v>48.364469080806984</v>
      </c>
      <c r="AS30">
        <f>(AR30-U30)</f>
        <v>18.757350474239601</v>
      </c>
      <c r="AT30">
        <f>IF(D30,P30,(O30+P30)/2)</f>
        <v>30.799922943115234</v>
      </c>
      <c r="AU30">
        <f>0.61365*EXP(17.502*AT30/(240.97+AT30))</f>
        <v>4.4601679129590366</v>
      </c>
      <c r="AV30">
        <f>IF(AS30&lt;&gt;0,(1000-(AR30+U30)/2)/AS30*AL30,0)</f>
        <v>1.2930231478999017</v>
      </c>
      <c r="AW30">
        <f>U30*AA30/1000</f>
        <v>2.6183334713529911</v>
      </c>
      <c r="AX30">
        <f>(AU30-AW30)</f>
        <v>1.8418344416060455</v>
      </c>
      <c r="AY30">
        <f>1/(1.6/F30+1.37/N30)</f>
        <v>0.84482561816356405</v>
      </c>
      <c r="AZ30">
        <f>G30*AA30*0.001</f>
        <v>34.219871864678247</v>
      </c>
      <c r="BA30">
        <f>G30/S30</f>
        <v>0.98142159271767559</v>
      </c>
      <c r="BB30">
        <f>(1-AL30*AA30/AQ30/F30)*100</f>
        <v>71.83442418521426</v>
      </c>
      <c r="BC30">
        <f>(S30-E30/(N30/1.35))</f>
        <v>395.42761583246079</v>
      </c>
      <c r="BD30">
        <f>E30*BB30/100/BC30</f>
        <v>-6.6665226875544624E-3</v>
      </c>
    </row>
    <row r="31" spans="1:56" x14ac:dyDescent="0.35">
      <c r="A31" s="1" t="s">
        <v>9</v>
      </c>
      <c r="B31" s="1" t="s">
        <v>4125</v>
      </c>
      <c r="K31" s="1">
        <v>2.72</v>
      </c>
    </row>
    <row r="32" spans="1:56" x14ac:dyDescent="0.35">
      <c r="A32" s="1" t="s">
        <v>9</v>
      </c>
      <c r="B32" s="1" t="s">
        <v>4124</v>
      </c>
      <c r="K32" s="1">
        <v>2.72</v>
      </c>
    </row>
    <row r="33" spans="1:56" x14ac:dyDescent="0.35">
      <c r="A33" s="1">
        <v>6</v>
      </c>
      <c r="B33" s="1" t="s">
        <v>4123</v>
      </c>
      <c r="C33" s="1">
        <v>1472.0000016093254</v>
      </c>
      <c r="D33" s="1">
        <v>0</v>
      </c>
      <c r="E33">
        <f>(R33-S33*(1000-T33)/(1000-U33))*AK33</f>
        <v>-3.0254371695654863</v>
      </c>
      <c r="F33">
        <f>IF(AV33&lt;&gt;0,1/(1/AV33-1/N33),0)</f>
        <v>1.6458125756444586</v>
      </c>
      <c r="G33">
        <f>((AY33-AL33/2)*S33-E33)/(AY33+AL33/2)</f>
        <v>386.1366970097896</v>
      </c>
      <c r="H33">
        <f>AL33*1000</f>
        <v>24.151436733678075</v>
      </c>
      <c r="I33">
        <f>(AQ33-AW33)</f>
        <v>1.7267308377134207</v>
      </c>
      <c r="J33">
        <f>(P33+AP33*D33)</f>
        <v>30.198694229125977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31.555454254150391</v>
      </c>
      <c r="P33" s="1">
        <v>30.198694229125977</v>
      </c>
      <c r="Q33" s="1">
        <v>31.717262268066406</v>
      </c>
      <c r="R33" s="1">
        <v>400.29745483398438</v>
      </c>
      <c r="S33" s="1">
        <v>394.4072265625</v>
      </c>
      <c r="T33" s="1">
        <v>7.9564676284790039</v>
      </c>
      <c r="U33" s="1">
        <v>29.202896118164063</v>
      </c>
      <c r="V33" s="1">
        <v>15.111702919006348</v>
      </c>
      <c r="W33" s="1">
        <v>55.465000152587891</v>
      </c>
      <c r="X33" s="1">
        <v>300.16110229492188</v>
      </c>
      <c r="Y33" s="1">
        <v>300.73190307617188</v>
      </c>
      <c r="Z33" s="1">
        <v>8.7986752390861511E-2</v>
      </c>
      <c r="AA33" s="1">
        <v>88.435928344726563</v>
      </c>
      <c r="AB33" s="1">
        <v>-37.878791809082031</v>
      </c>
      <c r="AC33" s="1">
        <v>-0.43894609808921814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1.1035334643195653</v>
      </c>
      <c r="AL33">
        <f>(U33-T33)/(1000-U33)*AK33</f>
        <v>2.4151436733678075E-2</v>
      </c>
      <c r="AM33">
        <f>(P33+273.15)</f>
        <v>303.34869422912595</v>
      </c>
      <c r="AN33">
        <f>(O33+273.15)</f>
        <v>304.70545425415037</v>
      </c>
      <c r="AO33">
        <f>(Y33*AG33+Z33*AH33)*AI33</f>
        <v>48.117103416686405</v>
      </c>
      <c r="AP33">
        <f>((AO33+0.00000010773*(AN33^4-AM33^4))-AL33*44100)/(L33*51.4+0.00000043092*AM33^3)</f>
        <v>-8.1988064458713232</v>
      </c>
      <c r="AQ33">
        <f>0.61365*EXP(17.502*J33/(240.97+J33))</f>
        <v>4.3093160662778711</v>
      </c>
      <c r="AR33">
        <f>AQ33*1000/AA33</f>
        <v>48.728114771182085</v>
      </c>
      <c r="AS33">
        <f>(AR33-U33)</f>
        <v>19.525218653018023</v>
      </c>
      <c r="AT33">
        <f>IF(D33,P33,(O33+P33)/2)</f>
        <v>30.877074241638184</v>
      </c>
      <c r="AU33">
        <f>0.61365*EXP(17.502*AT33/(240.97+AT33))</f>
        <v>4.4798547417467516</v>
      </c>
      <c r="AV33">
        <f>IF(AS33&lt;&gt;0,(1000-(AR33+U33)/2)/AS33*AL33,0)</f>
        <v>1.1887377143685725</v>
      </c>
      <c r="AW33">
        <f>U33*AA33/1000</f>
        <v>2.5825852285644504</v>
      </c>
      <c r="AX33">
        <f>(AU33-AW33)</f>
        <v>1.8972695131823012</v>
      </c>
      <c r="AY33">
        <f>1/(1.6/F33+1.37/N33)</f>
        <v>0.77385509399982433</v>
      </c>
      <c r="AZ33">
        <f>G33*AA33*0.001</f>
        <v>34.148357268027148</v>
      </c>
      <c r="BA33">
        <f>G33/S33</f>
        <v>0.97903048170594353</v>
      </c>
      <c r="BB33">
        <f>(1-AL33*AA33/AQ33/F33)*100</f>
        <v>69.884991814403307</v>
      </c>
      <c r="BC33">
        <f>(S33-E33/(N33/1.35))</f>
        <v>395.36143406050275</v>
      </c>
      <c r="BD33">
        <f>E33*BB33/100/BC33</f>
        <v>-5.3478319738621671E-3</v>
      </c>
    </row>
    <row r="34" spans="1:56" x14ac:dyDescent="0.35">
      <c r="A34" s="1" t="s">
        <v>9</v>
      </c>
      <c r="B34" s="1" t="s">
        <v>4122</v>
      </c>
      <c r="K34" s="1">
        <v>2.72</v>
      </c>
    </row>
    <row r="35" spans="1:56" x14ac:dyDescent="0.35">
      <c r="A35" s="1" t="s">
        <v>9</v>
      </c>
      <c r="B35" s="1" t="s">
        <v>4121</v>
      </c>
      <c r="K35" s="1">
        <v>2.72</v>
      </c>
    </row>
    <row r="36" spans="1:56" x14ac:dyDescent="0.35">
      <c r="A36" s="1">
        <v>7</v>
      </c>
      <c r="B36" s="1" t="s">
        <v>4120</v>
      </c>
      <c r="C36" s="1">
        <v>1675.0000016093254</v>
      </c>
      <c r="D36" s="1">
        <v>0</v>
      </c>
      <c r="E36">
        <f>(R36-S36*(1000-T36)/(1000-U36))*AK36</f>
        <v>-2.6877758371012055</v>
      </c>
      <c r="F36">
        <f>IF(AV36&lt;&gt;0,1/(1/AV36-1/N36),0)</f>
        <v>1.5438829081104328</v>
      </c>
      <c r="G36">
        <f>((AY36-AL36/2)*S36-E36)/(AY36+AL36/2)</f>
        <v>385.37380894641632</v>
      </c>
      <c r="H36">
        <f>AL36*1000</f>
        <v>23.483828981472456</v>
      </c>
      <c r="I36">
        <f>(AQ36-AW36)</f>
        <v>1.7587711806246382</v>
      </c>
      <c r="J36">
        <f>(P36+AP36*D36)</f>
        <v>30.308206558227539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31.585590362548828</v>
      </c>
      <c r="P36" s="1">
        <v>30.308206558227539</v>
      </c>
      <c r="Q36" s="1">
        <v>31.738380432128906</v>
      </c>
      <c r="R36" s="1">
        <v>400.09591674804688</v>
      </c>
      <c r="S36" s="1">
        <v>394.14337158203125</v>
      </c>
      <c r="T36" s="1">
        <v>8.486297607421875</v>
      </c>
      <c r="U36" s="1">
        <v>29.148506164550781</v>
      </c>
      <c r="V36" s="1">
        <v>16.089899063110352</v>
      </c>
      <c r="W36" s="1">
        <v>55.265151977539063</v>
      </c>
      <c r="X36" s="1">
        <v>300.13308715820313</v>
      </c>
      <c r="Y36" s="1">
        <v>500.01959228515625</v>
      </c>
      <c r="Z36" s="1">
        <v>0.13739804923534393</v>
      </c>
      <c r="AA36" s="1">
        <v>88.432876586914063</v>
      </c>
      <c r="AB36" s="1">
        <v>-37.980033874511719</v>
      </c>
      <c r="AC36" s="1">
        <v>-0.4376244843006134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1.1034304674933937</v>
      </c>
      <c r="AL36">
        <f>(U36-T36)/(1000-U36)*AK36</f>
        <v>2.3483828981472457E-2</v>
      </c>
      <c r="AM36">
        <f>(P36+273.15)</f>
        <v>303.45820655822752</v>
      </c>
      <c r="AN36">
        <f>(O36+273.15)</f>
        <v>304.73559036254881</v>
      </c>
      <c r="AO36">
        <f>(Y36*AG36+Z36*AH36)*AI36</f>
        <v>80.003132977415589</v>
      </c>
      <c r="AP36">
        <f>((AO36+0.00000010773*(AN36^4-AM36^4))-AL36*44100)/(L36*51.4+0.00000043092*AM36^3)</f>
        <v>-7.7032276439070495</v>
      </c>
      <c r="AQ36">
        <f>0.61365*EXP(17.502*J36/(240.97+J36))</f>
        <v>4.3364574289672611</v>
      </c>
      <c r="AR36">
        <f>AQ36*1000/AA36</f>
        <v>49.036711190835021</v>
      </c>
      <c r="AS36">
        <f>(AR36-U36)</f>
        <v>19.88820502628424</v>
      </c>
      <c r="AT36">
        <f>IF(D36,P36,(O36+P36)/2)</f>
        <v>30.946898460388184</v>
      </c>
      <c r="AU36">
        <f>0.61365*EXP(17.502*AT36/(240.97+AT36))</f>
        <v>4.4977371155348971</v>
      </c>
      <c r="AV36">
        <f>IF(AS36&lt;&gt;0,(1000-(AR36+U36)/2)/AS36*AL36,0)</f>
        <v>1.1346315474434705</v>
      </c>
      <c r="AW36">
        <f>U36*AA36/1000</f>
        <v>2.5776862483426228</v>
      </c>
      <c r="AX36">
        <f>(AU36-AW36)</f>
        <v>1.9200508671922742</v>
      </c>
      <c r="AY36">
        <f>1/(1.6/F36+1.37/N36)</f>
        <v>0.73723724994756268</v>
      </c>
      <c r="AZ36">
        <f>G36*AA36*0.001</f>
        <v>34.079714486387438</v>
      </c>
      <c r="BA36">
        <f>G36/S36</f>
        <v>0.97775032318718125</v>
      </c>
      <c r="BB36">
        <f>(1-AL36*AA36/AQ36/F36)*100</f>
        <v>68.980612747786992</v>
      </c>
      <c r="BC36">
        <f>(S36-E36/(N36/1.35))</f>
        <v>394.99108241288644</v>
      </c>
      <c r="BD36">
        <f>E36*BB36/100/BC36</f>
        <v>-4.6938888604612337E-3</v>
      </c>
    </row>
    <row r="37" spans="1:56" x14ac:dyDescent="0.35">
      <c r="A37" s="1" t="s">
        <v>9</v>
      </c>
      <c r="B37" s="1" t="s">
        <v>4119</v>
      </c>
      <c r="K37" s="1">
        <v>2.72</v>
      </c>
    </row>
    <row r="38" spans="1:56" x14ac:dyDescent="0.35">
      <c r="A38" s="1" t="s">
        <v>9</v>
      </c>
      <c r="B38" s="1" t="s">
        <v>4118</v>
      </c>
      <c r="K38" s="1">
        <v>2.72</v>
      </c>
    </row>
    <row r="39" spans="1:56" x14ac:dyDescent="0.35">
      <c r="A39" s="1">
        <v>8</v>
      </c>
      <c r="B39" s="1" t="s">
        <v>4117</v>
      </c>
      <c r="C39" s="1">
        <v>1878.0000016093254</v>
      </c>
      <c r="D39" s="1">
        <v>0</v>
      </c>
      <c r="E39">
        <f>(R39-S39*(1000-T39)/(1000-U39))*AK39</f>
        <v>-2.429462191655086</v>
      </c>
      <c r="F39">
        <f>IF(AV39&lt;&gt;0,1/(1/AV39-1/N39),0)</f>
        <v>1.4605639187849557</v>
      </c>
      <c r="G39">
        <f>((AY39-AL39/2)*S39-E39)/(AY39+AL39/2)</f>
        <v>384.72689913193608</v>
      </c>
      <c r="H39">
        <f>AL39*1000</f>
        <v>22.991797119776386</v>
      </c>
      <c r="I39">
        <f>(AQ39-AW39)</f>
        <v>1.7935841784852924</v>
      </c>
      <c r="J39">
        <f>(P39+AP39*D39)</f>
        <v>30.473894119262695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31.647516250610352</v>
      </c>
      <c r="P39" s="1">
        <v>30.473894119262695</v>
      </c>
      <c r="Q39" s="1">
        <v>31.781579971313477</v>
      </c>
      <c r="R39" s="1">
        <v>399.9659423828125</v>
      </c>
      <c r="S39" s="1">
        <v>393.9593505859375</v>
      </c>
      <c r="T39" s="1">
        <v>8.9965572357177734</v>
      </c>
      <c r="U39" s="1">
        <v>29.222734451293945</v>
      </c>
      <c r="V39" s="1">
        <v>16.997293472290039</v>
      </c>
      <c r="W39" s="1">
        <v>55.210830688476563</v>
      </c>
      <c r="X39" s="1">
        <v>300.15640258789063</v>
      </c>
      <c r="Y39" s="1">
        <v>750.230224609375</v>
      </c>
      <c r="Z39" s="1">
        <v>0</v>
      </c>
      <c r="AA39" s="1">
        <v>88.431838989257813</v>
      </c>
      <c r="AB39" s="1">
        <v>-38.208648681640625</v>
      </c>
      <c r="AC39" s="1">
        <v>-0.44074949622154236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1.1035161859848917</v>
      </c>
      <c r="AL39">
        <f>(U39-T39)/(1000-U39)*AK39</f>
        <v>2.2991797119776385E-2</v>
      </c>
      <c r="AM39">
        <f>(P39+273.15)</f>
        <v>303.62389411926267</v>
      </c>
      <c r="AN39">
        <f>(O39+273.15)</f>
        <v>304.79751625061033</v>
      </c>
      <c r="AO39">
        <f>(Y39*AG39+Z39*AH39)*AI39</f>
        <v>120.03683325446764</v>
      </c>
      <c r="AP39">
        <f>((AO39+0.00000010773*(AN39^4-AM39^4))-AL39*44100)/(L39*51.4+0.00000043092*AM39^3)</f>
        <v>-7.2064256226319356</v>
      </c>
      <c r="AQ39">
        <f>0.61365*EXP(17.502*J39/(240.97+J39))</f>
        <v>4.377804326307956</v>
      </c>
      <c r="AR39">
        <f>AQ39*1000/AA39</f>
        <v>49.504843236831775</v>
      </c>
      <c r="AS39">
        <f>(AR39-U39)</f>
        <v>20.282108785537829</v>
      </c>
      <c r="AT39">
        <f>IF(D39,P39,(O39+P39)/2)</f>
        <v>31.060705184936523</v>
      </c>
      <c r="AU39">
        <f>0.61365*EXP(17.502*AT39/(240.97+AT39))</f>
        <v>4.5270169293842883</v>
      </c>
      <c r="AV39">
        <f>IF(AS39&lt;&gt;0,(1000-(AR39+U39)/2)/AS39*AL39,0)</f>
        <v>1.0889771426803976</v>
      </c>
      <c r="AW39">
        <f>U39*AA39/1000</f>
        <v>2.5842201478226636</v>
      </c>
      <c r="AX39">
        <f>(AU39-AW39)</f>
        <v>1.9427967815616247</v>
      </c>
      <c r="AY39">
        <f>1/(1.6/F39+1.37/N39)</f>
        <v>0.70644681724857983</v>
      </c>
      <c r="AZ39">
        <f>G39*AA39*0.001</f>
        <v>34.022107198871801</v>
      </c>
      <c r="BA39">
        <f>G39/S39</f>
        <v>0.97656496427798967</v>
      </c>
      <c r="BB39">
        <f>(1-AL39*AA39/AQ39/F39)*100</f>
        <v>68.201644440264161</v>
      </c>
      <c r="BC39">
        <f>(S39-E39/(N39/1.35))</f>
        <v>394.72559060662331</v>
      </c>
      <c r="BD39">
        <f>E39*BB39/100/BC39</f>
        <v>-4.1976836698548936E-3</v>
      </c>
    </row>
    <row r="40" spans="1:56" x14ac:dyDescent="0.35">
      <c r="A40" s="1" t="s">
        <v>9</v>
      </c>
      <c r="B40" s="1" t="s">
        <v>4116</v>
      </c>
      <c r="K40" s="1">
        <v>2.72</v>
      </c>
    </row>
    <row r="41" spans="1:56" x14ac:dyDescent="0.35">
      <c r="A41" s="1" t="s">
        <v>9</v>
      </c>
      <c r="B41" s="1" t="s">
        <v>4115</v>
      </c>
      <c r="K41" s="1">
        <v>2.72</v>
      </c>
    </row>
    <row r="42" spans="1:56" x14ac:dyDescent="0.35">
      <c r="A42" s="1">
        <v>9</v>
      </c>
      <c r="B42" s="1" t="s">
        <v>4114</v>
      </c>
      <c r="C42" s="1">
        <v>2081.0000016093254</v>
      </c>
      <c r="D42" s="1">
        <v>0</v>
      </c>
      <c r="E42">
        <f>(R42-S42*(1000-T42)/(1000-U42))*AK42</f>
        <v>-2.126806467947048</v>
      </c>
      <c r="F42">
        <f>IF(AV42&lt;&gt;0,1/(1/AV42-1/N42),0)</f>
        <v>1.3365753200463792</v>
      </c>
      <c r="G42">
        <f>((AY42-AL42/2)*S42-E42)/(AY42+AL42/2)</f>
        <v>384.19190194037827</v>
      </c>
      <c r="H42">
        <f>AL42*1000</f>
        <v>22.182672381872127</v>
      </c>
      <c r="I42">
        <f>(AQ42-AW42)</f>
        <v>1.8499621890404225</v>
      </c>
      <c r="J42">
        <f>(P42+AP42*D42)</f>
        <v>30.6204833984375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31.726449966430664</v>
      </c>
      <c r="P42" s="1">
        <v>30.6204833984375</v>
      </c>
      <c r="Q42" s="1">
        <v>31.845430374145508</v>
      </c>
      <c r="R42" s="1">
        <v>400.05532836914063</v>
      </c>
      <c r="S42" s="1">
        <v>394.06109619140625</v>
      </c>
      <c r="T42" s="1">
        <v>9.4826793670654297</v>
      </c>
      <c r="U42" s="1">
        <v>29.002115249633789</v>
      </c>
      <c r="V42" s="1">
        <v>17.835672378540039</v>
      </c>
      <c r="W42" s="1">
        <v>54.549163818359375</v>
      </c>
      <c r="X42" s="1">
        <v>300.1468505859375</v>
      </c>
      <c r="Y42" s="1">
        <v>1000.3609008789063</v>
      </c>
      <c r="Z42" s="1">
        <v>4.2184945195913315E-2</v>
      </c>
      <c r="AA42" s="1">
        <v>88.431793212890625</v>
      </c>
      <c r="AB42" s="1">
        <v>-38.246147155761719</v>
      </c>
      <c r="AC42" s="1">
        <v>-0.42650589346885681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1.1034810683306524</v>
      </c>
      <c r="AL42">
        <f>(U42-T42)/(1000-U42)*AK42</f>
        <v>2.2182672381872128E-2</v>
      </c>
      <c r="AM42">
        <f>(P42+273.15)</f>
        <v>303.77048339843748</v>
      </c>
      <c r="AN42">
        <f>(O42+273.15)</f>
        <v>304.87644996643064</v>
      </c>
      <c r="AO42">
        <f>(Y42*AG42+Z42*AH42)*AI42</f>
        <v>160.05774056305563</v>
      </c>
      <c r="AP42">
        <f>((AO42+0.00000010773*(AN42^4-AM42^4))-AL42*44100)/(L42*51.4+0.00000043092*AM42^3)</f>
        <v>-6.5919028239784074</v>
      </c>
      <c r="AQ42">
        <f>0.61365*EXP(17.502*J42/(240.97+J42))</f>
        <v>4.4146712475324597</v>
      </c>
      <c r="AR42">
        <f>AQ42*1000/AA42</f>
        <v>49.921765545391388</v>
      </c>
      <c r="AS42">
        <f>(AR42-U42)</f>
        <v>20.919650295757599</v>
      </c>
      <c r="AT42">
        <f>IF(D42,P42,(O42+P42)/2)</f>
        <v>31.173466682434082</v>
      </c>
      <c r="AU42">
        <f>0.61365*EXP(17.502*AT42/(240.97+AT42))</f>
        <v>4.5561914305668729</v>
      </c>
      <c r="AV42">
        <f>IF(AS42&lt;&gt;0,(1000-(AR42+U42)/2)/AS42*AL42,0)</f>
        <v>1.0185304622803448</v>
      </c>
      <c r="AW42">
        <f>U42*AA42/1000</f>
        <v>2.5647090584920371</v>
      </c>
      <c r="AX42">
        <f>(AU42-AW42)</f>
        <v>1.9914823720748358</v>
      </c>
      <c r="AY42">
        <f>1/(1.6/F42+1.37/N42)</f>
        <v>0.65912768666590593</v>
      </c>
      <c r="AZ42">
        <f>G42*AA42*0.001</f>
        <v>33.974778826458689</v>
      </c>
      <c r="BA42">
        <f>G42/S42</f>
        <v>0.97495516724078179</v>
      </c>
      <c r="BB42">
        <f>(1-AL42*AA42/AQ42/F42)*100</f>
        <v>66.754682017482011</v>
      </c>
      <c r="BC42">
        <f>(S42-E42/(N42/1.35))</f>
        <v>394.73188013593193</v>
      </c>
      <c r="BD42">
        <f>E42*BB42/100/BC42</f>
        <v>-3.5967272121937102E-3</v>
      </c>
    </row>
    <row r="43" spans="1:56" x14ac:dyDescent="0.35">
      <c r="A43" s="1" t="s">
        <v>9</v>
      </c>
      <c r="B43" s="1" t="s">
        <v>4113</v>
      </c>
      <c r="K43" s="1">
        <v>2.72</v>
      </c>
    </row>
    <row r="44" spans="1:56" x14ac:dyDescent="0.35">
      <c r="A44" s="1" t="s">
        <v>9</v>
      </c>
      <c r="B44" s="1" t="s">
        <v>4112</v>
      </c>
      <c r="K44" s="1">
        <v>2.72</v>
      </c>
    </row>
    <row r="45" spans="1:56" x14ac:dyDescent="0.35">
      <c r="A45" s="1">
        <v>10</v>
      </c>
      <c r="B45" s="1" t="s">
        <v>4111</v>
      </c>
      <c r="C45" s="1">
        <v>2284.0000016093254</v>
      </c>
      <c r="D45" s="1">
        <v>0</v>
      </c>
      <c r="E45">
        <f>(R45-S45*(1000-T45)/(1000-U45))*AK45</f>
        <v>-1.8548533677640853</v>
      </c>
      <c r="F45">
        <f>IF(AV45&lt;&gt;0,1/(1/AV45-1/N45),0)</f>
        <v>1.1905341616864051</v>
      </c>
      <c r="G45">
        <f>((AY45-AL45/2)*S45-E45)/(AY45+AL45/2)</f>
        <v>383.59062408340742</v>
      </c>
      <c r="H45">
        <f>AL45*1000</f>
        <v>21.250698324489299</v>
      </c>
      <c r="I45">
        <f>(AQ45-AW45)</f>
        <v>1.9375347058046164</v>
      </c>
      <c r="J45">
        <f>(P45+AP45*D45)</f>
        <v>30.848485946655273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31.828891754150391</v>
      </c>
      <c r="P45" s="1">
        <v>30.848485946655273</v>
      </c>
      <c r="Q45" s="1">
        <v>31.925529479980469</v>
      </c>
      <c r="R45" s="1">
        <v>400.16848754882813</v>
      </c>
      <c r="S45" s="1">
        <v>394.2569580078125</v>
      </c>
      <c r="T45" s="1">
        <v>9.9615888595581055</v>
      </c>
      <c r="U45" s="1">
        <v>28.667047500610352</v>
      </c>
      <c r="V45" s="1">
        <v>18.627481460571289</v>
      </c>
      <c r="W45" s="1">
        <v>53.605396270751953</v>
      </c>
      <c r="X45" s="1">
        <v>300.15243530273438</v>
      </c>
      <c r="Y45" s="1">
        <v>1251.27685546875</v>
      </c>
      <c r="Z45" s="1">
        <v>3.6158580332994461E-3</v>
      </c>
      <c r="AA45" s="1">
        <v>88.42962646484375</v>
      </c>
      <c r="AB45" s="1">
        <v>-38.189353942871094</v>
      </c>
      <c r="AC45" s="1">
        <v>-0.40319952368736267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1.1035016003776996</v>
      </c>
      <c r="AL45">
        <f>(U45-T45)/(1000-U45)*AK45</f>
        <v>2.1250698324489298E-2</v>
      </c>
      <c r="AM45">
        <f>(P45+273.15)</f>
        <v>303.99848594665525</v>
      </c>
      <c r="AN45">
        <f>(O45+273.15)</f>
        <v>304.97889175415037</v>
      </c>
      <c r="AO45">
        <f>(Y45*AG45+Z45*AH45)*AI45</f>
        <v>200.20429240008525</v>
      </c>
      <c r="AP45">
        <f>((AO45+0.00000010773*(AN45^4-AM45^4))-AL45*44100)/(L45*51.4+0.00000043092*AM45^3)</f>
        <v>-5.9374137139184384</v>
      </c>
      <c r="AQ45">
        <f>0.61365*EXP(17.502*J45/(240.97+J45))</f>
        <v>4.4725510081335225</v>
      </c>
      <c r="AR45">
        <f>AQ45*1000/AA45</f>
        <v>50.577517817647212</v>
      </c>
      <c r="AS45">
        <f>(AR45-U45)</f>
        <v>21.910470317036861</v>
      </c>
      <c r="AT45">
        <f>IF(D45,P45,(O45+P45)/2)</f>
        <v>31.338688850402832</v>
      </c>
      <c r="AU45">
        <f>0.61365*EXP(17.502*AT45/(240.97+AT45))</f>
        <v>4.5992346679120164</v>
      </c>
      <c r="AV45">
        <f>IF(AS45&lt;&gt;0,(1000-(AR45+U45)/2)/AS45*AL45,0)</f>
        <v>0.93145865211772194</v>
      </c>
      <c r="AW45">
        <f>U45*AA45/1000</f>
        <v>2.5350163023289061</v>
      </c>
      <c r="AX45">
        <f>(AU45-AW45)</f>
        <v>2.0642183655831103</v>
      </c>
      <c r="AY45">
        <f>1/(1.6/F45+1.37/N45)</f>
        <v>0.60096082050238442</v>
      </c>
      <c r="AZ45">
        <f>G45*AA45*0.001</f>
        <v>33.920775603112013</v>
      </c>
      <c r="BA45">
        <f>G45/S45</f>
        <v>0.97294573067701262</v>
      </c>
      <c r="BB45">
        <f>(1-AL45*AA45/AQ45/F45)*100</f>
        <v>64.708198116082414</v>
      </c>
      <c r="BC45">
        <f>(S45-E45/(N45/1.35))</f>
        <v>394.84196932750564</v>
      </c>
      <c r="BD45">
        <f>E45*BB45/100/BC45</f>
        <v>-3.0398039854270358E-3</v>
      </c>
    </row>
    <row r="46" spans="1:56" x14ac:dyDescent="0.35">
      <c r="A46" s="1" t="s">
        <v>9</v>
      </c>
      <c r="B46" s="1" t="s">
        <v>4110</v>
      </c>
      <c r="K46" s="1">
        <v>2.72</v>
      </c>
    </row>
    <row r="47" spans="1:56" x14ac:dyDescent="0.35">
      <c r="A47" s="1" t="s">
        <v>9</v>
      </c>
      <c r="B47" s="1" t="s">
        <v>4109</v>
      </c>
      <c r="K47" s="1">
        <v>2.72</v>
      </c>
    </row>
    <row r="48" spans="1:56" x14ac:dyDescent="0.35">
      <c r="A48" s="1">
        <v>11</v>
      </c>
      <c r="B48" s="1" t="s">
        <v>4108</v>
      </c>
      <c r="C48" s="1">
        <v>2486.5000016205013</v>
      </c>
      <c r="D48" s="1">
        <v>0</v>
      </c>
      <c r="E48">
        <f>(R48-S48*(1000-T48)/(1000-U48))*AK48</f>
        <v>-2.0049668361565653</v>
      </c>
      <c r="F48">
        <f>IF(AV48&lt;&gt;0,1/(1/AV48-1/N48),0)</f>
        <v>1.0712769326214577</v>
      </c>
      <c r="G48">
        <f>((AY48-AL48/2)*S48-E48)/(AY48+AL48/2)</f>
        <v>383.64210797617392</v>
      </c>
      <c r="H48">
        <f>AL48*1000</f>
        <v>20.516667603353902</v>
      </c>
      <c r="I48">
        <f>(AQ48-AW48)</f>
        <v>2.0326090262549523</v>
      </c>
      <c r="J48">
        <f>(P48+AP48*D48)</f>
        <v>31.161767959594727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31.964345932006836</v>
      </c>
      <c r="P48" s="1">
        <v>31.161767959594727</v>
      </c>
      <c r="Q48" s="1">
        <v>32.029876708984375</v>
      </c>
      <c r="R48" s="1">
        <v>400.00027465820313</v>
      </c>
      <c r="S48" s="1">
        <v>394.48260498046875</v>
      </c>
      <c r="T48" s="1">
        <v>10.442120552062988</v>
      </c>
      <c r="U48" s="1">
        <v>28.505231857299805</v>
      </c>
      <c r="V48" s="1">
        <v>19.375579833984375</v>
      </c>
      <c r="W48" s="1">
        <v>52.892074584960938</v>
      </c>
      <c r="X48" s="1">
        <v>300.13983154296875</v>
      </c>
      <c r="Y48" s="1">
        <v>1601.5032958984375</v>
      </c>
      <c r="Z48" s="1">
        <v>9.0393520891666412E-2</v>
      </c>
      <c r="AA48" s="1">
        <v>88.424049377441406</v>
      </c>
      <c r="AB48" s="1">
        <v>-38.205757141113281</v>
      </c>
      <c r="AC48" s="1">
        <v>-0.3883359432220459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1.1034552630256202</v>
      </c>
      <c r="AL48">
        <f>(U48-T48)/(1000-U48)*AK48</f>
        <v>2.05166676033539E-2</v>
      </c>
      <c r="AM48">
        <f>(P48+273.15)</f>
        <v>304.3117679595947</v>
      </c>
      <c r="AN48">
        <f>(O48+273.15)</f>
        <v>305.11434593200681</v>
      </c>
      <c r="AO48">
        <f>(Y48*AG48+Z48*AH48)*AI48</f>
        <v>256.2405216163279</v>
      </c>
      <c r="AP48">
        <f>((AO48+0.00000010773*(AN48^4-AM48^4))-AL48*44100)/(L48*51.4+0.00000043092*AM48^3)</f>
        <v>-5.2293606603099905</v>
      </c>
      <c r="AQ48">
        <f>0.61365*EXP(17.502*J48/(240.97+J48))</f>
        <v>4.5531570555202459</v>
      </c>
      <c r="AR48">
        <f>AQ48*1000/AA48</f>
        <v>51.492292963025506</v>
      </c>
      <c r="AS48">
        <f>(AR48-U48)</f>
        <v>22.987061105725701</v>
      </c>
      <c r="AT48">
        <f>IF(D48,P48,(O48+P48)/2)</f>
        <v>31.563056945800781</v>
      </c>
      <c r="AU48">
        <f>0.61365*EXP(17.502*AT48/(240.97+AT48))</f>
        <v>4.6582531918440484</v>
      </c>
      <c r="AV48">
        <f>IF(AS48&lt;&gt;0,(1000-(AR48+U48)/2)/AS48*AL48,0)</f>
        <v>0.85683098852219552</v>
      </c>
      <c r="AW48">
        <f>U48*AA48/1000</f>
        <v>2.5205480292652935</v>
      </c>
      <c r="AX48">
        <f>(AU48-AW48)</f>
        <v>2.1377051625787549</v>
      </c>
      <c r="AY48">
        <f>1/(1.6/F48+1.37/N48)</f>
        <v>0.55138580881657095</v>
      </c>
      <c r="AZ48">
        <f>G48*AA48*0.001</f>
        <v>33.923188698950909</v>
      </c>
      <c r="BA48">
        <f>G48/S48</f>
        <v>0.97251970842964908</v>
      </c>
      <c r="BB48">
        <f>(1-AL48*AA48/AQ48/F48)*100</f>
        <v>62.80686064162051</v>
      </c>
      <c r="BC48">
        <f>(S48-E48/(N48/1.35))</f>
        <v>395.11496132471973</v>
      </c>
      <c r="BD48">
        <f>E48*BB48/100/BC48</f>
        <v>-3.1870641457706263E-3</v>
      </c>
    </row>
    <row r="49" spans="1:56" x14ac:dyDescent="0.35">
      <c r="A49" s="1" t="s">
        <v>9</v>
      </c>
      <c r="B49" s="1" t="s">
        <v>4107</v>
      </c>
      <c r="K49" s="1">
        <v>2.72</v>
      </c>
    </row>
    <row r="50" spans="1:56" x14ac:dyDescent="0.35">
      <c r="A50" s="1" t="s">
        <v>9</v>
      </c>
      <c r="B50" s="1" t="s">
        <v>4106</v>
      </c>
      <c r="K50" s="1">
        <v>2.72</v>
      </c>
    </row>
    <row r="51" spans="1:56" x14ac:dyDescent="0.35">
      <c r="A51" s="1">
        <v>12</v>
      </c>
      <c r="B51" s="1" t="s">
        <v>4105</v>
      </c>
      <c r="C51" s="1">
        <v>2689.5000016205013</v>
      </c>
      <c r="D51" s="1">
        <v>0</v>
      </c>
      <c r="E51">
        <f>(R51-S51*(1000-T51)/(1000-U51))*AK51</f>
        <v>-2.1165336249670399</v>
      </c>
      <c r="F51">
        <f>IF(AV51&lt;&gt;0,1/(1/AV51-1/N51),0)</f>
        <v>0.95231629077875812</v>
      </c>
      <c r="G51">
        <f>((AY51-AL51/2)*S51-E51)/(AY51+AL51/2)</f>
        <v>384.00287000955109</v>
      </c>
      <c r="H51">
        <f>AL51*1000</f>
        <v>19.660432697475343</v>
      </c>
      <c r="I51">
        <f>(AQ51-AW51)</f>
        <v>2.1414921778753668</v>
      </c>
      <c r="J51">
        <f>(P51+AP51*D51)</f>
        <v>31.488523483276367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32.113735198974609</v>
      </c>
      <c r="P51" s="1">
        <v>31.488523483276367</v>
      </c>
      <c r="Q51" s="1">
        <v>32.152336120605469</v>
      </c>
      <c r="R51" s="1">
        <v>400.20880126953125</v>
      </c>
      <c r="S51" s="1">
        <v>395.08807373046875</v>
      </c>
      <c r="T51" s="1">
        <v>10.929072380065918</v>
      </c>
      <c r="U51" s="1">
        <v>28.24128532409668</v>
      </c>
      <c r="V51" s="1">
        <v>20.107414245605469</v>
      </c>
      <c r="W51" s="1">
        <v>51.958591461181641</v>
      </c>
      <c r="X51" s="1">
        <v>300.17037963867188</v>
      </c>
      <c r="Y51" s="1">
        <v>2001.0440673828125</v>
      </c>
      <c r="Z51" s="1">
        <v>3.4953195601701736E-2</v>
      </c>
      <c r="AA51" s="1">
        <v>88.419586181640625</v>
      </c>
      <c r="AB51" s="1">
        <v>-38.076526641845703</v>
      </c>
      <c r="AC51" s="1">
        <v>-0.36576026678085327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1.1035675722009992</v>
      </c>
      <c r="AL51">
        <f>(U51-T51)/(1000-U51)*AK51</f>
        <v>1.9660432697475343E-2</v>
      </c>
      <c r="AM51">
        <f>(P51+273.15)</f>
        <v>304.63852348327634</v>
      </c>
      <c r="AN51">
        <f>(O51+273.15)</f>
        <v>305.26373519897459</v>
      </c>
      <c r="AO51">
        <f>(Y51*AG51+Z51*AH51)*AI51</f>
        <v>320.16704362495875</v>
      </c>
      <c r="AP51">
        <f>((AO51+0.00000010773*(AN51^4-AM51^4))-AL51*44100)/(L51*51.4+0.00000043092*AM51^3)</f>
        <v>-4.4130216695742366</v>
      </c>
      <c r="AQ51">
        <f>0.61365*EXP(17.502*J51/(240.97+J51))</f>
        <v>4.6385749394696356</v>
      </c>
      <c r="AR51">
        <f>AQ51*1000/AA51</f>
        <v>52.460943777101569</v>
      </c>
      <c r="AS51">
        <f>(AR51-U51)</f>
        <v>24.21965845300489</v>
      </c>
      <c r="AT51">
        <f>IF(D51,P51,(O51+P51)/2)</f>
        <v>31.801129341125488</v>
      </c>
      <c r="AU51">
        <f>0.61365*EXP(17.502*AT51/(240.97+AT51))</f>
        <v>4.7215965953826533</v>
      </c>
      <c r="AV51">
        <f>IF(AS51&lt;&gt;0,(1000-(AR51+U51)/2)/AS51*AL51,0)</f>
        <v>0.77899993355374342</v>
      </c>
      <c r="AW51">
        <f>U51*AA51/1000</f>
        <v>2.4970827615942688</v>
      </c>
      <c r="AX51">
        <f>(AU51-AW51)</f>
        <v>2.2245138337883845</v>
      </c>
      <c r="AY51">
        <f>1/(1.6/F51+1.37/N51)</f>
        <v>0.49995462842795468</v>
      </c>
      <c r="AZ51">
        <f>G51*AA51*0.001</f>
        <v>33.953374858806839</v>
      </c>
      <c r="BA51">
        <f>G51/S51</f>
        <v>0.97194244914494676</v>
      </c>
      <c r="BB51">
        <f>(1-AL51*AA51/AQ51/F51)*100</f>
        <v>60.647189086025975</v>
      </c>
      <c r="BC51">
        <f>(S51-E51/(N51/1.35))</f>
        <v>395.75561767255914</v>
      </c>
      <c r="BD51">
        <f>E51*BB51/100/BC51</f>
        <v>-3.2434616017633453E-3</v>
      </c>
    </row>
    <row r="52" spans="1:56" x14ac:dyDescent="0.35">
      <c r="A52" s="1" t="s">
        <v>9</v>
      </c>
      <c r="B52" s="1" t="s">
        <v>4104</v>
      </c>
      <c r="K52" s="1">
        <v>0.99280000000000013</v>
      </c>
    </row>
    <row r="53" spans="1:56" x14ac:dyDescent="0.35">
      <c r="A53" s="1" t="s">
        <v>9</v>
      </c>
      <c r="B53" s="1" t="s">
        <v>4103</v>
      </c>
      <c r="K53" s="1">
        <v>0.99280000000000013</v>
      </c>
    </row>
    <row r="54" spans="1:56" x14ac:dyDescent="0.35">
      <c r="A54" s="1" t="s">
        <v>9</v>
      </c>
      <c r="B54" s="1" t="s">
        <v>4102</v>
      </c>
      <c r="K54" s="1">
        <v>0.99280000000000013</v>
      </c>
    </row>
    <row r="55" spans="1:56" x14ac:dyDescent="0.35">
      <c r="A55" s="1" t="s">
        <v>9</v>
      </c>
      <c r="B55" s="1" t="s">
        <v>4101</v>
      </c>
      <c r="K55" s="1">
        <v>0.99280000000000013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BD55"/>
  <sheetViews>
    <sheetView topLeftCell="A3" zoomScale="49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4189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4188</v>
      </c>
    </row>
    <row r="12" spans="1:56" x14ac:dyDescent="0.35">
      <c r="A12" s="1" t="s">
        <v>9</v>
      </c>
      <c r="B12" s="1" t="s">
        <v>4187</v>
      </c>
    </row>
    <row r="13" spans="1:56" x14ac:dyDescent="0.35">
      <c r="A13" s="1" t="s">
        <v>9</v>
      </c>
      <c r="B13" s="1" t="s">
        <v>4186</v>
      </c>
    </row>
    <row r="14" spans="1:56" x14ac:dyDescent="0.35">
      <c r="A14" s="1" t="s">
        <v>9</v>
      </c>
      <c r="B14" s="1" t="s">
        <v>4185</v>
      </c>
    </row>
    <row r="15" spans="1:56" x14ac:dyDescent="0.35">
      <c r="A15" s="1" t="s">
        <v>9</v>
      </c>
      <c r="B15" s="1" t="s">
        <v>4184</v>
      </c>
    </row>
    <row r="16" spans="1:56" x14ac:dyDescent="0.35">
      <c r="A16" s="1" t="s">
        <v>9</v>
      </c>
      <c r="B16" s="1" t="s">
        <v>4183</v>
      </c>
    </row>
    <row r="17" spans="1:56" x14ac:dyDescent="0.35">
      <c r="A17" s="1" t="s">
        <v>9</v>
      </c>
      <c r="B17" s="1" t="s">
        <v>4182</v>
      </c>
    </row>
    <row r="18" spans="1:56" x14ac:dyDescent="0.35">
      <c r="A18" s="1">
        <v>1</v>
      </c>
      <c r="B18" s="1" t="s">
        <v>4181</v>
      </c>
      <c r="C18" s="1">
        <v>455.5000015757978</v>
      </c>
      <c r="D18" s="1">
        <v>0</v>
      </c>
      <c r="E18">
        <f>(R18-S18*(1000-T18)/(1000-U18))*AK18</f>
        <v>-8.5593919337962934</v>
      </c>
      <c r="F18">
        <f>IF(AV18&lt;&gt;0,1/(1/AV18-1/N18),0)</f>
        <v>9.6607966715268994</v>
      </c>
      <c r="G18">
        <f>((AY18-AL18/2)*S18-E18)/(AY18+AL18/2)</f>
        <v>395.25597403382386</v>
      </c>
      <c r="H18">
        <f>AL18*1000</f>
        <v>30.391168886146509</v>
      </c>
      <c r="I18">
        <f>(AQ18-AW18)</f>
        <v>0.86631125621627714</v>
      </c>
      <c r="J18">
        <f>(P18+AP18*D18)</f>
        <v>30.132919311523438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32.183979034423828</v>
      </c>
      <c r="P18" s="1">
        <v>30.132919311523438</v>
      </c>
      <c r="Q18" s="1">
        <v>32.306903839111328</v>
      </c>
      <c r="R18" s="1">
        <v>400.12069702148438</v>
      </c>
      <c r="S18" s="1">
        <v>396.94546508789063</v>
      </c>
      <c r="T18" s="1">
        <v>12.289107322692871</v>
      </c>
      <c r="U18" s="1">
        <v>38.759506225585938</v>
      </c>
      <c r="V18" s="1">
        <v>22.51786994934082</v>
      </c>
      <c r="W18" s="1">
        <v>71.020744323730469</v>
      </c>
      <c r="X18" s="1">
        <v>300.18423461914063</v>
      </c>
      <c r="Y18" s="1">
        <v>-0.13446493446826935</v>
      </c>
      <c r="Z18" s="1">
        <v>9.6422042697668076E-3</v>
      </c>
      <c r="AA18" s="1">
        <v>88.411201477050781</v>
      </c>
      <c r="AB18" s="1">
        <v>-37.064682006835938</v>
      </c>
      <c r="AC18" s="1">
        <v>-1.3606172800064087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1.1036185096291933</v>
      </c>
      <c r="AL18">
        <f>(U18-T18)/(1000-U18)*AK18</f>
        <v>3.039116888614651E-2</v>
      </c>
      <c r="AM18">
        <f>(P18+273.15)</f>
        <v>303.28291931152341</v>
      </c>
      <c r="AN18">
        <f>(O18+273.15)</f>
        <v>305.33397903442381</v>
      </c>
      <c r="AO18">
        <f>(Y18*AG18+Z18*AH18)*AI18</f>
        <v>-2.1514389034039016E-2</v>
      </c>
      <c r="AP18">
        <f>((AO18+0.00000010773*(AN18^4-AM18^4))-AL18*44100)/(L18*51.4+0.00000043092*AM18^3)</f>
        <v>-10.779388505047818</v>
      </c>
      <c r="AQ18">
        <f>0.61365*EXP(17.502*J18/(240.97+J18))</f>
        <v>4.2930857702775596</v>
      </c>
      <c r="AR18">
        <f>AQ18*1000/AA18</f>
        <v>48.558165691164497</v>
      </c>
      <c r="AS18">
        <f>(AR18-U18)</f>
        <v>9.7986594655785595</v>
      </c>
      <c r="AT18">
        <f>IF(D18,P18,(O18+P18)/2)</f>
        <v>31.158449172973633</v>
      </c>
      <c r="AU18">
        <f>0.61365*EXP(17.502*AT18/(240.97+AT18))</f>
        <v>4.5522965604484043</v>
      </c>
      <c r="AV18">
        <f>IF(AS18&lt;&gt;0,(1000-(AR18+U18)/2)/AS18*AL18,0)</f>
        <v>2.9661532714002594</v>
      </c>
      <c r="AW18">
        <f>U18*AA18/1000</f>
        <v>3.4267745140612824</v>
      </c>
      <c r="AX18">
        <f>(AU18-AW18)</f>
        <v>1.1255220463871218</v>
      </c>
      <c r="AY18">
        <f>1/(1.6/F18+1.37/N18)</f>
        <v>2.0589466407227666</v>
      </c>
      <c r="AZ18">
        <f>G18*AA18*0.001</f>
        <v>34.945055555312358</v>
      </c>
      <c r="BA18">
        <f>G18/S18</f>
        <v>0.99574377035975792</v>
      </c>
      <c r="BB18">
        <f>(1-AL18*AA18/AQ18/F18)*100</f>
        <v>93.521533914984758</v>
      </c>
      <c r="BC18">
        <f>(S18-E18/(N18/1.35))</f>
        <v>399.6450537766703</v>
      </c>
      <c r="BD18">
        <f>E18*BB18/100/BC18</f>
        <v>-2.0029960472762547E-2</v>
      </c>
    </row>
    <row r="19" spans="1:56" x14ac:dyDescent="0.35">
      <c r="A19" s="1" t="s">
        <v>9</v>
      </c>
      <c r="B19" s="1" t="s">
        <v>4180</v>
      </c>
      <c r="K19" s="1">
        <v>2.72</v>
      </c>
    </row>
    <row r="20" spans="1:56" x14ac:dyDescent="0.35">
      <c r="A20" s="1" t="s">
        <v>9</v>
      </c>
      <c r="B20" s="1" t="s">
        <v>4179</v>
      </c>
      <c r="K20" s="1">
        <v>2.72</v>
      </c>
    </row>
    <row r="21" spans="1:56" x14ac:dyDescent="0.35">
      <c r="A21" s="1">
        <v>2</v>
      </c>
      <c r="B21" s="1" t="s">
        <v>4178</v>
      </c>
      <c r="C21" s="1">
        <v>660.00000158697367</v>
      </c>
      <c r="D21" s="1">
        <v>0</v>
      </c>
      <c r="E21">
        <f>(R21-S21*(1000-T21)/(1000-U21))*AK21</f>
        <v>-7.9228771186852702</v>
      </c>
      <c r="F21">
        <f>IF(AV21&lt;&gt;0,1/(1/AV21-1/N21),0)</f>
        <v>8.7999249973467091</v>
      </c>
      <c r="G21">
        <f>((AY21-AL21/2)*S21-E21)/(AY21+AL21/2)</f>
        <v>394.87054397116128</v>
      </c>
      <c r="H21">
        <f>AL21*1000</f>
        <v>29.251442920799001</v>
      </c>
      <c r="I21">
        <f>(AQ21-AW21)</f>
        <v>0.85933479298424409</v>
      </c>
      <c r="J21">
        <f>(P21+AP21*D21)</f>
        <v>29.931650161743164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32.138832092285156</v>
      </c>
      <c r="P21" s="1">
        <v>29.931650161743164</v>
      </c>
      <c r="Q21" s="1">
        <v>32.295299530029297</v>
      </c>
      <c r="R21" s="1">
        <v>400.04110717773438</v>
      </c>
      <c r="S21" s="1">
        <v>396.70468139648438</v>
      </c>
      <c r="T21" s="1">
        <v>12.784161567687988</v>
      </c>
      <c r="U21" s="1">
        <v>38.280345916748047</v>
      </c>
      <c r="V21" s="1">
        <v>23.484884262084961</v>
      </c>
      <c r="W21" s="1">
        <v>70.322135925292969</v>
      </c>
      <c r="X21" s="1">
        <v>300.11624145507813</v>
      </c>
      <c r="Y21" s="1">
        <v>26.010791778564453</v>
      </c>
      <c r="Z21" s="1">
        <v>4.3390452861785889E-2</v>
      </c>
      <c r="AA21" s="1">
        <v>88.411354064941406</v>
      </c>
      <c r="AB21" s="1">
        <v>-37.117828369140625</v>
      </c>
      <c r="AC21" s="1">
        <v>-1.272191047668457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1.1033685347613165</v>
      </c>
      <c r="AL21">
        <f>(U21-T21)/(1000-U21)*AK21</f>
        <v>2.9251442920799002E-2</v>
      </c>
      <c r="AM21">
        <f>(P21+273.15)</f>
        <v>303.08165016174314</v>
      </c>
      <c r="AN21">
        <f>(O21+273.15)</f>
        <v>305.28883209228513</v>
      </c>
      <c r="AO21">
        <f>(Y21*AG21+Z21*AH21)*AI21</f>
        <v>4.1617265915484722</v>
      </c>
      <c r="AP21">
        <f>((AO21+0.00000010773*(AN21^4-AM21^4))-AL21*44100)/(L21*51.4+0.00000043092*AM21^3)</f>
        <v>-10.319963979932648</v>
      </c>
      <c r="AQ21">
        <f>0.61365*EXP(17.502*J21/(240.97+J21))</f>
        <v>4.2437520095582899</v>
      </c>
      <c r="AR21">
        <f>AQ21*1000/AA21</f>
        <v>48.000079338691009</v>
      </c>
      <c r="AS21">
        <f>(AR21-U21)</f>
        <v>9.7197334219429621</v>
      </c>
      <c r="AT21">
        <f>IF(D21,P21,(O21+P21)/2)</f>
        <v>31.03524112701416</v>
      </c>
      <c r="AU21">
        <f>0.61365*EXP(17.502*AT21/(240.97+AT21))</f>
        <v>4.5204512440776501</v>
      </c>
      <c r="AV21">
        <f>IF(AS21&lt;&gt;0,(1000-(AR21+U21)/2)/AS21*AL21,0)</f>
        <v>2.8796601962703892</v>
      </c>
      <c r="AW21">
        <f>U21*AA21/1000</f>
        <v>3.3844172165740458</v>
      </c>
      <c r="AX21">
        <f>(AU21-AW21)</f>
        <v>1.1360340275036043</v>
      </c>
      <c r="AY21">
        <f>1/(1.6/F21+1.37/N21)</f>
        <v>1.9924797302749639</v>
      </c>
      <c r="AZ21">
        <f>G21*AA21*0.001</f>
        <v>34.911039472850355</v>
      </c>
      <c r="BA21">
        <f>G21/S21</f>
        <v>0.99537656722661672</v>
      </c>
      <c r="BB21">
        <f>(1-AL21*AA21/AQ21/F21)*100</f>
        <v>93.074894913806375</v>
      </c>
      <c r="BC21">
        <f>(S21-E21/(N21/1.35))</f>
        <v>399.20351654945154</v>
      </c>
      <c r="BD21">
        <f>E21*BB21/100/BC21</f>
        <v>-1.8472306096163467E-2</v>
      </c>
    </row>
    <row r="22" spans="1:56" x14ac:dyDescent="0.35">
      <c r="A22" s="1" t="s">
        <v>9</v>
      </c>
      <c r="B22" s="1" t="s">
        <v>4177</v>
      </c>
      <c r="K22" s="1">
        <v>2.72</v>
      </c>
    </row>
    <row r="23" spans="1:56" x14ac:dyDescent="0.35">
      <c r="A23" s="1" t="s">
        <v>9</v>
      </c>
      <c r="B23" s="1" t="s">
        <v>4176</v>
      </c>
      <c r="K23" s="1">
        <v>2.72</v>
      </c>
    </row>
    <row r="24" spans="1:56" x14ac:dyDescent="0.35">
      <c r="A24" s="1">
        <v>3</v>
      </c>
      <c r="B24" s="1" t="s">
        <v>4175</v>
      </c>
      <c r="C24" s="1">
        <v>864.00000158697367</v>
      </c>
      <c r="D24" s="1">
        <v>0</v>
      </c>
      <c r="E24">
        <f>(R24-S24*(1000-T24)/(1000-U24))*AK24</f>
        <v>-7.3898919047781719</v>
      </c>
      <c r="F24">
        <f>IF(AV24&lt;&gt;0,1/(1/AV24-1/N24),0)</f>
        <v>3.7328013321805131</v>
      </c>
      <c r="G24">
        <f>((AY24-AL24/2)*S24-E24)/(AY24+AL24/2)</f>
        <v>393.4868886197134</v>
      </c>
      <c r="H24">
        <f>AL24*1000</f>
        <v>28.673285076797637</v>
      </c>
      <c r="I24">
        <f>(AQ24-AW24)</f>
        <v>1.213994645947515</v>
      </c>
      <c r="J24">
        <f>(P24+AP24*D24)</f>
        <v>31.316413879394531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32.059139251708984</v>
      </c>
      <c r="P24" s="1">
        <v>31.316413879394531</v>
      </c>
      <c r="Q24" s="1">
        <v>32.235019683837891</v>
      </c>
      <c r="R24" s="1">
        <v>400.0372314453125</v>
      </c>
      <c r="S24" s="1">
        <v>396.43295288085938</v>
      </c>
      <c r="T24" s="1">
        <v>13.233708381652832</v>
      </c>
      <c r="U24" s="1">
        <v>38.22552490234375</v>
      </c>
      <c r="V24" s="1">
        <v>24.419425964355469</v>
      </c>
      <c r="W24" s="1">
        <v>70.535438537597656</v>
      </c>
      <c r="X24" s="1">
        <v>300.1385498046875</v>
      </c>
      <c r="Y24" s="1">
        <v>49.956645965576172</v>
      </c>
      <c r="Z24" s="1">
        <v>5.7854503393173218E-2</v>
      </c>
      <c r="AA24" s="1">
        <v>88.407325744628906</v>
      </c>
      <c r="AB24" s="1">
        <v>-37.280574798583984</v>
      </c>
      <c r="AC24" s="1">
        <v>-1.2746814489364624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1.1034505507525274</v>
      </c>
      <c r="AL24">
        <f>(U24-T24)/(1000-U24)*AK24</f>
        <v>2.8673285076797637E-2</v>
      </c>
      <c r="AM24">
        <f>(P24+273.15)</f>
        <v>304.46641387939451</v>
      </c>
      <c r="AN24">
        <f>(O24+273.15)</f>
        <v>305.20913925170896</v>
      </c>
      <c r="AO24">
        <f>(Y24*AG24+Z24*AH24)*AI24</f>
        <v>7.9930631758332993</v>
      </c>
      <c r="AP24">
        <f>((AO24+0.00000010773*(AN24^4-AM24^4))-AL24*44100)/(L24*51.4+0.00000043092*AM24^3)</f>
        <v>-10.210860787109906</v>
      </c>
      <c r="AQ24">
        <f>0.61365*EXP(17.502*J24/(240.97+J24))</f>
        <v>4.5934110777484429</v>
      </c>
      <c r="AR24">
        <f>AQ24*1000/AA24</f>
        <v>51.957358047644718</v>
      </c>
      <c r="AS24">
        <f>(AR24-U24)</f>
        <v>13.731833145300968</v>
      </c>
      <c r="AT24">
        <f>IF(D24,P24,(O24+P24)/2)</f>
        <v>31.687776565551758</v>
      </c>
      <c r="AU24">
        <f>0.61365*EXP(17.502*AT24/(240.97+AT24))</f>
        <v>4.691344158778179</v>
      </c>
      <c r="AV24">
        <f>IF(AS24&lt;&gt;0,(1000-(AR24+U24)/2)/AS24*AL24,0)</f>
        <v>1.9939337327464506</v>
      </c>
      <c r="AW24">
        <f>U24*AA24/1000</f>
        <v>3.3794164318009279</v>
      </c>
      <c r="AX24">
        <f>(AU24-AW24)</f>
        <v>1.3119277269772511</v>
      </c>
      <c r="AY24">
        <f>1/(1.6/F24+1.37/N24)</f>
        <v>1.3356485629656543</v>
      </c>
      <c r="AZ24">
        <f>G24*AA24*0.001</f>
        <v>34.787123538443517</v>
      </c>
      <c r="BA24">
        <f>G24/S24</f>
        <v>0.99256856868295873</v>
      </c>
      <c r="BB24">
        <f>(1-AL24*AA24/AQ24/F24)*100</f>
        <v>85.215878726243261</v>
      </c>
      <c r="BC24">
        <f>(S24-E24/(N24/1.35))</f>
        <v>398.76368720775395</v>
      </c>
      <c r="BD24">
        <f>E24*BB24/100/BC24</f>
        <v>-1.579221359816382E-2</v>
      </c>
    </row>
    <row r="25" spans="1:56" x14ac:dyDescent="0.35">
      <c r="A25" s="1" t="s">
        <v>9</v>
      </c>
      <c r="B25" s="1" t="s">
        <v>4174</v>
      </c>
      <c r="K25" s="1">
        <v>2.72</v>
      </c>
    </row>
    <row r="26" spans="1:56" x14ac:dyDescent="0.35">
      <c r="A26" s="1" t="s">
        <v>9</v>
      </c>
      <c r="B26" s="1" t="s">
        <v>4173</v>
      </c>
      <c r="K26" s="1">
        <v>2.72</v>
      </c>
    </row>
    <row r="27" spans="1:56" x14ac:dyDescent="0.35">
      <c r="A27" s="1">
        <v>4</v>
      </c>
      <c r="B27" s="1" t="s">
        <v>4172</v>
      </c>
      <c r="C27" s="1">
        <v>1068.5000015757978</v>
      </c>
      <c r="D27" s="1">
        <v>0</v>
      </c>
      <c r="E27">
        <f>(R27-S27*(1000-T27)/(1000-U27))*AK27</f>
        <v>-6.5974652759749004</v>
      </c>
      <c r="F27">
        <f>IF(AV27&lt;&gt;0,1/(1/AV27-1/N27),0)</f>
        <v>3.7246368618808772</v>
      </c>
      <c r="G27">
        <f>((AY27-AL27/2)*S27-E27)/(AY27+AL27/2)</f>
        <v>392.57712377314454</v>
      </c>
      <c r="H27">
        <f>AL27*1000</f>
        <v>28.1493484608099</v>
      </c>
      <c r="I27">
        <f>(AQ27-AW27)</f>
        <v>1.1933577204325743</v>
      </c>
      <c r="J27">
        <f>(P27+AP27*D27)</f>
        <v>31.229982376098633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31.999300003051758</v>
      </c>
      <c r="P27" s="1">
        <v>31.229982376098633</v>
      </c>
      <c r="Q27" s="1">
        <v>32.176589965820313</v>
      </c>
      <c r="R27" s="1">
        <v>400.07333374023438</v>
      </c>
      <c r="S27" s="1">
        <v>395.95111083984375</v>
      </c>
      <c r="T27" s="1">
        <v>13.667054176330566</v>
      </c>
      <c r="U27" s="1">
        <v>38.204723358154297</v>
      </c>
      <c r="V27" s="1">
        <v>25.304145812988281</v>
      </c>
      <c r="W27" s="1">
        <v>70.734909057617188</v>
      </c>
      <c r="X27" s="1">
        <v>300.11422729492188</v>
      </c>
      <c r="Y27" s="1">
        <v>101.33381652832031</v>
      </c>
      <c r="Z27" s="1">
        <v>7.9547271132469177E-2</v>
      </c>
      <c r="AA27" s="1">
        <v>88.405754089355469</v>
      </c>
      <c r="AB27" s="1">
        <v>-37.256706237792969</v>
      </c>
      <c r="AC27" s="1">
        <v>-1.2683185338973999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1.103361129760742</v>
      </c>
      <c r="AL27">
        <f>(U27-T27)/(1000-U27)*AK27</f>
        <v>2.8149348460809902E-2</v>
      </c>
      <c r="AM27">
        <f>(P27+273.15)</f>
        <v>304.37998237609861</v>
      </c>
      <c r="AN27">
        <f>(O27+273.15)</f>
        <v>305.14930000305174</v>
      </c>
      <c r="AO27">
        <f>(Y27*AG27+Z27*AH27)*AI27</f>
        <v>16.213410282133282</v>
      </c>
      <c r="AP27">
        <f>((AO27+0.00000010773*(AN27^4-AM27^4))-AL27*44100)/(L27*51.4+0.00000043092*AM27^3)</f>
        <v>-9.9526839676310583</v>
      </c>
      <c r="AQ27">
        <f>0.61365*EXP(17.502*J27/(240.97+J27))</f>
        <v>4.5708750986854181</v>
      </c>
      <c r="AR27">
        <f>AQ27*1000/AA27</f>
        <v>51.703366435463465</v>
      </c>
      <c r="AS27">
        <f>(AR27-U27)</f>
        <v>13.498643077309168</v>
      </c>
      <c r="AT27">
        <f>IF(D27,P27,(O27+P27)/2)</f>
        <v>31.614641189575195</v>
      </c>
      <c r="AU27">
        <f>0.61365*EXP(17.502*AT27/(240.97+AT27))</f>
        <v>4.6719149414034646</v>
      </c>
      <c r="AV27">
        <f>IF(AS27&lt;&gt;0,(1000-(AR27+U27)/2)/AS27*AL27,0)</f>
        <v>1.9916017656232303</v>
      </c>
      <c r="AW27">
        <f>U27*AA27/1000</f>
        <v>3.3775173782528438</v>
      </c>
      <c r="AX27">
        <f>(AU27-AW27)</f>
        <v>1.2943975631506208</v>
      </c>
      <c r="AY27">
        <f>1/(1.6/F27+1.37/N27)</f>
        <v>1.3339745110767234</v>
      </c>
      <c r="AZ27">
        <f>G27*AA27*0.001</f>
        <v>34.706076665395081</v>
      </c>
      <c r="BA27">
        <f>G27/S27</f>
        <v>0.99147877863117317</v>
      </c>
      <c r="BB27">
        <f>(1-AL27*AA27/AQ27/F27)*100</f>
        <v>85.382752888783671</v>
      </c>
      <c r="BC27">
        <f>(S27-E27/(N27/1.35))</f>
        <v>398.03191783774685</v>
      </c>
      <c r="BD27">
        <f>E27*BB27/100/BC27</f>
        <v>-1.415237628205793E-2</v>
      </c>
    </row>
    <row r="28" spans="1:56" x14ac:dyDescent="0.35">
      <c r="A28" s="1" t="s">
        <v>9</v>
      </c>
      <c r="B28" s="1" t="s">
        <v>4171</v>
      </c>
      <c r="K28" s="1">
        <v>2.72</v>
      </c>
    </row>
    <row r="29" spans="1:56" x14ac:dyDescent="0.35">
      <c r="A29" s="1" t="s">
        <v>9</v>
      </c>
      <c r="B29" s="1" t="s">
        <v>4170</v>
      </c>
      <c r="K29" s="1">
        <v>2.72</v>
      </c>
    </row>
    <row r="30" spans="1:56" x14ac:dyDescent="0.35">
      <c r="A30" s="1">
        <v>5</v>
      </c>
      <c r="B30" s="1" t="s">
        <v>4169</v>
      </c>
      <c r="C30" s="1">
        <v>1273.5000015757978</v>
      </c>
      <c r="D30" s="1">
        <v>0</v>
      </c>
      <c r="E30">
        <f>(R30-S30*(1000-T30)/(1000-U30))*AK30</f>
        <v>-5.5698261771362567</v>
      </c>
      <c r="F30">
        <f>IF(AV30&lt;&gt;0,1/(1/AV30-1/N30),0)</f>
        <v>3.6568519852278718</v>
      </c>
      <c r="G30">
        <f>((AY30-AL30/2)*S30-E30)/(AY30+AL30/2)</f>
        <v>391.16041916333205</v>
      </c>
      <c r="H30">
        <f>AL30*1000</f>
        <v>27.73073950591068</v>
      </c>
      <c r="I30">
        <f>(AQ30-AW30)</f>
        <v>1.1872486534345708</v>
      </c>
      <c r="J30">
        <f>(P30+AP30*D30)</f>
        <v>31.228778839111328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31.955253601074219</v>
      </c>
      <c r="P30" s="1">
        <v>31.228778839111328</v>
      </c>
      <c r="Q30" s="1">
        <v>32.129890441894531</v>
      </c>
      <c r="R30" s="1">
        <v>400.08523559570313</v>
      </c>
      <c r="S30" s="1">
        <v>395.20098876953125</v>
      </c>
      <c r="T30" s="1">
        <v>14.099765777587891</v>
      </c>
      <c r="U30" s="1">
        <v>38.269554138183594</v>
      </c>
      <c r="V30" s="1">
        <v>26.17097282409668</v>
      </c>
      <c r="W30" s="1">
        <v>71.033203125</v>
      </c>
      <c r="X30" s="1">
        <v>300.13101196289063</v>
      </c>
      <c r="Y30" s="1">
        <v>151.10968017578125</v>
      </c>
      <c r="Z30" s="1">
        <v>5.7852610945701599E-2</v>
      </c>
      <c r="AA30" s="1">
        <v>88.407440185546875</v>
      </c>
      <c r="AB30" s="1">
        <v>-37.135917663574219</v>
      </c>
      <c r="AC30" s="1">
        <v>-1.271553635597229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1.1034228380988624</v>
      </c>
      <c r="AL30">
        <f>(U30-T30)/(1000-U30)*AK30</f>
        <v>2.7730739505910679E-2</v>
      </c>
      <c r="AM30">
        <f>(P30+273.15)</f>
        <v>304.37877883911131</v>
      </c>
      <c r="AN30">
        <f>(O30+273.15)</f>
        <v>305.1052536010742</v>
      </c>
      <c r="AO30">
        <f>(Y30*AG30+Z30*AH30)*AI30</f>
        <v>24.177548287714671</v>
      </c>
      <c r="AP30">
        <f>((AO30+0.00000010773*(AN30^4-AM30^4))-AL30*44100)/(L30*51.4+0.00000043092*AM30^3)</f>
        <v>-9.7406712106643489</v>
      </c>
      <c r="AQ30">
        <f>0.61365*EXP(17.502*J30/(240.97+J30))</f>
        <v>4.5705619718335848</v>
      </c>
      <c r="AR30">
        <f>AQ30*1000/AA30</f>
        <v>51.698838494147402</v>
      </c>
      <c r="AS30">
        <f>(AR30-U30)</f>
        <v>13.429284355963809</v>
      </c>
      <c r="AT30">
        <f>IF(D30,P30,(O30+P30)/2)</f>
        <v>31.592016220092773</v>
      </c>
      <c r="AU30">
        <f>0.61365*EXP(17.502*AT30/(240.97+AT30))</f>
        <v>4.6659185770239109</v>
      </c>
      <c r="AV30">
        <f>IF(AS30&lt;&gt;0,(1000-(AR30+U30)/2)/AS30*AL30,0)</f>
        <v>1.9720555298409024</v>
      </c>
      <c r="AW30">
        <f>U30*AA30/1000</f>
        <v>3.3833133183990141</v>
      </c>
      <c r="AX30">
        <f>(AU30-AW30)</f>
        <v>1.2826052586248968</v>
      </c>
      <c r="AY30">
        <f>1/(1.6/F30+1.37/N30)</f>
        <v>1.3199538736134497</v>
      </c>
      <c r="AZ30">
        <f>G30*AA30*0.001</f>
        <v>34.581491360135722</v>
      </c>
      <c r="BA30">
        <f>G30/S30</f>
        <v>0.98977591220411765</v>
      </c>
      <c r="BB30">
        <f>(1-AL30*AA30/AQ30/F30)*100</f>
        <v>85.33191955816153</v>
      </c>
      <c r="BC30">
        <f>(S30-E30/(N30/1.35))</f>
        <v>396.95768362152137</v>
      </c>
      <c r="BD30">
        <f>E30*BB30/100/BC30</f>
        <v>-1.1973164367653156E-2</v>
      </c>
    </row>
    <row r="31" spans="1:56" x14ac:dyDescent="0.35">
      <c r="A31" s="1" t="s">
        <v>9</v>
      </c>
      <c r="B31" s="1" t="s">
        <v>4168</v>
      </c>
      <c r="K31" s="1">
        <v>2.72</v>
      </c>
    </row>
    <row r="32" spans="1:56" x14ac:dyDescent="0.35">
      <c r="A32" s="1" t="s">
        <v>9</v>
      </c>
      <c r="B32" s="1" t="s">
        <v>4167</v>
      </c>
      <c r="K32" s="1">
        <v>2.72</v>
      </c>
    </row>
    <row r="33" spans="1:56" x14ac:dyDescent="0.35">
      <c r="A33" s="1">
        <v>6</v>
      </c>
      <c r="B33" s="1" t="s">
        <v>4166</v>
      </c>
      <c r="C33" s="1">
        <v>1477.5000015757978</v>
      </c>
      <c r="D33" s="1">
        <v>0</v>
      </c>
      <c r="E33">
        <f>(R33-S33*(1000-T33)/(1000-U33))*AK33</f>
        <v>-4.2001574350144999</v>
      </c>
      <c r="F33">
        <f>IF(AV33&lt;&gt;0,1/(1/AV33-1/N33),0)</f>
        <v>3.7744268382817086</v>
      </c>
      <c r="G33">
        <f>((AY33-AL33/2)*S33-E33)/(AY33+AL33/2)</f>
        <v>388.91024194091273</v>
      </c>
      <c r="H33">
        <f>AL33*1000</f>
        <v>27.532827509064163</v>
      </c>
      <c r="I33">
        <f>(AQ33-AW33)</f>
        <v>1.1588560650093691</v>
      </c>
      <c r="J33">
        <f>(P33+AP33*D33)</f>
        <v>31.202705383300781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31.938165664672852</v>
      </c>
      <c r="P33" s="1">
        <v>31.202705383300781</v>
      </c>
      <c r="Q33" s="1">
        <v>32.108577728271484</v>
      </c>
      <c r="R33" s="1">
        <v>399.82125854492188</v>
      </c>
      <c r="S33" s="1">
        <v>393.80184936523438</v>
      </c>
      <c r="T33" s="1">
        <v>14.524675369262695</v>
      </c>
      <c r="U33" s="1">
        <v>38.5145263671875</v>
      </c>
      <c r="V33" s="1">
        <v>26.985410690307617</v>
      </c>
      <c r="W33" s="1">
        <v>71.556175231933594</v>
      </c>
      <c r="X33" s="1">
        <v>300.14761352539063</v>
      </c>
      <c r="Y33" s="1">
        <v>299.81887817382813</v>
      </c>
      <c r="Z33" s="1">
        <v>8.1958681344985962E-2</v>
      </c>
      <c r="AA33" s="1">
        <v>88.406303405761719</v>
      </c>
      <c r="AB33" s="1">
        <v>-36.912750244140625</v>
      </c>
      <c r="AC33" s="1">
        <v>-1.3011354207992554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1.1034838732551122</v>
      </c>
      <c r="AL33">
        <f>(U33-T33)/(1000-U33)*AK33</f>
        <v>2.7532827509064162E-2</v>
      </c>
      <c r="AM33">
        <f>(P33+273.15)</f>
        <v>304.35270538330076</v>
      </c>
      <c r="AN33">
        <f>(O33+273.15)</f>
        <v>305.08816566467283</v>
      </c>
      <c r="AO33">
        <f>(Y33*AG33+Z33*AH33)*AI33</f>
        <v>47.971019435576636</v>
      </c>
      <c r="AP33">
        <f>((AO33+0.00000010773*(AN33^4-AM33^4))-AL33*44100)/(L33*51.4+0.00000043092*AM33^3)</f>
        <v>-9.473805136696539</v>
      </c>
      <c r="AQ33">
        <f>0.61365*EXP(17.502*J33/(240.97+J33))</f>
        <v>4.5637829685561568</v>
      </c>
      <c r="AR33">
        <f>AQ33*1000/AA33</f>
        <v>51.622823178225097</v>
      </c>
      <c r="AS33">
        <f>(AR33-U33)</f>
        <v>13.108296811037597</v>
      </c>
      <c r="AT33">
        <f>IF(D33,P33,(O33+P33)/2)</f>
        <v>31.570435523986816</v>
      </c>
      <c r="AU33">
        <f>0.61365*EXP(17.502*AT33/(240.97+AT33))</f>
        <v>4.660205225391107</v>
      </c>
      <c r="AV33">
        <f>IF(AS33&lt;&gt;0,(1000-(AR33+U33)/2)/AS33*AL33,0)</f>
        <v>2.0057494760376855</v>
      </c>
      <c r="AW33">
        <f>U33*AA33/1000</f>
        <v>3.4049269035467877</v>
      </c>
      <c r="AX33">
        <f>(AU33-AW33)</f>
        <v>1.2552783218443193</v>
      </c>
      <c r="AY33">
        <f>1/(1.6/F33+1.37/N33)</f>
        <v>1.3441350652731332</v>
      </c>
      <c r="AZ33">
        <f>G33*AA33*0.001</f>
        <v>34.382116846636528</v>
      </c>
      <c r="BA33">
        <f>G33/S33</f>
        <v>0.98757850570735917</v>
      </c>
      <c r="BB33">
        <f>(1-AL33*AA33/AQ33/F33)*100</f>
        <v>85.86948304403424</v>
      </c>
      <c r="BC33">
        <f>(S33-E33/(N33/1.35))</f>
        <v>395.12655766114597</v>
      </c>
      <c r="BD33">
        <f>E33*BB33/100/BC33</f>
        <v>-9.1278437415880462E-3</v>
      </c>
    </row>
    <row r="34" spans="1:56" x14ac:dyDescent="0.35">
      <c r="A34" s="1" t="s">
        <v>9</v>
      </c>
      <c r="B34" s="1" t="s">
        <v>4165</v>
      </c>
      <c r="K34" s="1">
        <v>2.72</v>
      </c>
    </row>
    <row r="35" spans="1:56" x14ac:dyDescent="0.35">
      <c r="A35" s="1" t="s">
        <v>9</v>
      </c>
      <c r="B35" s="1" t="s">
        <v>4164</v>
      </c>
      <c r="K35" s="1">
        <v>2.72</v>
      </c>
    </row>
    <row r="36" spans="1:56" x14ac:dyDescent="0.35">
      <c r="A36" s="1">
        <v>7</v>
      </c>
      <c r="B36" s="1" t="s">
        <v>4163</v>
      </c>
      <c r="C36" s="1">
        <v>1682.5000015757978</v>
      </c>
      <c r="D36" s="1">
        <v>0</v>
      </c>
      <c r="E36">
        <f>(R36-S36*(1000-T36)/(1000-U36))*AK36</f>
        <v>-2.9073935442729693</v>
      </c>
      <c r="F36">
        <f>IF(AV36&lt;&gt;0,1/(1/AV36-1/N36),0)</f>
        <v>7.4737563883972076</v>
      </c>
      <c r="G36">
        <f>((AY36-AL36/2)*S36-E36)/(AY36+AL36/2)</f>
        <v>388.6662567140844</v>
      </c>
      <c r="H36">
        <f>AL36*1000</f>
        <v>27.322007284683476</v>
      </c>
      <c r="I36">
        <f>(AQ36-AW36)</f>
        <v>0.84882723055796871</v>
      </c>
      <c r="J36">
        <f>(P36+AP36*D36)</f>
        <v>30.051225662231445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31.959796905517578</v>
      </c>
      <c r="P36" s="1">
        <v>30.051225662231445</v>
      </c>
      <c r="Q36" s="1">
        <v>32.118053436279297</v>
      </c>
      <c r="R36" s="1">
        <v>399.90643310546875</v>
      </c>
      <c r="S36" s="1">
        <v>392.81576538085938</v>
      </c>
      <c r="T36" s="1">
        <v>14.935133934020996</v>
      </c>
      <c r="U36" s="1">
        <v>38.733783721923828</v>
      </c>
      <c r="V36" s="1">
        <v>27.712934494018555</v>
      </c>
      <c r="W36" s="1">
        <v>71.872589111328125</v>
      </c>
      <c r="X36" s="1">
        <v>300.17385864257813</v>
      </c>
      <c r="Y36" s="1">
        <v>499.99038696289063</v>
      </c>
      <c r="Z36" s="1">
        <v>4.0978491306304932E-2</v>
      </c>
      <c r="AA36" s="1">
        <v>88.402786254882813</v>
      </c>
      <c r="AB36" s="1">
        <v>-36.679931640625</v>
      </c>
      <c r="AC36" s="1">
        <v>-1.3243074417114258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1.1035803626565368</v>
      </c>
      <c r="AL36">
        <f>(U36-T36)/(1000-U36)*AK36</f>
        <v>2.7322007284683477E-2</v>
      </c>
      <c r="AM36">
        <f>(P36+273.15)</f>
        <v>303.20122566223142</v>
      </c>
      <c r="AN36">
        <f>(O36+273.15)</f>
        <v>305.10979690551756</v>
      </c>
      <c r="AO36">
        <f>(Y36*AG36+Z36*AH36)*AI36</f>
        <v>79.998460125957536</v>
      </c>
      <c r="AP36">
        <f>((AO36+0.00000010773*(AN36^4-AM36^4))-AL36*44100)/(L36*51.4+0.00000043092*AM36^3)</f>
        <v>-9.0296208917290279</v>
      </c>
      <c r="AQ36">
        <f>0.61365*EXP(17.502*J36/(240.97+J36))</f>
        <v>4.2730016337700603</v>
      </c>
      <c r="AR36">
        <f>AQ36*1000/AA36</f>
        <v>48.335599077727558</v>
      </c>
      <c r="AS36">
        <f>(AR36-U36)</f>
        <v>9.6018153558037298</v>
      </c>
      <c r="AT36">
        <f>IF(D36,P36,(O36+P36)/2)</f>
        <v>31.005511283874512</v>
      </c>
      <c r="AU36">
        <f>0.61365*EXP(17.502*AT36/(240.97+AT36))</f>
        <v>4.5127961592767791</v>
      </c>
      <c r="AV36">
        <f>IF(AS36&lt;&gt;0,(1000-(AR36+U36)/2)/AS36*AL36,0)</f>
        <v>2.7216261884608532</v>
      </c>
      <c r="AW36">
        <f>U36*AA36/1000</f>
        <v>3.4241744032120915</v>
      </c>
      <c r="AX36">
        <f>(AU36-AW36)</f>
        <v>1.0886217560646876</v>
      </c>
      <c r="AY36">
        <f>1/(1.6/F36+1.37/N36)</f>
        <v>1.8721337463860059</v>
      </c>
      <c r="AZ36">
        <f>G36*AA36*0.001</f>
        <v>34.359180016780613</v>
      </c>
      <c r="BA36">
        <f>G36/S36</f>
        <v>0.98943650170773623</v>
      </c>
      <c r="BB36">
        <f>(1-AL36*AA36/AQ36/F36)*100</f>
        <v>92.436783028876604</v>
      </c>
      <c r="BC36">
        <f>(S36-E36/(N36/1.35))</f>
        <v>393.73274251973299</v>
      </c>
      <c r="BD36">
        <f>E36*BB36/100/BC36</f>
        <v>-6.8256986836203459E-3</v>
      </c>
    </row>
    <row r="37" spans="1:56" x14ac:dyDescent="0.35">
      <c r="A37" s="1" t="s">
        <v>9</v>
      </c>
      <c r="B37" s="1" t="s">
        <v>4162</v>
      </c>
      <c r="K37" s="1">
        <v>2.72</v>
      </c>
    </row>
    <row r="38" spans="1:56" x14ac:dyDescent="0.35">
      <c r="A38" s="1" t="s">
        <v>9</v>
      </c>
      <c r="B38" s="1" t="s">
        <v>4161</v>
      </c>
      <c r="K38" s="1">
        <v>2.72</v>
      </c>
    </row>
    <row r="39" spans="1:56" x14ac:dyDescent="0.35">
      <c r="A39" s="1">
        <v>8</v>
      </c>
      <c r="B39" s="1" t="s">
        <v>4160</v>
      </c>
      <c r="C39" s="1">
        <v>1887.5000015757978</v>
      </c>
      <c r="D39" s="1">
        <v>0</v>
      </c>
      <c r="E39">
        <f>(R39-S39*(1000-T39)/(1000-U39))*AK39</f>
        <v>-1.5690888921405597</v>
      </c>
      <c r="F39">
        <f>IF(AV39&lt;&gt;0,1/(1/AV39-1/N39),0)</f>
        <v>7.581577241686313</v>
      </c>
      <c r="G39">
        <f>((AY39-AL39/2)*S39-E39)/(AY39+AL39/2)</f>
        <v>386.9038620451588</v>
      </c>
      <c r="H39">
        <f>AL39*1000</f>
        <v>27.488285774673866</v>
      </c>
      <c r="I39">
        <f>(AQ39-AW39)</f>
        <v>0.84903116151811453</v>
      </c>
      <c r="J39">
        <f>(P39+AP39*D39)</f>
        <v>30.244508743286133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32.013179779052734</v>
      </c>
      <c r="P39" s="1">
        <v>30.244508743286133</v>
      </c>
      <c r="Q39" s="1">
        <v>32.154212951660156</v>
      </c>
      <c r="R39" s="1">
        <v>400.09088134765625</v>
      </c>
      <c r="S39" s="1">
        <v>391.75439453125</v>
      </c>
      <c r="T39" s="1">
        <v>15.342086791992188</v>
      </c>
      <c r="U39" s="1">
        <v>39.273216247558594</v>
      </c>
      <c r="V39" s="1">
        <v>28.380199432373047</v>
      </c>
      <c r="W39" s="1">
        <v>72.648635864257813</v>
      </c>
      <c r="X39" s="1">
        <v>300.16030883789063</v>
      </c>
      <c r="Y39" s="1">
        <v>750.726318359375</v>
      </c>
      <c r="Z39" s="1">
        <v>3.0131395906209946E-2</v>
      </c>
      <c r="AA39" s="1">
        <v>88.39666748046875</v>
      </c>
      <c r="AB39" s="1">
        <v>-36.516826629638672</v>
      </c>
      <c r="AC39" s="1">
        <v>-1.3843826055526733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1.1035305471981269</v>
      </c>
      <c r="AL39">
        <f>(U39-T39)/(1000-U39)*AK39</f>
        <v>2.7488285774673864E-2</v>
      </c>
      <c r="AM39">
        <f>(P39+273.15)</f>
        <v>303.39450874328611</v>
      </c>
      <c r="AN39">
        <f>(O39+273.15)</f>
        <v>305.16317977905271</v>
      </c>
      <c r="AO39">
        <f>(Y39*AG39+Z39*AH39)*AI39</f>
        <v>120.11620825269347</v>
      </c>
      <c r="AP39">
        <f>((AO39+0.00000010773*(AN39^4-AM39^4))-AL39*44100)/(L39*51.4+0.00000043092*AM39^3)</f>
        <v>-8.7729642968884871</v>
      </c>
      <c r="AQ39">
        <f>0.61365*EXP(17.502*J39/(240.97+J39))</f>
        <v>4.3206525990420941</v>
      </c>
      <c r="AR39">
        <f>AQ39*1000/AA39</f>
        <v>48.878003234643913</v>
      </c>
      <c r="AS39">
        <f>(AR39-U39)</f>
        <v>9.6047869870853191</v>
      </c>
      <c r="AT39">
        <f>IF(D39,P39,(O39+P39)/2)</f>
        <v>31.128844261169434</v>
      </c>
      <c r="AU39">
        <f>0.61365*EXP(17.502*AT39/(240.97+AT39))</f>
        <v>4.5446268631248534</v>
      </c>
      <c r="AV39">
        <f>IF(AS39&lt;&gt;0,(1000-(AR39+U39)/2)/AS39*AL39,0)</f>
        <v>2.7357944381014785</v>
      </c>
      <c r="AW39">
        <f>U39*AA39/1000</f>
        <v>3.4716214375239796</v>
      </c>
      <c r="AX39">
        <f>(AU39-AW39)</f>
        <v>1.0730054256008739</v>
      </c>
      <c r="AY39">
        <f>1/(1.6/F39+1.37/N39)</f>
        <v>1.8828657416146637</v>
      </c>
      <c r="AZ39">
        <f>G39*AA39*0.001</f>
        <v>34.20101204011506</v>
      </c>
      <c r="BA39">
        <f>G39/S39</f>
        <v>0.98761843503531066</v>
      </c>
      <c r="BB39">
        <f>(1-AL39*AA39/AQ39/F39)*100</f>
        <v>92.582208235539426</v>
      </c>
      <c r="BC39">
        <f>(S39-E39/(N39/1.35))</f>
        <v>392.24927718853166</v>
      </c>
      <c r="BD39">
        <f>E39*BB39/100/BC39</f>
        <v>-3.7035049648391411E-3</v>
      </c>
    </row>
    <row r="40" spans="1:56" x14ac:dyDescent="0.35">
      <c r="A40" s="1" t="s">
        <v>9</v>
      </c>
      <c r="B40" s="1" t="s">
        <v>4159</v>
      </c>
      <c r="K40" s="1">
        <v>2.72</v>
      </c>
    </row>
    <row r="41" spans="1:56" x14ac:dyDescent="0.35">
      <c r="A41" s="1" t="s">
        <v>9</v>
      </c>
      <c r="B41" s="1" t="s">
        <v>4158</v>
      </c>
      <c r="K41" s="1">
        <v>2.72</v>
      </c>
    </row>
    <row r="42" spans="1:56" x14ac:dyDescent="0.35">
      <c r="A42" s="1">
        <v>9</v>
      </c>
      <c r="B42" s="1" t="s">
        <v>4157</v>
      </c>
      <c r="C42" s="1">
        <v>2092.5000015757978</v>
      </c>
      <c r="D42" s="1">
        <v>0</v>
      </c>
      <c r="E42">
        <f>(R42-S42*(1000-T42)/(1000-U42))*AK42</f>
        <v>-0.60406213515139995</v>
      </c>
      <c r="F42">
        <f>IF(AV42&lt;&gt;0,1/(1/AV42-1/N42),0)</f>
        <v>4.182208650095804</v>
      </c>
      <c r="G42">
        <f>((AY42-AL42/2)*S42-E42)/(AY42+AL42/2)</f>
        <v>383.74690445346135</v>
      </c>
      <c r="H42">
        <f>AL42*1000</f>
        <v>27.792327649649529</v>
      </c>
      <c r="I42">
        <f>(AQ42-AW42)</f>
        <v>1.1076579270633555</v>
      </c>
      <c r="J42">
        <f>(P42+AP42*D42)</f>
        <v>31.481159210205078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32.083736419677734</v>
      </c>
      <c r="P42" s="1">
        <v>31.481159210205078</v>
      </c>
      <c r="Q42" s="1">
        <v>32.206939697265625</v>
      </c>
      <c r="R42" s="1">
        <v>400.18341064453125</v>
      </c>
      <c r="S42" s="1">
        <v>390.885986328125</v>
      </c>
      <c r="T42" s="1">
        <v>15.744725227355957</v>
      </c>
      <c r="U42" s="1">
        <v>39.925128936767578</v>
      </c>
      <c r="V42" s="1">
        <v>29.006736755371094</v>
      </c>
      <c r="W42" s="1">
        <v>73.554649353027344</v>
      </c>
      <c r="X42" s="1">
        <v>300.14794921875</v>
      </c>
      <c r="Y42" s="1">
        <v>1000.2359619140625</v>
      </c>
      <c r="Z42" s="1">
        <v>5.182691290974617E-2</v>
      </c>
      <c r="AA42" s="1">
        <v>88.389862060546875</v>
      </c>
      <c r="AB42" s="1">
        <v>-36.158771514892578</v>
      </c>
      <c r="AC42" s="1">
        <v>-1.4620901346206665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1.1034851074218748</v>
      </c>
      <c r="AL42">
        <f>(U42-T42)/(1000-U42)*AK42</f>
        <v>2.7792327649649531E-2</v>
      </c>
      <c r="AM42">
        <f>(P42+273.15)</f>
        <v>304.63115921020506</v>
      </c>
      <c r="AN42">
        <f>(O42+273.15)</f>
        <v>305.23373641967771</v>
      </c>
      <c r="AO42">
        <f>(Y42*AG42+Z42*AH42)*AI42</f>
        <v>160.03775032912745</v>
      </c>
      <c r="AP42">
        <f>((AO42+0.00000010773*(AN42^4-AM42^4))-AL42*44100)/(L42*51.4+0.00000043092*AM42^3)</f>
        <v>-8.6608371688058359</v>
      </c>
      <c r="AQ42">
        <f>0.61365*EXP(17.502*J42/(240.97+J42))</f>
        <v>4.6366345665337905</v>
      </c>
      <c r="AR42">
        <f>AQ42*1000/AA42</f>
        <v>52.456633130140027</v>
      </c>
      <c r="AS42">
        <f>(AR42-U42)</f>
        <v>12.531504193372449</v>
      </c>
      <c r="AT42">
        <f>IF(D42,P42,(O42+P42)/2)</f>
        <v>31.782447814941406</v>
      </c>
      <c r="AU42">
        <f>0.61365*EXP(17.502*AT42/(240.97+AT42))</f>
        <v>4.71659907134352</v>
      </c>
      <c r="AV42">
        <f>IF(AS42&lt;&gt;0,(1000-(AR42+U42)/2)/AS42*AL42,0)</f>
        <v>2.1153546406313635</v>
      </c>
      <c r="AW42">
        <f>U42*AA42/1000</f>
        <v>3.5289766394704349</v>
      </c>
      <c r="AX42">
        <f>(AU42-AW42)</f>
        <v>1.187622431873085</v>
      </c>
      <c r="AY42">
        <f>1/(1.6/F42+1.37/N42)</f>
        <v>1.4232030949674195</v>
      </c>
      <c r="AZ42">
        <f>G42*AA42*0.001</f>
        <v>33.919335950803308</v>
      </c>
      <c r="BA42">
        <f>G42/S42</f>
        <v>0.98173615293368222</v>
      </c>
      <c r="BB42">
        <f>(1-AL42*AA42/AQ42/F42)*100</f>
        <v>87.331686193466624</v>
      </c>
      <c r="BC42">
        <f>(S42-E42/(N42/1.35))</f>
        <v>391.07650445371007</v>
      </c>
      <c r="BD42">
        <f>E42*BB42/100/BC42</f>
        <v>-1.3489372086438322E-3</v>
      </c>
    </row>
    <row r="43" spans="1:56" x14ac:dyDescent="0.35">
      <c r="A43" s="1" t="s">
        <v>9</v>
      </c>
      <c r="B43" s="1" t="s">
        <v>4156</v>
      </c>
      <c r="K43" s="1">
        <v>2.72</v>
      </c>
    </row>
    <row r="44" spans="1:56" x14ac:dyDescent="0.35">
      <c r="A44" s="1" t="s">
        <v>9</v>
      </c>
      <c r="B44" s="1" t="s">
        <v>4155</v>
      </c>
      <c r="K44" s="1">
        <v>2.72</v>
      </c>
    </row>
    <row r="45" spans="1:56" x14ac:dyDescent="0.35">
      <c r="A45" s="1">
        <v>10</v>
      </c>
      <c r="B45" s="1" t="s">
        <v>4154</v>
      </c>
      <c r="C45" s="1">
        <v>2297.0000015646219</v>
      </c>
      <c r="D45" s="1">
        <v>0</v>
      </c>
      <c r="E45">
        <f>(R45-S45*(1000-T45)/(1000-U45))*AK45</f>
        <v>0.30220190504342265</v>
      </c>
      <c r="F45">
        <f>IF(AV45&lt;&gt;0,1/(1/AV45-1/N45),0)</f>
        <v>4.1415398070434719</v>
      </c>
      <c r="G45">
        <f>((AY45-AL45/2)*S45-E45)/(AY45+AL45/2)</f>
        <v>382.18456326479105</v>
      </c>
      <c r="H45">
        <f>AL45*1000</f>
        <v>27.849523863281892</v>
      </c>
      <c r="I45">
        <f>(AQ45-AW45)</f>
        <v>1.1148310326479343</v>
      </c>
      <c r="J45">
        <f>(P45+AP45*D45)</f>
        <v>31.649677276611328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32.179141998291016</v>
      </c>
      <c r="P45" s="1">
        <v>31.649677276611328</v>
      </c>
      <c r="Q45" s="1">
        <v>32.281116485595703</v>
      </c>
      <c r="R45" s="1">
        <v>400.10983276367188</v>
      </c>
      <c r="S45" s="1">
        <v>389.99349975585938</v>
      </c>
      <c r="T45" s="1">
        <v>16.131803512573242</v>
      </c>
      <c r="U45" s="1">
        <v>40.350978851318359</v>
      </c>
      <c r="V45" s="1">
        <v>29.558010101318359</v>
      </c>
      <c r="W45" s="1">
        <v>73.934364318847656</v>
      </c>
      <c r="X45" s="1">
        <v>300.15097045898438</v>
      </c>
      <c r="Y45" s="1">
        <v>1249.8341064453125</v>
      </c>
      <c r="Z45" s="1">
        <v>3.3747170120477676E-2</v>
      </c>
      <c r="AA45" s="1">
        <v>88.384048461914063</v>
      </c>
      <c r="AB45" s="1">
        <v>-35.947734832763672</v>
      </c>
      <c r="AC45" s="1">
        <v>-1.4919071197509766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1.1034962149227363</v>
      </c>
      <c r="AL45">
        <f>(U45-T45)/(1000-U45)*AK45</f>
        <v>2.7849523863281891E-2</v>
      </c>
      <c r="AM45">
        <f>(P45+273.15)</f>
        <v>304.79967727661131</v>
      </c>
      <c r="AN45">
        <f>(O45+273.15)</f>
        <v>305.32914199829099</v>
      </c>
      <c r="AO45">
        <f>(Y45*AG45+Z45*AH45)*AI45</f>
        <v>199.97345256149492</v>
      </c>
      <c r="AP45">
        <f>((AO45+0.00000010773*(AN45^4-AM45^4))-AL45*44100)/(L45*51.4+0.00000043092*AM45^3)</f>
        <v>-8.3604977719423612</v>
      </c>
      <c r="AQ45">
        <f>0.61365*EXP(17.502*J45/(240.97+J45))</f>
        <v>4.6812139029285253</v>
      </c>
      <c r="AR45">
        <f>AQ45*1000/AA45</f>
        <v>52.964465697062145</v>
      </c>
      <c r="AS45">
        <f>(AR45-U45)</f>
        <v>12.613486845743786</v>
      </c>
      <c r="AT45">
        <f>IF(D45,P45,(O45+P45)/2)</f>
        <v>31.914409637451172</v>
      </c>
      <c r="AU45">
        <f>0.61365*EXP(17.502*AT45/(240.97+AT45))</f>
        <v>4.7519992337243808</v>
      </c>
      <c r="AV45">
        <f>IF(AS45&lt;&gt;0,(1000-(AR45+U45)/2)/AS45*AL45,0)</f>
        <v>2.104900004106268</v>
      </c>
      <c r="AW45">
        <f>U45*AA45/1000</f>
        <v>3.5663828702805911</v>
      </c>
      <c r="AX45">
        <f>(AU45-AW45)</f>
        <v>1.1856163634437897</v>
      </c>
      <c r="AY45">
        <f>1/(1.6/F45+1.37/N45)</f>
        <v>1.415634205001604</v>
      </c>
      <c r="AZ45">
        <f>G45*AA45*0.001</f>
        <v>33.779018960990754</v>
      </c>
      <c r="BA45">
        <f>G45/S45</f>
        <v>0.97997675218700619</v>
      </c>
      <c r="BB45">
        <f>(1-AL45*AA45/AQ45/F45)*100</f>
        <v>87.303870631970383</v>
      </c>
      <c r="BC45">
        <f>(S45-E45/(N45/1.35))</f>
        <v>389.89818681179827</v>
      </c>
      <c r="BD45">
        <f>E45*BB45/100/BC45</f>
        <v>6.7667398605731623E-4</v>
      </c>
    </row>
    <row r="46" spans="1:56" x14ac:dyDescent="0.35">
      <c r="A46" s="1" t="s">
        <v>9</v>
      </c>
      <c r="B46" s="1" t="s">
        <v>4153</v>
      </c>
      <c r="K46" s="1">
        <v>2.72</v>
      </c>
    </row>
    <row r="47" spans="1:56" x14ac:dyDescent="0.35">
      <c r="A47" s="1" t="s">
        <v>9</v>
      </c>
      <c r="B47" s="1" t="s">
        <v>4152</v>
      </c>
      <c r="K47" s="1">
        <v>2.72</v>
      </c>
    </row>
    <row r="48" spans="1:56" x14ac:dyDescent="0.35">
      <c r="A48" s="1">
        <v>11</v>
      </c>
      <c r="B48" s="1" t="s">
        <v>1136</v>
      </c>
      <c r="C48" s="1">
        <v>2502.0000015646219</v>
      </c>
      <c r="D48" s="1">
        <v>0</v>
      </c>
      <c r="E48">
        <f>(R48-S48*(1000-T48)/(1000-U48))*AK48</f>
        <v>1.0517076379945558</v>
      </c>
      <c r="F48">
        <f>IF(AV48&lt;&gt;0,1/(1/AV48-1/N48),0)</f>
        <v>4.3175297583610277</v>
      </c>
      <c r="G48">
        <f>((AY48-AL48/2)*S48-E48)/(AY48+AL48/2)</f>
        <v>380.90359152366625</v>
      </c>
      <c r="H48">
        <f>AL48*1000</f>
        <v>28.151058274206981</v>
      </c>
      <c r="I48">
        <f>(AQ48-AW48)</f>
        <v>1.102847307262433</v>
      </c>
      <c r="J48">
        <f>(P48+AP48*D48)</f>
        <v>31.81590461730957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32.299114227294922</v>
      </c>
      <c r="P48" s="1">
        <v>31.81590461730957</v>
      </c>
      <c r="Q48" s="1">
        <v>32.377609252929688</v>
      </c>
      <c r="R48" s="1">
        <v>399.99490356445313</v>
      </c>
      <c r="S48" s="1">
        <v>389.11550903320313</v>
      </c>
      <c r="T48" s="1">
        <v>16.525583267211914</v>
      </c>
      <c r="U48" s="1">
        <v>40.989971160888672</v>
      </c>
      <c r="V48" s="1">
        <v>30.07368278503418</v>
      </c>
      <c r="W48" s="1">
        <v>74.5946044921875</v>
      </c>
      <c r="X48" s="1">
        <v>300.15972900390625</v>
      </c>
      <c r="Y48" s="1">
        <v>1599.556640625</v>
      </c>
      <c r="Z48" s="1">
        <v>5.1827974617481232E-2</v>
      </c>
      <c r="AA48" s="1">
        <v>88.380279541015625</v>
      </c>
      <c r="AB48" s="1">
        <v>-35.619739532470703</v>
      </c>
      <c r="AC48" s="1">
        <v>-1.5446784496307373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1.1035284154555374</v>
      </c>
      <c r="AL48">
        <f>(U48-T48)/(1000-U48)*AK48</f>
        <v>2.8151058274206983E-2</v>
      </c>
      <c r="AM48">
        <f>(P48+273.15)</f>
        <v>304.96590461730955</v>
      </c>
      <c r="AN48">
        <f>(O48+273.15)</f>
        <v>305.4491142272949</v>
      </c>
      <c r="AO48">
        <f>(Y48*AG48+Z48*AH48)*AI48</f>
        <v>255.92905677953968</v>
      </c>
      <c r="AP48">
        <f>((AO48+0.00000010773*(AN48^4-AM48^4))-AL48*44100)/(L48*51.4+0.00000043092*AM48^3)</f>
        <v>-8.0146878470867744</v>
      </c>
      <c r="AQ48">
        <f>0.61365*EXP(17.502*J48/(240.97+J48))</f>
        <v>4.7255524168399425</v>
      </c>
      <c r="AR48">
        <f>AQ48*1000/AA48</f>
        <v>53.468403148090324</v>
      </c>
      <c r="AS48">
        <f>(AR48-U48)</f>
        <v>12.478431987201652</v>
      </c>
      <c r="AT48">
        <f>IF(D48,P48,(O48+P48)/2)</f>
        <v>32.057509422302246</v>
      </c>
      <c r="AU48">
        <f>0.61365*EXP(17.502*AT48/(240.97+AT48))</f>
        <v>4.7906484798355864</v>
      </c>
      <c r="AV48">
        <f>IF(AS48&lt;&gt;0,(1000-(AR48+U48)/2)/AS48*AL48,0)</f>
        <v>2.1494292473514833</v>
      </c>
      <c r="AW48">
        <f>U48*AA48/1000</f>
        <v>3.6227051095775096</v>
      </c>
      <c r="AX48">
        <f>(AU48-AW48)</f>
        <v>1.1679433702580768</v>
      </c>
      <c r="AY48">
        <f>1/(1.6/F48+1.37/N48)</f>
        <v>1.4479120023064616</v>
      </c>
      <c r="AZ48">
        <f>G48*AA48*0.001</f>
        <v>33.664365897038451</v>
      </c>
      <c r="BA48">
        <f>G48/S48</f>
        <v>0.97889593881790982</v>
      </c>
      <c r="BB48">
        <f>(1-AL48*AA48/AQ48/F48)*100</f>
        <v>87.805551265838474</v>
      </c>
      <c r="BC48">
        <f>(S48-E48/(N48/1.35))</f>
        <v>388.78380579243634</v>
      </c>
      <c r="BD48">
        <f>E48*BB48/100/BC48</f>
        <v>2.3752473109414016E-3</v>
      </c>
    </row>
    <row r="49" spans="1:56" x14ac:dyDescent="0.35">
      <c r="A49" s="1" t="s">
        <v>9</v>
      </c>
      <c r="B49" s="1" t="s">
        <v>4151</v>
      </c>
      <c r="K49" s="1">
        <v>2.72</v>
      </c>
    </row>
    <row r="50" spans="1:56" x14ac:dyDescent="0.35">
      <c r="A50" s="1" t="s">
        <v>9</v>
      </c>
      <c r="B50" s="1" t="s">
        <v>4146</v>
      </c>
      <c r="K50" s="1">
        <v>2.72</v>
      </c>
    </row>
    <row r="51" spans="1:56" x14ac:dyDescent="0.35">
      <c r="A51" s="1">
        <v>12</v>
      </c>
      <c r="B51" s="1" t="s">
        <v>4150</v>
      </c>
      <c r="C51" s="1">
        <v>2707.0000015646219</v>
      </c>
      <c r="D51" s="1">
        <v>0</v>
      </c>
      <c r="E51">
        <f>(R51-S51*(1000-T51)/(1000-U51))*AK51</f>
        <v>1.8107486303454245</v>
      </c>
      <c r="F51">
        <f>IF(AV51&lt;&gt;0,1/(1/AV51-1/N51),0)</f>
        <v>4.6006642928137431</v>
      </c>
      <c r="G51">
        <f>((AY51-AL51/2)*S51-E51)/(AY51+AL51/2)</f>
        <v>379.88906159010713</v>
      </c>
      <c r="H51">
        <f>AL51*1000</f>
        <v>28.6100922764807</v>
      </c>
      <c r="I51">
        <f>(AQ51-AW51)</f>
        <v>1.0856481628407346</v>
      </c>
      <c r="J51">
        <f>(P51+AP51*D51)</f>
        <v>32.009799957275391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32.445835113525391</v>
      </c>
      <c r="P51" s="1">
        <v>32.009799957275391</v>
      </c>
      <c r="Q51" s="1">
        <v>32.494338989257813</v>
      </c>
      <c r="R51" s="1">
        <v>400.14923095703125</v>
      </c>
      <c r="S51" s="1">
        <v>388.4385986328125</v>
      </c>
      <c r="T51" s="1">
        <v>16.936124801635742</v>
      </c>
      <c r="U51" s="1">
        <v>41.777107238769531</v>
      </c>
      <c r="V51" s="1">
        <v>30.565040588378906</v>
      </c>
      <c r="W51" s="1">
        <v>75.396171569824219</v>
      </c>
      <c r="X51" s="1">
        <v>300.18289184570313</v>
      </c>
      <c r="Y51" s="1">
        <v>1999.33251953125</v>
      </c>
      <c r="Z51" s="1">
        <v>6.9907113909721375E-2</v>
      </c>
      <c r="AA51" s="1">
        <v>88.375778198242188</v>
      </c>
      <c r="AB51" s="1">
        <v>-35.309627532958984</v>
      </c>
      <c r="AC51" s="1">
        <v>-1.6415719985961914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1.1036135729621435</v>
      </c>
      <c r="AL51">
        <f>(U51-T51)/(1000-U51)*AK51</f>
        <v>2.86100922764807E-2</v>
      </c>
      <c r="AM51">
        <f>(P51+273.15)</f>
        <v>305.15979995727537</v>
      </c>
      <c r="AN51">
        <f>(O51+273.15)</f>
        <v>305.59583511352537</v>
      </c>
      <c r="AO51">
        <f>(Y51*AG51+Z51*AH51)*AI51</f>
        <v>319.89319597482972</v>
      </c>
      <c r="AP51">
        <f>((AO51+0.00000010773*(AN51^4-AM51^4))-AL51*44100)/(L51*51.4+0.00000043092*AM51^3)</f>
        <v>-7.6601805245397037</v>
      </c>
      <c r="AQ51">
        <f>0.61365*EXP(17.502*J51/(240.97+J51))</f>
        <v>4.7777325259384087</v>
      </c>
      <c r="AR51">
        <f>AQ51*1000/AA51</f>
        <v>54.061561022083751</v>
      </c>
      <c r="AS51">
        <f>(AR51-U51)</f>
        <v>12.28445378331422</v>
      </c>
      <c r="AT51">
        <f>IF(D51,P51,(O51+P51)/2)</f>
        <v>32.227817535400391</v>
      </c>
      <c r="AU51">
        <f>0.61365*EXP(17.502*AT51/(240.97+AT51))</f>
        <v>4.837002708323225</v>
      </c>
      <c r="AV51">
        <f>IF(AS51&lt;&gt;0,(1000-(AR51+U51)/2)/AS51*AL51,0)</f>
        <v>2.2173648243261859</v>
      </c>
      <c r="AW51">
        <f>U51*AA51/1000</f>
        <v>3.6920843630976741</v>
      </c>
      <c r="AX51">
        <f>(AU51-AW51)</f>
        <v>1.1449183452255509</v>
      </c>
      <c r="AY51">
        <f>1/(1.6/F51+1.37/N51)</f>
        <v>1.4973572481381625</v>
      </c>
      <c r="AZ51">
        <f>G51*AA51*0.001</f>
        <v>33.572991447025672</v>
      </c>
      <c r="BA51">
        <f>G51/S51</f>
        <v>0.97798999102355644</v>
      </c>
      <c r="BB51">
        <f>(1-AL51*AA51/AQ51/F51)*100</f>
        <v>88.497026149279066</v>
      </c>
      <c r="BC51">
        <f>(S51-E51/(N51/1.35))</f>
        <v>387.86749772301511</v>
      </c>
      <c r="BD51">
        <f>E51*BB51/100/BC51</f>
        <v>4.1314590634734102E-3</v>
      </c>
    </row>
    <row r="52" spans="1:56" x14ac:dyDescent="0.35">
      <c r="A52" s="1" t="s">
        <v>9</v>
      </c>
      <c r="B52" s="1" t="s">
        <v>4149</v>
      </c>
      <c r="K52" s="1">
        <v>2.0780799999999999</v>
      </c>
    </row>
    <row r="53" spans="1:56" x14ac:dyDescent="0.35">
      <c r="A53" s="1" t="s">
        <v>9</v>
      </c>
      <c r="B53" s="1" t="s">
        <v>4148</v>
      </c>
      <c r="K53" s="1">
        <v>2.0780799999999999</v>
      </c>
    </row>
    <row r="54" spans="1:56" x14ac:dyDescent="0.35">
      <c r="A54" s="1" t="s">
        <v>9</v>
      </c>
      <c r="B54" s="1" t="s">
        <v>4147</v>
      </c>
      <c r="K54" s="1">
        <v>2.0780799999999999</v>
      </c>
    </row>
    <row r="55" spans="1:56" x14ac:dyDescent="0.35">
      <c r="A55" s="1" t="s">
        <v>9</v>
      </c>
      <c r="B55" s="1" t="s">
        <v>4146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BD55"/>
  <sheetViews>
    <sheetView topLeftCell="A7" zoomScale="5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4234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4233</v>
      </c>
    </row>
    <row r="12" spans="1:56" x14ac:dyDescent="0.35">
      <c r="A12" s="1" t="s">
        <v>9</v>
      </c>
      <c r="B12" s="1" t="s">
        <v>4232</v>
      </c>
    </row>
    <row r="13" spans="1:56" x14ac:dyDescent="0.35">
      <c r="A13" s="1" t="s">
        <v>9</v>
      </c>
      <c r="B13" s="1" t="s">
        <v>4231</v>
      </c>
    </row>
    <row r="14" spans="1:56" x14ac:dyDescent="0.35">
      <c r="A14" s="1" t="s">
        <v>9</v>
      </c>
      <c r="B14" s="1" t="s">
        <v>4230</v>
      </c>
    </row>
    <row r="15" spans="1:56" x14ac:dyDescent="0.35">
      <c r="A15" s="1" t="s">
        <v>9</v>
      </c>
      <c r="B15" s="1" t="s">
        <v>4229</v>
      </c>
    </row>
    <row r="16" spans="1:56" x14ac:dyDescent="0.35">
      <c r="A16" s="1" t="s">
        <v>9</v>
      </c>
      <c r="B16" s="1" t="s">
        <v>4228</v>
      </c>
    </row>
    <row r="17" spans="1:56" x14ac:dyDescent="0.35">
      <c r="A17" s="1" t="s">
        <v>9</v>
      </c>
      <c r="B17" s="1" t="s">
        <v>4227</v>
      </c>
    </row>
    <row r="18" spans="1:56" x14ac:dyDescent="0.35">
      <c r="A18" s="1">
        <v>1</v>
      </c>
      <c r="B18" s="1" t="s">
        <v>4226</v>
      </c>
      <c r="C18" s="1">
        <v>490.00000183284283</v>
      </c>
      <c r="D18" s="1">
        <v>0</v>
      </c>
      <c r="E18">
        <f>(R18-S18*(1000-T18)/(1000-U18))*AK18</f>
        <v>-4.4126542332737584</v>
      </c>
      <c r="F18">
        <f>IF(AV18&lt;&gt;0,1/(1/AV18-1/N18),0)</f>
        <v>37.97836318892729</v>
      </c>
      <c r="G18">
        <f>((AY18-AL18/2)*S18-E18)/(AY18+AL18/2)</f>
        <v>391.72672719626462</v>
      </c>
      <c r="H18">
        <f>AL18*1000</f>
        <v>27.687862844327991</v>
      </c>
      <c r="I18">
        <f>(AQ18-AW18)</f>
        <v>0.60691320716366892</v>
      </c>
      <c r="J18">
        <f>(P18+AP18*D18)</f>
        <v>30.338764190673828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32.556247711181641</v>
      </c>
      <c r="P18" s="1">
        <v>30.338764190673828</v>
      </c>
      <c r="Q18" s="1">
        <v>32.658313751220703</v>
      </c>
      <c r="R18" s="1">
        <v>399.95797729492188</v>
      </c>
      <c r="S18" s="1">
        <v>394.06863403320313</v>
      </c>
      <c r="T18" s="1">
        <v>18.261636734008789</v>
      </c>
      <c r="U18" s="1">
        <v>42.293712615966797</v>
      </c>
      <c r="V18" s="1">
        <v>32.7474365234375</v>
      </c>
      <c r="W18" s="1">
        <v>75.842636108398438</v>
      </c>
      <c r="X18" s="1">
        <v>300.12307739257813</v>
      </c>
      <c r="Y18" s="1">
        <v>-6.0198694467544556E-2</v>
      </c>
      <c r="Z18" s="1">
        <v>0.25069281458854675</v>
      </c>
      <c r="AA18" s="1">
        <v>88.3616943359375</v>
      </c>
      <c r="AB18" s="1">
        <v>-35.677143096923828</v>
      </c>
      <c r="AC18" s="1">
        <v>-1.6821072101593018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1.1033936668844782</v>
      </c>
      <c r="AL18">
        <f>(U18-T18)/(1000-U18)*AK18</f>
        <v>2.768786284432799E-2</v>
      </c>
      <c r="AM18">
        <f>(P18+273.15)</f>
        <v>303.48876419067381</v>
      </c>
      <c r="AN18">
        <f>(O18+273.15)</f>
        <v>305.70624771118162</v>
      </c>
      <c r="AO18">
        <f>(Y18*AG18+Z18*AH18)*AI18</f>
        <v>-9.6317908995198209E-3</v>
      </c>
      <c r="AP18">
        <f>((AO18+0.00000010773*(AN18^4-AM18^4))-AL18*44100)/(L18*51.4+0.00000043092*AM18^3)</f>
        <v>-9.7831648709949395</v>
      </c>
      <c r="AQ18">
        <f>0.61365*EXP(17.502*J18/(240.97+J18))</f>
        <v>4.3440573136677108</v>
      </c>
      <c r="AR18">
        <f>AQ18*1000/AA18</f>
        <v>49.162222910215782</v>
      </c>
      <c r="AS18">
        <f>(AR18-U18)</f>
        <v>6.8685102942489848</v>
      </c>
      <c r="AT18">
        <f>IF(D18,P18,(O18+P18)/2)</f>
        <v>31.447505950927734</v>
      </c>
      <c r="AU18">
        <f>0.61365*EXP(17.502*AT18/(240.97+AT18))</f>
        <v>4.6277764415845661</v>
      </c>
      <c r="AV18">
        <f>IF(AS18&lt;&gt;0,(1000-(AR18+U18)/2)/AS18*AL18,0)</f>
        <v>3.8467953039069687</v>
      </c>
      <c r="AW18">
        <f>U18*AA18/1000</f>
        <v>3.7371441065040418</v>
      </c>
      <c r="AX18">
        <f>(AU18-AW18)</f>
        <v>0.89063233508052431</v>
      </c>
      <c r="AY18">
        <f>1/(1.6/F18+1.37/N18)</f>
        <v>2.7609308608936693</v>
      </c>
      <c r="AZ18">
        <f>G18*AA18*0.001</f>
        <v>34.613637331733507</v>
      </c>
      <c r="BA18">
        <f>G18/S18</f>
        <v>0.9940571092579239</v>
      </c>
      <c r="BB18">
        <f>(1-AL18*AA18/AQ18/F18)*100</f>
        <v>98.517066487032849</v>
      </c>
      <c r="BC18">
        <f>(S18-E18/(N18/1.35))</f>
        <v>395.46036273867418</v>
      </c>
      <c r="BD18">
        <f>E18*BB18/100/BC18</f>
        <v>-1.0992802097108987E-2</v>
      </c>
    </row>
    <row r="19" spans="1:56" x14ac:dyDescent="0.35">
      <c r="A19" s="1" t="s">
        <v>9</v>
      </c>
      <c r="B19" s="1" t="s">
        <v>4225</v>
      </c>
      <c r="K19" s="1">
        <v>2.72</v>
      </c>
    </row>
    <row r="20" spans="1:56" x14ac:dyDescent="0.35">
      <c r="A20" s="1" t="s">
        <v>9</v>
      </c>
      <c r="B20" s="1" t="s">
        <v>1209</v>
      </c>
      <c r="K20" s="1">
        <v>2.72</v>
      </c>
    </row>
    <row r="21" spans="1:56" x14ac:dyDescent="0.35">
      <c r="A21" s="1">
        <v>2</v>
      </c>
      <c r="B21" s="1" t="s">
        <v>4224</v>
      </c>
      <c r="C21" s="1">
        <v>695.00000183284283</v>
      </c>
      <c r="D21" s="1">
        <v>0</v>
      </c>
      <c r="E21">
        <f>(R21-S21*(1000-T21)/(1000-U21))*AK21</f>
        <v>-4.0472285623443005</v>
      </c>
      <c r="F21">
        <f>IF(AV21&lt;&gt;0,1/(1/AV21-1/N21),0)</f>
        <v>28.844208194567955</v>
      </c>
      <c r="G21">
        <f>((AY21-AL21/2)*S21-E21)/(AY21+AL21/2)</f>
        <v>391.82815552326718</v>
      </c>
      <c r="H21">
        <f>AL21*1000</f>
        <v>26.508635674774712</v>
      </c>
      <c r="I21">
        <f>(AQ21-AW21)</f>
        <v>0.60004729048080296</v>
      </c>
      <c r="J21">
        <f>(P21+AP21*D21)</f>
        <v>30.091146469116211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32.535610198974609</v>
      </c>
      <c r="P21" s="1">
        <v>30.091146469116211</v>
      </c>
      <c r="Q21" s="1">
        <v>32.665111541748047</v>
      </c>
      <c r="R21" s="1">
        <v>400.02279663085938</v>
      </c>
      <c r="S21" s="1">
        <v>394.2208251953125</v>
      </c>
      <c r="T21" s="1">
        <v>18.663614273071289</v>
      </c>
      <c r="U21" s="1">
        <v>41.682640075683594</v>
      </c>
      <c r="V21" s="1">
        <v>33.503688812255859</v>
      </c>
      <c r="W21" s="1">
        <v>74.825920104980469</v>
      </c>
      <c r="X21" s="1">
        <v>300.17788696289063</v>
      </c>
      <c r="Y21" s="1">
        <v>25.658233642578125</v>
      </c>
      <c r="Z21" s="1">
        <v>8.9190021157264709E-2</v>
      </c>
      <c r="AA21" s="1">
        <v>88.352333068847656</v>
      </c>
      <c r="AB21" s="1">
        <v>-35.86468505859375</v>
      </c>
      <c r="AC21" s="1">
        <v>-1.5522053241729736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1.1035951726576858</v>
      </c>
      <c r="AL21">
        <f>(U21-T21)/(1000-U21)*AK21</f>
        <v>2.6508635674774711E-2</v>
      </c>
      <c r="AM21">
        <f>(P21+273.15)</f>
        <v>303.24114646911619</v>
      </c>
      <c r="AN21">
        <f>(O21+273.15)</f>
        <v>305.68561019897459</v>
      </c>
      <c r="AO21">
        <f>(Y21*AG21+Z21*AH21)*AI21</f>
        <v>4.1053172910515059</v>
      </c>
      <c r="AP21">
        <f>((AO21+0.00000010773*(AN21^4-AM21^4))-AL21*44100)/(L21*51.4+0.00000043092*AM21^3)</f>
        <v>-9.3032831700779717</v>
      </c>
      <c r="AQ21">
        <f>0.61365*EXP(17.502*J21/(240.97+J21))</f>
        <v>4.2828057896364973</v>
      </c>
      <c r="AR21">
        <f>AQ21*1000/AA21</f>
        <v>48.474167471040793</v>
      </c>
      <c r="AS21">
        <f>(AR21-U21)</f>
        <v>6.7915273953571997</v>
      </c>
      <c r="AT21">
        <f>IF(D21,P21,(O21+P21)/2)</f>
        <v>31.31337833404541</v>
      </c>
      <c r="AU21">
        <f>0.61365*EXP(17.502*AT21/(240.97+AT21))</f>
        <v>4.5926179592176242</v>
      </c>
      <c r="AV21">
        <f>IF(AS21&lt;&gt;0,(1000-(AR21+U21)/2)/AS21*AL21,0)</f>
        <v>3.7272423740278375</v>
      </c>
      <c r="AW21">
        <f>U21*AA21/1000</f>
        <v>3.6827584991556943</v>
      </c>
      <c r="AX21">
        <f>(AU21-AW21)</f>
        <v>0.90985946006192986</v>
      </c>
      <c r="AY21">
        <f>1/(1.6/F21+1.37/N21)</f>
        <v>2.6628475038962232</v>
      </c>
      <c r="AZ21">
        <f>G21*AA21*0.001</f>
        <v>34.618931702543946</v>
      </c>
      <c r="BA21">
        <f>G21/S21</f>
        <v>0.99393063603156961</v>
      </c>
      <c r="BB21">
        <f>(1-AL21*AA21/AQ21/F21)*100</f>
        <v>98.104087037636873</v>
      </c>
      <c r="BC21">
        <f>(S21-E21/(N21/1.35))</f>
        <v>395.49730050247427</v>
      </c>
      <c r="BD21">
        <f>E21*BB21/100/BC21</f>
        <v>-1.0039250903533062E-2</v>
      </c>
    </row>
    <row r="22" spans="1:56" x14ac:dyDescent="0.35">
      <c r="A22" s="1" t="s">
        <v>9</v>
      </c>
      <c r="B22" s="1" t="s">
        <v>4223</v>
      </c>
      <c r="K22" s="1">
        <v>2.72</v>
      </c>
    </row>
    <row r="23" spans="1:56" x14ac:dyDescent="0.35">
      <c r="A23" s="1" t="s">
        <v>9</v>
      </c>
      <c r="B23" s="1" t="s">
        <v>4222</v>
      </c>
      <c r="K23" s="1">
        <v>2.72</v>
      </c>
    </row>
    <row r="24" spans="1:56" x14ac:dyDescent="0.35">
      <c r="A24" s="1">
        <v>3</v>
      </c>
      <c r="B24" s="1" t="s">
        <v>1206</v>
      </c>
      <c r="C24" s="1">
        <v>900.00000183284283</v>
      </c>
      <c r="D24" s="1">
        <v>0</v>
      </c>
      <c r="E24">
        <f>(R24-S24*(1000-T24)/(1000-U24))*AK24</f>
        <v>-3.8311074781419205</v>
      </c>
      <c r="F24">
        <f>IF(AV24&lt;&gt;0,1/(1/AV24-1/N24),0)</f>
        <v>23.365899423925548</v>
      </c>
      <c r="G24">
        <f>((AY24-AL24/2)*S24-E24)/(AY24+AL24/2)</f>
        <v>391.91843294377929</v>
      </c>
      <c r="H24">
        <f>AL24*1000</f>
        <v>25.586386637762089</v>
      </c>
      <c r="I24">
        <f>(AQ24-AW24)</f>
        <v>0.59695316465935999</v>
      </c>
      <c r="J24">
        <f>(P24+AP24*D24)</f>
        <v>29.930871963500977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32.497825622558594</v>
      </c>
      <c r="P24" s="1">
        <v>29.930871963500977</v>
      </c>
      <c r="Q24" s="1">
        <v>32.639324188232422</v>
      </c>
      <c r="R24" s="1">
        <v>400.01016235351563</v>
      </c>
      <c r="S24" s="1">
        <v>394.338134765625</v>
      </c>
      <c r="T24" s="1">
        <v>19.044261932373047</v>
      </c>
      <c r="U24" s="1">
        <v>41.275581359863281</v>
      </c>
      <c r="V24" s="1">
        <v>34.2581787109375</v>
      </c>
      <c r="W24" s="1">
        <v>74.249465942382813</v>
      </c>
      <c r="X24" s="1">
        <v>300.1279296875</v>
      </c>
      <c r="Y24" s="1">
        <v>49.433441162109375</v>
      </c>
      <c r="Z24" s="1">
        <v>7.2315167635679245E-3</v>
      </c>
      <c r="AA24" s="1">
        <v>88.347854614257813</v>
      </c>
      <c r="AB24" s="1">
        <v>-35.893287658691406</v>
      </c>
      <c r="AC24" s="1">
        <v>-1.5091679096221924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1.1034115062040437</v>
      </c>
      <c r="AL24">
        <f>(U24-T24)/(1000-U24)*AK24</f>
        <v>2.5586386637762089E-2</v>
      </c>
      <c r="AM24">
        <f>(P24+273.15)</f>
        <v>303.08087196350095</v>
      </c>
      <c r="AN24">
        <f>(O24+273.15)</f>
        <v>305.64782562255857</v>
      </c>
      <c r="AO24">
        <f>(Y24*AG24+Z24*AH24)*AI24</f>
        <v>7.909350409149738</v>
      </c>
      <c r="AP24">
        <f>((AO24+0.00000010773*(AN24^4-AM24^4))-AL24*44100)/(L24*51.4+0.00000043092*AM24^3)</f>
        <v>-8.9282285371039531</v>
      </c>
      <c r="AQ24">
        <f>0.61365*EXP(17.502*J24/(240.97+J24))</f>
        <v>4.2435622257595309</v>
      </c>
      <c r="AR24">
        <f>AQ24*1000/AA24</f>
        <v>48.032430943429986</v>
      </c>
      <c r="AS24">
        <f>(AR24-U24)</f>
        <v>6.7568495835667051</v>
      </c>
      <c r="AT24">
        <f>IF(D24,P24,(O24+P24)/2)</f>
        <v>31.214348793029785</v>
      </c>
      <c r="AU24">
        <f>0.61365*EXP(17.502*AT24/(240.97+AT24))</f>
        <v>4.5668091296864137</v>
      </c>
      <c r="AV24">
        <f>IF(AS24&lt;&gt;0,(1000-(AR24+U24)/2)/AS24*AL24,0)</f>
        <v>3.6176403912987505</v>
      </c>
      <c r="AW24">
        <f>U24*AA24/1000</f>
        <v>3.6466090611001709</v>
      </c>
      <c r="AX24">
        <f>(AU24-AW24)</f>
        <v>0.92020006858624281</v>
      </c>
      <c r="AY24">
        <f>1/(1.6/F24+1.37/N24)</f>
        <v>2.5737157919954585</v>
      </c>
      <c r="AZ24">
        <f>G24*AA24*0.001</f>
        <v>34.625152734364761</v>
      </c>
      <c r="BA24">
        <f>G24/S24</f>
        <v>0.99386389088825033</v>
      </c>
      <c r="BB24">
        <f>(1-AL24*AA24/AQ24/F24)*100</f>
        <v>97.72022551783283</v>
      </c>
      <c r="BC24">
        <f>(S24-E24/(N24/1.35))</f>
        <v>395.54644658187152</v>
      </c>
      <c r="BD24">
        <f>E24*BB24/100/BC24</f>
        <v>-9.4647971175641585E-3</v>
      </c>
    </row>
    <row r="25" spans="1:56" x14ac:dyDescent="0.35">
      <c r="A25" s="1" t="s">
        <v>9</v>
      </c>
      <c r="B25" s="1" t="s">
        <v>4221</v>
      </c>
      <c r="K25" s="1">
        <v>2.72</v>
      </c>
    </row>
    <row r="26" spans="1:56" x14ac:dyDescent="0.35">
      <c r="A26" s="1" t="s">
        <v>9</v>
      </c>
      <c r="B26" s="1" t="s">
        <v>4220</v>
      </c>
      <c r="K26" s="1">
        <v>2.72</v>
      </c>
    </row>
    <row r="27" spans="1:56" x14ac:dyDescent="0.35">
      <c r="A27" s="1">
        <v>4</v>
      </c>
      <c r="B27" s="1" t="s">
        <v>4219</v>
      </c>
      <c r="C27" s="1">
        <v>1105.0000018328428</v>
      </c>
      <c r="D27" s="1">
        <v>0</v>
      </c>
      <c r="E27">
        <f>(R27-S27*(1000-T27)/(1000-U27))*AK27</f>
        <v>-3.3632823519265469</v>
      </c>
      <c r="F27">
        <f>IF(AV27&lt;&gt;0,1/(1/AV27-1/N27),0)</f>
        <v>21.016263074854152</v>
      </c>
      <c r="G27">
        <f>((AY27-AL27/2)*S27-E27)/(AY27+AL27/2)</f>
        <v>391.47347091918471</v>
      </c>
      <c r="H27">
        <f>AL27*1000</f>
        <v>24.986827015545941</v>
      </c>
      <c r="I27">
        <f>(AQ27-AW27)</f>
        <v>0.59313932869054931</v>
      </c>
      <c r="J27">
        <f>(P27+AP27*D27)</f>
        <v>29.866109848022461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32.456588745117188</v>
      </c>
      <c r="P27" s="1">
        <v>29.866109848022461</v>
      </c>
      <c r="Q27" s="1">
        <v>32.605186462402344</v>
      </c>
      <c r="R27" s="1">
        <v>399.90322875976563</v>
      </c>
      <c r="S27" s="1">
        <v>394.02908325195313</v>
      </c>
      <c r="T27" s="1">
        <v>19.429964065551758</v>
      </c>
      <c r="U27" s="1">
        <v>41.141193389892578</v>
      </c>
      <c r="V27" s="1">
        <v>35.032611846923828</v>
      </c>
      <c r="W27" s="1">
        <v>74.178390502929688</v>
      </c>
      <c r="X27" s="1">
        <v>300.15823364257813</v>
      </c>
      <c r="Y27" s="1">
        <v>100.37334442138672</v>
      </c>
      <c r="Z27" s="1">
        <v>0.15186278522014618</v>
      </c>
      <c r="AA27" s="1">
        <v>88.345878601074219</v>
      </c>
      <c r="AB27" s="1">
        <v>-35.878341674804688</v>
      </c>
      <c r="AC27" s="1">
        <v>-1.5044173002243042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1.1035229178035959</v>
      </c>
      <c r="AL27">
        <f>(U27-T27)/(1000-U27)*AK27</f>
        <v>2.4986827015545943E-2</v>
      </c>
      <c r="AM27">
        <f>(P27+273.15)</f>
        <v>303.01610984802244</v>
      </c>
      <c r="AN27">
        <f>(O27+273.15)</f>
        <v>305.60658874511716</v>
      </c>
      <c r="AO27">
        <f>(Y27*AG27+Z27*AH27)*AI27</f>
        <v>16.059734748458823</v>
      </c>
      <c r="AP27">
        <f>((AO27+0.00000010773*(AN27^4-AM27^4))-AL27*44100)/(L27*51.4+0.00000043092*AM27^3)</f>
        <v>-8.64303701191767</v>
      </c>
      <c r="AQ27">
        <f>0.61365*EXP(17.502*J27/(240.97+J27))</f>
        <v>4.2277942054173163</v>
      </c>
      <c r="AR27">
        <f>AQ27*1000/AA27</f>
        <v>47.855024731916693</v>
      </c>
      <c r="AS27">
        <f>(AR27-U27)</f>
        <v>6.7138313420241147</v>
      </c>
      <c r="AT27">
        <f>IF(D27,P27,(O27+P27)/2)</f>
        <v>31.161349296569824</v>
      </c>
      <c r="AU27">
        <f>0.61365*EXP(17.502*AT27/(240.97+AT27))</f>
        <v>4.5530484967538492</v>
      </c>
      <c r="AV27">
        <f>IF(AS27&lt;&gt;0,(1000-(AR27+U27)/2)/AS27*AL27,0)</f>
        <v>3.5560858242715843</v>
      </c>
      <c r="AW27">
        <f>U27*AA27/1000</f>
        <v>3.634654876726767</v>
      </c>
      <c r="AX27">
        <f>(AU27-AW27)</f>
        <v>0.91839362002708214</v>
      </c>
      <c r="AY27">
        <f>1/(1.6/F27+1.37/N27)</f>
        <v>2.5239844815421835</v>
      </c>
      <c r="AZ27">
        <f>G27*AA27*0.001</f>
        <v>34.585067737367446</v>
      </c>
      <c r="BA27">
        <f>G27/S27</f>
        <v>0.99351415303744395</v>
      </c>
      <c r="BB27">
        <f>(1-AL27*AA27/AQ27/F27)*100</f>
        <v>97.515562539175079</v>
      </c>
      <c r="BC27">
        <f>(S27-E27/(N27/1.35))</f>
        <v>395.08984540242591</v>
      </c>
      <c r="BD27">
        <f>E27*BB27/100/BC27</f>
        <v>-8.301209822088311E-3</v>
      </c>
    </row>
    <row r="28" spans="1:56" x14ac:dyDescent="0.35">
      <c r="A28" s="1" t="s">
        <v>9</v>
      </c>
      <c r="B28" s="1" t="s">
        <v>4218</v>
      </c>
      <c r="K28" s="1">
        <v>2.72</v>
      </c>
    </row>
    <row r="29" spans="1:56" x14ac:dyDescent="0.35">
      <c r="A29" s="1" t="s">
        <v>9</v>
      </c>
      <c r="B29" s="1" t="s">
        <v>4217</v>
      </c>
      <c r="K29" s="1">
        <v>2.72</v>
      </c>
    </row>
    <row r="30" spans="1:56" x14ac:dyDescent="0.35">
      <c r="A30" s="1">
        <v>5</v>
      </c>
      <c r="B30" s="1" t="s">
        <v>4216</v>
      </c>
      <c r="C30" s="1">
        <v>1310.0000018328428</v>
      </c>
      <c r="D30" s="1">
        <v>0</v>
      </c>
      <c r="E30">
        <f>(R30-S30*(1000-T30)/(1000-U30))*AK30</f>
        <v>-3.2223818972087934</v>
      </c>
      <c r="F30">
        <f>IF(AV30&lt;&gt;0,1/(1/AV30-1/N30),0)</f>
        <v>18.807078343108408</v>
      </c>
      <c r="G30">
        <f>((AY30-AL30/2)*S30-E30)/(AY30+AL30/2)</f>
        <v>391.63890963402486</v>
      </c>
      <c r="H30">
        <f>AL30*1000</f>
        <v>24.575786846260502</v>
      </c>
      <c r="I30">
        <f>(AQ30-AW30)</f>
        <v>0.5948991999044031</v>
      </c>
      <c r="J30">
        <f>(P30+AP30*D30)</f>
        <v>29.888864517211914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32.429264068603516</v>
      </c>
      <c r="P30" s="1">
        <v>29.888864517211914</v>
      </c>
      <c r="Q30" s="1">
        <v>32.575973510742188</v>
      </c>
      <c r="R30" s="1">
        <v>400.10653686523438</v>
      </c>
      <c r="S30" s="1">
        <v>394.24578857421875</v>
      </c>
      <c r="T30" s="1">
        <v>19.830715179443359</v>
      </c>
      <c r="U30" s="1">
        <v>41.186912536621094</v>
      </c>
      <c r="V30" s="1">
        <v>35.807735443115234</v>
      </c>
      <c r="W30" s="1">
        <v>74.369979858398438</v>
      </c>
      <c r="X30" s="1">
        <v>300.11407470703125</v>
      </c>
      <c r="Y30" s="1">
        <v>149.58001708984375</v>
      </c>
      <c r="Z30" s="1">
        <v>0.11570265144109726</v>
      </c>
      <c r="AA30" s="1">
        <v>88.339454650878906</v>
      </c>
      <c r="AB30" s="1">
        <v>-35.8662109375</v>
      </c>
      <c r="AC30" s="1">
        <v>-1.5113421678543091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1.1033605687758499</v>
      </c>
      <c r="AL30">
        <f>(U30-T30)/(1000-U30)*AK30</f>
        <v>2.4575786846260501E-2</v>
      </c>
      <c r="AM30">
        <f>(P30+273.15)</f>
        <v>303.03886451721189</v>
      </c>
      <c r="AN30">
        <f>(O30+273.15)</f>
        <v>305.57926406860349</v>
      </c>
      <c r="AO30">
        <f>(Y30*AG30+Z30*AH30)*AI30</f>
        <v>23.932802199435173</v>
      </c>
      <c r="AP30">
        <f>((AO30+0.00000010773*(AN30^4-AM30^4))-AL30*44100)/(L30*51.4+0.00000043092*AM30^3)</f>
        <v>-8.4347169650599181</v>
      </c>
      <c r="AQ30">
        <f>0.61365*EXP(17.502*J30/(240.97+J30))</f>
        <v>4.233328592142958</v>
      </c>
      <c r="AR30">
        <f>AQ30*1000/AA30</f>
        <v>47.921153791057954</v>
      </c>
      <c r="AS30">
        <f>(AR30-U30)</f>
        <v>6.7342412544368599</v>
      </c>
      <c r="AT30">
        <f>IF(D30,P30,(O30+P30)/2)</f>
        <v>31.159064292907715</v>
      </c>
      <c r="AU30">
        <f>0.61365*EXP(17.502*AT30/(240.97+AT30))</f>
        <v>4.5524560380652179</v>
      </c>
      <c r="AV30">
        <f>IF(AS30&lt;&gt;0,(1000-(AR30+U30)/2)/AS30*AL30,0)</f>
        <v>3.486782777289779</v>
      </c>
      <c r="AW30">
        <f>U30*AA30/1000</f>
        <v>3.6384293922385549</v>
      </c>
      <c r="AX30">
        <f>(AU30-AW30)</f>
        <v>0.91402664582666304</v>
      </c>
      <c r="AY30">
        <f>1/(1.6/F30+1.37/N30)</f>
        <v>2.4682717014716267</v>
      </c>
      <c r="AZ30">
        <f>G30*AA30*0.001</f>
        <v>34.597167697134601</v>
      </c>
      <c r="BA30">
        <f>G30/S30</f>
        <v>0.9933876809448704</v>
      </c>
      <c r="BB30">
        <f>(1-AL30*AA30/AQ30/F30)*100</f>
        <v>97.273165174139407</v>
      </c>
      <c r="BC30">
        <f>(S30-E30/(N30/1.35))</f>
        <v>395.26211143779568</v>
      </c>
      <c r="BD30">
        <f>E30*BB30/100/BC30</f>
        <v>-7.9302133311271606E-3</v>
      </c>
    </row>
    <row r="31" spans="1:56" x14ac:dyDescent="0.35">
      <c r="A31" s="1" t="s">
        <v>9</v>
      </c>
      <c r="B31" s="1" t="s">
        <v>4215</v>
      </c>
      <c r="K31" s="1">
        <v>2.72</v>
      </c>
    </row>
    <row r="32" spans="1:56" x14ac:dyDescent="0.35">
      <c r="A32" s="1" t="s">
        <v>9</v>
      </c>
      <c r="B32" s="1" t="s">
        <v>4214</v>
      </c>
      <c r="K32" s="1">
        <v>2.72</v>
      </c>
    </row>
    <row r="33" spans="1:56" x14ac:dyDescent="0.35">
      <c r="A33" s="1">
        <v>6</v>
      </c>
      <c r="B33" s="1" t="s">
        <v>4213</v>
      </c>
      <c r="C33" s="1">
        <v>1515.0000018328428</v>
      </c>
      <c r="D33" s="1">
        <v>0</v>
      </c>
      <c r="E33">
        <f>(R33-S33*(1000-T33)/(1000-U33))*AK33</f>
        <v>-2.7028238343273299</v>
      </c>
      <c r="F33">
        <f>IF(AV33&lt;&gt;0,1/(1/AV33-1/N33),0)</f>
        <v>18.455333441415501</v>
      </c>
      <c r="G33">
        <f>((AY33-AL33/2)*S33-E33)/(AY33+AL33/2)</f>
        <v>390.97774946329901</v>
      </c>
      <c r="H33">
        <f>AL33*1000</f>
        <v>24.452710501665834</v>
      </c>
      <c r="I33">
        <f>(AQ33-AW33)</f>
        <v>0.59377363606109235</v>
      </c>
      <c r="J33">
        <f>(P33+AP33*D33)</f>
        <v>29.984634399414063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32.416458129882813</v>
      </c>
      <c r="P33" s="1">
        <v>29.984634399414063</v>
      </c>
      <c r="Q33" s="1">
        <v>32.559036254882813</v>
      </c>
      <c r="R33" s="1">
        <v>400.056884765625</v>
      </c>
      <c r="S33" s="1">
        <v>393.7811279296875</v>
      </c>
      <c r="T33" s="1">
        <v>20.231178283691406</v>
      </c>
      <c r="U33" s="1">
        <v>41.46875</v>
      </c>
      <c r="V33" s="1">
        <v>36.553157806396484</v>
      </c>
      <c r="W33" s="1">
        <v>74.924644470214844</v>
      </c>
      <c r="X33" s="1">
        <v>300.19076538085938</v>
      </c>
      <c r="Y33" s="1">
        <v>300.73458862304688</v>
      </c>
      <c r="Z33" s="1">
        <v>7.2314678691327572E-3</v>
      </c>
      <c r="AA33" s="1">
        <v>88.329582214355469</v>
      </c>
      <c r="AB33" s="1">
        <v>-35.790256500244141</v>
      </c>
      <c r="AC33" s="1">
        <v>-1.5505263805389404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1.103642519782571</v>
      </c>
      <c r="AL33">
        <f>(U33-T33)/(1000-U33)*AK33</f>
        <v>2.4452710501665833E-2</v>
      </c>
      <c r="AM33">
        <f>(P33+273.15)</f>
        <v>303.13463439941404</v>
      </c>
      <c r="AN33">
        <f>(O33+273.15)</f>
        <v>305.56645812988279</v>
      </c>
      <c r="AO33">
        <f>(Y33*AG33+Z33*AH33)*AI33</f>
        <v>48.1175331041768</v>
      </c>
      <c r="AP33">
        <f>((AO33+0.00000010773*(AN33^4-AM33^4))-AL33*44100)/(L33*51.4+0.00000043092*AM33^3)</f>
        <v>-8.2019307344845771</v>
      </c>
      <c r="AQ33">
        <f>0.61365*EXP(17.502*J33/(240.97+J33))</f>
        <v>4.2566909985126458</v>
      </c>
      <c r="AR33">
        <f>AQ33*1000/AA33</f>
        <v>48.191001154999704</v>
      </c>
      <c r="AS33">
        <f>(AR33-U33)</f>
        <v>6.7222511549997037</v>
      </c>
      <c r="AT33">
        <f>IF(D33,P33,(O33+P33)/2)</f>
        <v>31.200546264648438</v>
      </c>
      <c r="AU33">
        <f>0.61365*EXP(17.502*AT33/(240.97+AT33))</f>
        <v>4.5632219983939359</v>
      </c>
      <c r="AV33">
        <f>IF(AS33&lt;&gt;0,(1000-(AR33+U33)/2)/AS33*AL33,0)</f>
        <v>3.4745054883842044</v>
      </c>
      <c r="AW33">
        <f>U33*AA33/1000</f>
        <v>3.6629173624515534</v>
      </c>
      <c r="AX33">
        <f>(AU33-AW33)</f>
        <v>0.90030463594238253</v>
      </c>
      <c r="AY33">
        <f>1/(1.6/F33+1.37/N33)</f>
        <v>2.4584325910880991</v>
      </c>
      <c r="AZ33">
        <f>G33*AA33*0.001</f>
        <v>34.534901265202144</v>
      </c>
      <c r="BA33">
        <f>G33/S33</f>
        <v>0.99288087145992165</v>
      </c>
      <c r="BB33">
        <f>(1-AL33*AA33/AQ33/F33)*100</f>
        <v>97.250592194584712</v>
      </c>
      <c r="BC33">
        <f>(S33-E33/(N33/1.35))</f>
        <v>394.63358482234412</v>
      </c>
      <c r="BD33">
        <f>E33*BB33/100/BC33</f>
        <v>-6.6606398592329932E-3</v>
      </c>
    </row>
    <row r="34" spans="1:56" x14ac:dyDescent="0.35">
      <c r="A34" s="1" t="s">
        <v>9</v>
      </c>
      <c r="B34" s="1" t="s">
        <v>4212</v>
      </c>
      <c r="K34" s="1">
        <v>2.72</v>
      </c>
    </row>
    <row r="35" spans="1:56" x14ac:dyDescent="0.35">
      <c r="A35" s="1" t="s">
        <v>9</v>
      </c>
      <c r="B35" s="1" t="s">
        <v>4211</v>
      </c>
      <c r="K35" s="1">
        <v>2.72</v>
      </c>
    </row>
    <row r="36" spans="1:56" x14ac:dyDescent="0.35">
      <c r="A36" s="1">
        <v>7</v>
      </c>
      <c r="B36" s="1" t="s">
        <v>4210</v>
      </c>
      <c r="C36" s="1">
        <v>1720.0000018328428</v>
      </c>
      <c r="D36" s="1">
        <v>0</v>
      </c>
      <c r="E36">
        <f>(R36-S36*(1000-T36)/(1000-U36))*AK36</f>
        <v>-2.0576453651679687</v>
      </c>
      <c r="F36">
        <f>IF(AV36&lt;&gt;0,1/(1/AV36-1/N36),0)</f>
        <v>18.45356148297072</v>
      </c>
      <c r="G36">
        <f>((AY36-AL36/2)*S36-E36)/(AY36+AL36/2)</f>
        <v>390.12916040712622</v>
      </c>
      <c r="H36">
        <f>AL36*1000</f>
        <v>24.515230272839439</v>
      </c>
      <c r="I36">
        <f>(AQ36-AW36)</f>
        <v>0.59496463179668391</v>
      </c>
      <c r="J36">
        <f>(P36+AP36*D36)</f>
        <v>30.15510368347168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32.424716949462891</v>
      </c>
      <c r="P36" s="1">
        <v>30.15510368347168</v>
      </c>
      <c r="Q36" s="1">
        <v>32.556652069091797</v>
      </c>
      <c r="R36" s="1">
        <v>400.06875610351563</v>
      </c>
      <c r="S36" s="1">
        <v>393.1978759765625</v>
      </c>
      <c r="T36" s="1">
        <v>20.647115707397461</v>
      </c>
      <c r="U36" s="1">
        <v>41.932350158691406</v>
      </c>
      <c r="V36" s="1">
        <v>37.28448486328125</v>
      </c>
      <c r="W36" s="1">
        <v>75.721282958984375</v>
      </c>
      <c r="X36" s="1">
        <v>300.13912963867188</v>
      </c>
      <c r="Y36" s="1">
        <v>501.3590087890625</v>
      </c>
      <c r="Z36" s="1">
        <v>1.8078900873661041E-2</v>
      </c>
      <c r="AA36" s="1">
        <v>88.322959899902344</v>
      </c>
      <c r="AB36" s="1">
        <v>-35.694976806640625</v>
      </c>
      <c r="AC36" s="1">
        <v>-1.629839301109314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1.103452682495117</v>
      </c>
      <c r="AL36">
        <f>(U36-T36)/(1000-U36)*AK36</f>
        <v>2.4515230272839438E-2</v>
      </c>
      <c r="AM36">
        <f>(P36+273.15)</f>
        <v>303.30510368347166</v>
      </c>
      <c r="AN36">
        <f>(O36+273.15)</f>
        <v>305.57471694946287</v>
      </c>
      <c r="AO36">
        <f>(Y36*AG36+Z36*AH36)*AI36</f>
        <v>80.217439613250463</v>
      </c>
      <c r="AP36">
        <f>((AO36+0.00000010773*(AN36^4-AM36^4))-AL36*44100)/(L36*51.4+0.00000043092*AM36^3)</f>
        <v>-7.9760608550776588</v>
      </c>
      <c r="AQ36">
        <f>0.61365*EXP(17.502*J36/(240.97+J36))</f>
        <v>4.2985539133714488</v>
      </c>
      <c r="AR36">
        <f>AQ36*1000/AA36</f>
        <v>48.66858989149663</v>
      </c>
      <c r="AS36">
        <f>(AR36-U36)</f>
        <v>6.7362397328052239</v>
      </c>
      <c r="AT36">
        <f>IF(D36,P36,(O36+P36)/2)</f>
        <v>31.289910316467285</v>
      </c>
      <c r="AU36">
        <f>0.61365*EXP(17.502*AT36/(240.97+AT36))</f>
        <v>4.5864903273296953</v>
      </c>
      <c r="AV36">
        <f>IF(AS36&lt;&gt;0,(1000-(AR36+U36)/2)/AS36*AL36,0)</f>
        <v>3.4744426782684896</v>
      </c>
      <c r="AW36">
        <f>U36*AA36/1000</f>
        <v>3.7035892815747649</v>
      </c>
      <c r="AX36">
        <f>(AU36-AW36)</f>
        <v>0.88290104575493045</v>
      </c>
      <c r="AY36">
        <f>1/(1.6/F36+1.37/N36)</f>
        <v>2.4583822782119835</v>
      </c>
      <c r="AZ36">
        <f>G36*AA36*0.001</f>
        <v>34.457362190421179</v>
      </c>
      <c r="BA36">
        <f>G36/S36</f>
        <v>0.99219549301527965</v>
      </c>
      <c r="BB36">
        <f>(1-AL36*AA36/AQ36/F36)*100</f>
        <v>97.270349668088187</v>
      </c>
      <c r="BC36">
        <f>(S36-E36/(N36/1.35))</f>
        <v>393.84684686097717</v>
      </c>
      <c r="BD36">
        <f>E36*BB36/100/BC36</f>
        <v>-5.081870929220844E-3</v>
      </c>
    </row>
    <row r="37" spans="1:56" x14ac:dyDescent="0.35">
      <c r="A37" s="1" t="s">
        <v>9</v>
      </c>
      <c r="B37" s="1" t="s">
        <v>4209</v>
      </c>
      <c r="K37" s="1">
        <v>2.72</v>
      </c>
    </row>
    <row r="38" spans="1:56" x14ac:dyDescent="0.35">
      <c r="A38" s="1" t="s">
        <v>9</v>
      </c>
      <c r="B38" s="1" t="s">
        <v>4208</v>
      </c>
      <c r="K38" s="1">
        <v>2.72</v>
      </c>
    </row>
    <row r="39" spans="1:56" x14ac:dyDescent="0.35">
      <c r="A39" s="1">
        <v>8</v>
      </c>
      <c r="B39" s="1" t="s">
        <v>4207</v>
      </c>
      <c r="C39" s="1">
        <v>1925.0000018328428</v>
      </c>
      <c r="D39" s="1">
        <v>0</v>
      </c>
      <c r="E39">
        <f>(R39-S39*(1000-T39)/(1000-U39))*AK39</f>
        <v>-1.7513465034908182</v>
      </c>
      <c r="F39">
        <f>IF(AV39&lt;&gt;0,1/(1/AV39-1/N39),0)</f>
        <v>18.584552860275767</v>
      </c>
      <c r="G39">
        <f>((AY39-AL39/2)*S39-E39)/(AY39+AL39/2)</f>
        <v>389.37993517456732</v>
      </c>
      <c r="H39">
        <f>AL39*1000</f>
        <v>24.754471184967155</v>
      </c>
      <c r="I39">
        <f>(AQ39-AW39)</f>
        <v>0.59956654292265554</v>
      </c>
      <c r="J39">
        <f>(P39+AP39*D39)</f>
        <v>30.394439697265625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32.450695037841797</v>
      </c>
      <c r="P39" s="1">
        <v>30.394439697265625</v>
      </c>
      <c r="Q39" s="1">
        <v>32.569046020507813</v>
      </c>
      <c r="R39" s="1">
        <v>399.81979370117188</v>
      </c>
      <c r="S39" s="1">
        <v>392.5997314453125</v>
      </c>
      <c r="T39" s="1">
        <v>21.074260711669922</v>
      </c>
      <c r="U39" s="1">
        <v>42.5526123046875</v>
      </c>
      <c r="V39" s="1">
        <v>38.000034332275391</v>
      </c>
      <c r="W39" s="1">
        <v>76.728706359863281</v>
      </c>
      <c r="X39" s="1">
        <v>300.14874267578125</v>
      </c>
      <c r="Y39" s="1">
        <v>751.07061767578125</v>
      </c>
      <c r="Z39" s="1">
        <v>3.4951936453580856E-2</v>
      </c>
      <c r="AA39" s="1">
        <v>88.322837829589844</v>
      </c>
      <c r="AB39" s="1">
        <v>-35.5010986328125</v>
      </c>
      <c r="AC39" s="1">
        <v>-1.7330363988876343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1.1034880245433132</v>
      </c>
      <c r="AL39">
        <f>(U39-T39)/(1000-U39)*AK39</f>
        <v>2.4754471184967156E-2</v>
      </c>
      <c r="AM39">
        <f>(P39+273.15)</f>
        <v>303.5444396972656</v>
      </c>
      <c r="AN39">
        <f>(O39+273.15)</f>
        <v>305.60069503784177</v>
      </c>
      <c r="AO39">
        <f>(Y39*AG39+Z39*AH39)*AI39</f>
        <v>120.17129614208716</v>
      </c>
      <c r="AP39">
        <f>((AO39+0.00000010773*(AN39^4-AM39^4))-AL39*44100)/(L39*51.4+0.00000043092*AM39^3)</f>
        <v>-7.7542883930941082</v>
      </c>
      <c r="AQ39">
        <f>0.61365*EXP(17.502*J39/(240.97+J39))</f>
        <v>4.3579340187349791</v>
      </c>
      <c r="AR39">
        <f>AQ39*1000/AA39</f>
        <v>49.340964645442895</v>
      </c>
      <c r="AS39">
        <f>(AR39-U39)</f>
        <v>6.7883523407553952</v>
      </c>
      <c r="AT39">
        <f>IF(D39,P39,(O39+P39)/2)</f>
        <v>31.422567367553711</v>
      </c>
      <c r="AU39">
        <f>0.61365*EXP(17.502*AT39/(240.97+AT39))</f>
        <v>4.6212216815897298</v>
      </c>
      <c r="AV39">
        <f>IF(AS39&lt;&gt;0,(1000-(AR39+U39)/2)/AS39*AL39,0)</f>
        <v>3.4790596521970323</v>
      </c>
      <c r="AW39">
        <f>U39*AA39/1000</f>
        <v>3.7583674758123236</v>
      </c>
      <c r="AX39">
        <f>(AU39-AW39)</f>
        <v>0.86285420577740624</v>
      </c>
      <c r="AY39">
        <f>1/(1.6/F39+1.37/N39)</f>
        <v>2.4620812598682078</v>
      </c>
      <c r="AZ39">
        <f>G39*AA39*0.001</f>
        <v>34.391140868519514</v>
      </c>
      <c r="BA39">
        <f>G39/S39</f>
        <v>0.99179878127045107</v>
      </c>
      <c r="BB39">
        <f>(1-AL39*AA39/AQ39/F39)*100</f>
        <v>97.3004343047904</v>
      </c>
      <c r="BC39">
        <f>(S39-E39/(N39/1.35))</f>
        <v>393.15209722637803</v>
      </c>
      <c r="BD39">
        <f>E39*BB39/100/BC39</f>
        <v>-4.3343727938887746E-3</v>
      </c>
    </row>
    <row r="40" spans="1:56" x14ac:dyDescent="0.35">
      <c r="A40" s="1" t="s">
        <v>9</v>
      </c>
      <c r="B40" s="1" t="s">
        <v>4206</v>
      </c>
      <c r="K40" s="1">
        <v>2.72</v>
      </c>
    </row>
    <row r="41" spans="1:56" x14ac:dyDescent="0.35">
      <c r="A41" s="1" t="s">
        <v>9</v>
      </c>
      <c r="B41" s="1" t="s">
        <v>4205</v>
      </c>
      <c r="K41" s="1">
        <v>2.72</v>
      </c>
    </row>
    <row r="42" spans="1:56" x14ac:dyDescent="0.35">
      <c r="A42" s="1">
        <v>9</v>
      </c>
      <c r="B42" s="1" t="s">
        <v>4204</v>
      </c>
      <c r="C42" s="1">
        <v>2130.500001821667</v>
      </c>
      <c r="D42" s="1">
        <v>0</v>
      </c>
      <c r="E42">
        <f>(R42-S42*(1000-T42)/(1000-U42))*AK42</f>
        <v>-0.97881188997645674</v>
      </c>
      <c r="F42">
        <f>IF(AV42&lt;&gt;0,1/(1/AV42-1/N42),0)</f>
        <v>19.001277667422134</v>
      </c>
      <c r="G42">
        <f>((AY42-AL42/2)*S42-E42)/(AY42+AL42/2)</f>
        <v>388.61280437261456</v>
      </c>
      <c r="H42">
        <f>AL42*1000</f>
        <v>25.079951550256354</v>
      </c>
      <c r="I42">
        <f>(AQ42-AW42)</f>
        <v>0.60449021493146304</v>
      </c>
      <c r="J42">
        <f>(P42+AP42*D42)</f>
        <v>30.654434204101563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32.497085571289063</v>
      </c>
      <c r="P42" s="1">
        <v>30.654434204101563</v>
      </c>
      <c r="Q42" s="1">
        <v>32.602516174316406</v>
      </c>
      <c r="R42" s="1">
        <v>400.201171875</v>
      </c>
      <c r="S42" s="1">
        <v>392.17535400390625</v>
      </c>
      <c r="T42" s="1">
        <v>21.493461608886719</v>
      </c>
      <c r="U42" s="1">
        <v>43.237346649169922</v>
      </c>
      <c r="V42" s="1">
        <v>38.653755187988281</v>
      </c>
      <c r="W42" s="1">
        <v>77.75787353515625</v>
      </c>
      <c r="X42" s="1">
        <v>300.16680908203125</v>
      </c>
      <c r="Y42" s="1">
        <v>999.17840576171875</v>
      </c>
      <c r="Z42" s="1">
        <v>2.8927341103553772E-2</v>
      </c>
      <c r="AA42" s="1">
        <v>88.320823669433594</v>
      </c>
      <c r="AB42" s="1">
        <v>-35.326881408691406</v>
      </c>
      <c r="AC42" s="1">
        <v>-1.8517434597015381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1.1035544451545263</v>
      </c>
      <c r="AL42">
        <f>(U42-T42)/(1000-U42)*AK42</f>
        <v>2.5079951550256354E-2</v>
      </c>
      <c r="AM42">
        <f>(P42+273.15)</f>
        <v>303.80443420410154</v>
      </c>
      <c r="AN42">
        <f>(O42+273.15)</f>
        <v>305.64708557128904</v>
      </c>
      <c r="AO42">
        <f>(Y42*AG42+Z42*AH42)*AI42</f>
        <v>159.86854134853456</v>
      </c>
      <c r="AP42">
        <f>((AO42+0.00000010773*(AN42^4-AM42^4))-AL42*44100)/(L42*51.4+0.00000043092*AM42^3)</f>
        <v>-7.5657599723635434</v>
      </c>
      <c r="AQ42">
        <f>0.61365*EXP(17.502*J42/(240.97+J42))</f>
        <v>4.4232482842669754</v>
      </c>
      <c r="AR42">
        <f>AQ42*1000/AA42</f>
        <v>50.081601376616121</v>
      </c>
      <c r="AS42">
        <f>(AR42-U42)</f>
        <v>6.8442547274461987</v>
      </c>
      <c r="AT42">
        <f>IF(D42,P42,(O42+P42)/2)</f>
        <v>31.575759887695313</v>
      </c>
      <c r="AU42">
        <f>0.61365*EXP(17.502*AT42/(240.97+AT42))</f>
        <v>4.6616142503480358</v>
      </c>
      <c r="AV42">
        <f>IF(AS42&lt;&gt;0,(1000-(AR42+U42)/2)/AS42*AL42,0)</f>
        <v>3.493402153308518</v>
      </c>
      <c r="AW42">
        <f>U42*AA42/1000</f>
        <v>3.8187580693355123</v>
      </c>
      <c r="AX42">
        <f>(AU42-AW42)</f>
        <v>0.84285618101252346</v>
      </c>
      <c r="AY42">
        <f>1/(1.6/F42+1.37/N42)</f>
        <v>2.4735803325151142</v>
      </c>
      <c r="AZ42">
        <f>G42*AA42*0.001</f>
        <v>34.322602970677785</v>
      </c>
      <c r="BA42">
        <f>G42/S42</f>
        <v>0.99091592677887608</v>
      </c>
      <c r="BB42">
        <f>(1-AL42*AA42/AQ42/F42)*100</f>
        <v>97.364483851135716</v>
      </c>
      <c r="BC42">
        <f>(S42-E42/(N42/1.35))</f>
        <v>392.48406629644541</v>
      </c>
      <c r="BD42">
        <f>E42*BB42/100/BC42</f>
        <v>-2.4281626348349791E-3</v>
      </c>
    </row>
    <row r="43" spans="1:56" x14ac:dyDescent="0.35">
      <c r="A43" s="1" t="s">
        <v>9</v>
      </c>
      <c r="B43" s="1" t="s">
        <v>4203</v>
      </c>
      <c r="K43" s="1">
        <v>2.72</v>
      </c>
    </row>
    <row r="44" spans="1:56" x14ac:dyDescent="0.35">
      <c r="A44" s="1" t="s">
        <v>9</v>
      </c>
      <c r="B44" s="1" t="s">
        <v>4202</v>
      </c>
      <c r="K44" s="1">
        <v>2.72</v>
      </c>
    </row>
    <row r="45" spans="1:56" x14ac:dyDescent="0.35">
      <c r="A45" s="1">
        <v>10</v>
      </c>
      <c r="B45" s="1" t="s">
        <v>4201</v>
      </c>
      <c r="C45" s="1">
        <v>2337.0000018104911</v>
      </c>
      <c r="D45" s="1">
        <v>0</v>
      </c>
      <c r="E45">
        <f>(R45-S45*(1000-T45)/(1000-U45))*AK45</f>
        <v>-0.52358306738091309</v>
      </c>
      <c r="F45">
        <f>IF(AV45&lt;&gt;0,1/(1/AV45-1/N45),0)</f>
        <v>19.609902426693345</v>
      </c>
      <c r="G45">
        <f>((AY45-AL45/2)*S45-E45)/(AY45+AL45/2)</f>
        <v>387.65177222647003</v>
      </c>
      <c r="H45">
        <f>AL45*1000</f>
        <v>25.505642926457885</v>
      </c>
      <c r="I45">
        <f>(AQ45-AW45)</f>
        <v>0.61065992087344378</v>
      </c>
      <c r="J45">
        <f>(P45+AP45*D45)</f>
        <v>30.930976867675781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32.556491851806641</v>
      </c>
      <c r="P45" s="1">
        <v>30.930976867675781</v>
      </c>
      <c r="Q45" s="1">
        <v>32.647109985351563</v>
      </c>
      <c r="R45" s="1">
        <v>400.00506591796875</v>
      </c>
      <c r="S45" s="1">
        <v>391.43215942382813</v>
      </c>
      <c r="T45" s="1">
        <v>21.873880386352539</v>
      </c>
      <c r="U45" s="1">
        <v>43.971096038818359</v>
      </c>
      <c r="V45" s="1">
        <v>39.200614929199219</v>
      </c>
      <c r="W45" s="1">
        <v>78.801467895507813</v>
      </c>
      <c r="X45" s="1">
        <v>300.15020751953125</v>
      </c>
      <c r="Y45" s="1">
        <v>1251.042236328125</v>
      </c>
      <c r="Z45" s="1">
        <v>7.2316150180995464E-3</v>
      </c>
      <c r="AA45" s="1">
        <v>88.307876586914063</v>
      </c>
      <c r="AB45" s="1">
        <v>-35.160182952880859</v>
      </c>
      <c r="AC45" s="1">
        <v>-1.990868091583252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1.1034934099982765</v>
      </c>
      <c r="AL45">
        <f>(U45-T45)/(1000-U45)*AK45</f>
        <v>2.5505642926457885E-2</v>
      </c>
      <c r="AM45">
        <f>(P45+273.15)</f>
        <v>304.08097686767576</v>
      </c>
      <c r="AN45">
        <f>(O45+273.15)</f>
        <v>305.70649185180662</v>
      </c>
      <c r="AO45">
        <f>(Y45*AG45+Z45*AH45)*AI45</f>
        <v>200.16675333842431</v>
      </c>
      <c r="AP45">
        <f>((AO45+0.00000010773*(AN45^4-AM45^4))-AL45*44100)/(L45*51.4+0.00000043092*AM45^3)</f>
        <v>-7.4088648944637416</v>
      </c>
      <c r="AQ45">
        <f>0.61365*EXP(17.502*J45/(240.97+J45))</f>
        <v>4.4936540432607615</v>
      </c>
      <c r="AR45">
        <f>AQ45*1000/AA45</f>
        <v>50.886220085226867</v>
      </c>
      <c r="AS45">
        <f>(AR45-U45)</f>
        <v>6.9151240464085078</v>
      </c>
      <c r="AT45">
        <f>IF(D45,P45,(O45+P45)/2)</f>
        <v>31.743734359741211</v>
      </c>
      <c r="AU45">
        <f>0.61365*EXP(17.502*AT45/(240.97+AT45))</f>
        <v>4.7062574333442742</v>
      </c>
      <c r="AV45">
        <f>IF(AS45&lt;&gt;0,(1000-(AR45+U45)/2)/AS45*AL45,0)</f>
        <v>3.5134502788949096</v>
      </c>
      <c r="AW45">
        <f>U45*AA45/1000</f>
        <v>3.8829941223873177</v>
      </c>
      <c r="AX45">
        <f>(AU45-AW45)</f>
        <v>0.82326331095695648</v>
      </c>
      <c r="AY45">
        <f>1/(1.6/F45+1.37/N45)</f>
        <v>2.4896749265268632</v>
      </c>
      <c r="AZ45">
        <f>G45*AA45*0.001</f>
        <v>34.232704860473632</v>
      </c>
      <c r="BA45">
        <f>G45/S45</f>
        <v>0.99034216503078676</v>
      </c>
      <c r="BB45">
        <f>(1-AL45*AA45/AQ45/F45)*100</f>
        <v>97.444001170079503</v>
      </c>
      <c r="BC45">
        <f>(S45-E45/(N45/1.35))</f>
        <v>391.59729486069921</v>
      </c>
      <c r="BD45">
        <f>E45*BB45/100/BC45</f>
        <v>-1.302869802730598E-3</v>
      </c>
    </row>
    <row r="46" spans="1:56" x14ac:dyDescent="0.35">
      <c r="A46" s="1" t="s">
        <v>9</v>
      </c>
      <c r="B46" s="1" t="s">
        <v>4200</v>
      </c>
      <c r="K46" s="1">
        <v>2.72</v>
      </c>
    </row>
    <row r="47" spans="1:56" x14ac:dyDescent="0.35">
      <c r="A47" s="1" t="s">
        <v>9</v>
      </c>
      <c r="B47" s="1" t="s">
        <v>4199</v>
      </c>
      <c r="K47" s="1">
        <v>2.72</v>
      </c>
    </row>
    <row r="48" spans="1:56" x14ac:dyDescent="0.35">
      <c r="A48" s="1">
        <v>11</v>
      </c>
      <c r="B48" s="1" t="s">
        <v>4198</v>
      </c>
      <c r="C48" s="1">
        <v>2543.5000017993152</v>
      </c>
      <c r="D48" s="1">
        <v>0</v>
      </c>
      <c r="E48">
        <f>(R48-S48*(1000-T48)/(1000-U48))*AK48</f>
        <v>0.51024954391459054</v>
      </c>
      <c r="F48">
        <f>IF(AV48&lt;&gt;0,1/(1/AV48-1/N48),0)</f>
        <v>20.133423861499512</v>
      </c>
      <c r="G48">
        <f>((AY48-AL48/2)*S48-E48)/(AY48+AL48/2)</f>
        <v>386.08834144504527</v>
      </c>
      <c r="H48">
        <f>AL48*1000</f>
        <v>26.190094184630272</v>
      </c>
      <c r="I48">
        <f>(AQ48-AW48)</f>
        <v>0.62346932097012475</v>
      </c>
      <c r="J48">
        <f>(P48+AP48*D48)</f>
        <v>31.289371490478516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32.636566162109375</v>
      </c>
      <c r="P48" s="1">
        <v>31.289371490478516</v>
      </c>
      <c r="Q48" s="1">
        <v>32.707221984863281</v>
      </c>
      <c r="R48" s="1">
        <v>400.081298828125</v>
      </c>
      <c r="S48" s="1">
        <v>390.35452270507813</v>
      </c>
      <c r="T48" s="1">
        <v>22.208644866943359</v>
      </c>
      <c r="U48" s="1">
        <v>44.876846313476563</v>
      </c>
      <c r="V48" s="1">
        <v>39.620372772216797</v>
      </c>
      <c r="W48" s="1">
        <v>80.060592651367188</v>
      </c>
      <c r="X48" s="1">
        <v>300.1568603515625</v>
      </c>
      <c r="Y48" s="1">
        <v>1600.096435546875</v>
      </c>
      <c r="Z48" s="1">
        <v>8.4367915987968445E-3</v>
      </c>
      <c r="AA48" s="1">
        <v>88.305679321289063</v>
      </c>
      <c r="AB48" s="1">
        <v>-34.658985137939453</v>
      </c>
      <c r="AC48" s="1">
        <v>-2.2079493999481201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1.1035178689395677</v>
      </c>
      <c r="AL48">
        <f>(U48-T48)/(1000-U48)*AK48</f>
        <v>2.6190094184630273E-2</v>
      </c>
      <c r="AM48">
        <f>(P48+273.15)</f>
        <v>304.43937149047849</v>
      </c>
      <c r="AN48">
        <f>(O48+273.15)</f>
        <v>305.78656616210935</v>
      </c>
      <c r="AO48">
        <f>(Y48*AG48+Z48*AH48)*AI48</f>
        <v>256.01542396510922</v>
      </c>
      <c r="AP48">
        <f>((AO48+0.00000010773*(AN48^4-AM48^4))-AL48*44100)/(L48*51.4+0.00000043092*AM48^3)</f>
        <v>-7.2237176493033504</v>
      </c>
      <c r="AQ48">
        <f>0.61365*EXP(17.502*J48/(240.97+J48))</f>
        <v>4.5863497204787596</v>
      </c>
      <c r="AR48">
        <f>AQ48*1000/AA48</f>
        <v>51.93719991431022</v>
      </c>
      <c r="AS48">
        <f>(AR48-U48)</f>
        <v>7.0603536008336576</v>
      </c>
      <c r="AT48">
        <f>IF(D48,P48,(O48+P48)/2)</f>
        <v>31.962968826293945</v>
      </c>
      <c r="AU48">
        <f>0.61365*EXP(17.502*AT48/(240.97+AT48))</f>
        <v>4.7650838487175671</v>
      </c>
      <c r="AV48">
        <f>IF(AS48&lt;&gt;0,(1000-(AR48+U48)/2)/AS48*AL48,0)</f>
        <v>3.5298953988844279</v>
      </c>
      <c r="AW48">
        <f>U48*AA48/1000</f>
        <v>3.9628803995086348</v>
      </c>
      <c r="AX48">
        <f>(AU48-AW48)</f>
        <v>0.80220344920893227</v>
      </c>
      <c r="AY48">
        <f>1/(1.6/F48+1.37/N48)</f>
        <v>2.502895391362336</v>
      </c>
      <c r="AZ48">
        <f>G48*AA48*0.001</f>
        <v>34.093793269334526</v>
      </c>
      <c r="BA48">
        <f>G48/S48</f>
        <v>0.98907100850153062</v>
      </c>
      <c r="BB48">
        <f>(1-AL48*AA48/AQ48/F48)*100</f>
        <v>97.4953854930924</v>
      </c>
      <c r="BC48">
        <f>(S48-E48/(N48/1.35))</f>
        <v>390.19359259370327</v>
      </c>
      <c r="BD48">
        <f>E48*BB48/100/BC48</f>
        <v>1.2749306222828625E-3</v>
      </c>
    </row>
    <row r="49" spans="1:56" x14ac:dyDescent="0.35">
      <c r="A49" s="1" t="s">
        <v>9</v>
      </c>
      <c r="B49" s="1" t="s">
        <v>4197</v>
      </c>
      <c r="K49" s="1">
        <v>2.72</v>
      </c>
    </row>
    <row r="50" spans="1:56" x14ac:dyDescent="0.35">
      <c r="A50" s="1" t="s">
        <v>9</v>
      </c>
      <c r="B50" s="1" t="s">
        <v>4192</v>
      </c>
      <c r="K50" s="1">
        <v>2.72</v>
      </c>
    </row>
    <row r="51" spans="1:56" x14ac:dyDescent="0.35">
      <c r="A51" s="1">
        <v>12</v>
      </c>
      <c r="B51" s="1" t="s">
        <v>4196</v>
      </c>
      <c r="C51" s="1">
        <v>2751.0000017881393</v>
      </c>
      <c r="D51" s="1">
        <v>0</v>
      </c>
      <c r="E51">
        <f>(R51-S51*(1000-T51)/(1000-U51))*AK51</f>
        <v>2.3005148658616785</v>
      </c>
      <c r="F51">
        <f>IF(AV51&lt;&gt;0,1/(1/AV51-1/N51),0)</f>
        <v>18.698359894106034</v>
      </c>
      <c r="G51">
        <f>((AY51-AL51/2)*S51-E51)/(AY51+AL51/2)</f>
        <v>383.26403624910762</v>
      </c>
      <c r="H51">
        <f>AL51*1000</f>
        <v>27.156657900605826</v>
      </c>
      <c r="I51">
        <f>(AQ51-AW51)</f>
        <v>0.65422972060322238</v>
      </c>
      <c r="J51">
        <f>(P51+AP51*D51)</f>
        <v>31.780035018920898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32.756069183349609</v>
      </c>
      <c r="P51" s="1">
        <v>31.780035018920898</v>
      </c>
      <c r="Q51" s="1">
        <v>32.796119689941406</v>
      </c>
      <c r="R51" s="1">
        <v>400.09011840820313</v>
      </c>
      <c r="S51" s="1">
        <v>388.44769287109375</v>
      </c>
      <c r="T51" s="1">
        <v>22.526226043701172</v>
      </c>
      <c r="U51" s="1">
        <v>46.000026702880859</v>
      </c>
      <c r="V51" s="1">
        <v>39.914070129394531</v>
      </c>
      <c r="W51" s="1">
        <v>81.50714111328125</v>
      </c>
      <c r="X51" s="1">
        <v>300.19964599609375</v>
      </c>
      <c r="Y51" s="1">
        <v>1999.16015625</v>
      </c>
      <c r="Z51" s="1">
        <v>6.0262237675487995E-3</v>
      </c>
      <c r="AA51" s="1">
        <v>88.298301696777344</v>
      </c>
      <c r="AB51" s="1">
        <v>-34.412288665771484</v>
      </c>
      <c r="AC51" s="1">
        <v>-2.624406099319458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1.1036751691032856</v>
      </c>
      <c r="AL51">
        <f>(U51-T51)/(1000-U51)*AK51</f>
        <v>2.7156657900605827E-2</v>
      </c>
      <c r="AM51">
        <f>(P51+273.15)</f>
        <v>304.93003501892088</v>
      </c>
      <c r="AN51">
        <f>(O51+273.15)</f>
        <v>305.90606918334959</v>
      </c>
      <c r="AO51">
        <f>(Y51*AG51+Z51*AH51)*AI51</f>
        <v>319.86561785044614</v>
      </c>
      <c r="AP51">
        <f>((AO51+0.00000010773*(AN51^4-AM51^4))-AL51*44100)/(L51*51.4+0.00000043092*AM51^3)</f>
        <v>-7.0834579045141313</v>
      </c>
      <c r="AQ51">
        <f>0.61365*EXP(17.502*J51/(240.97+J51))</f>
        <v>4.7159539564740101</v>
      </c>
      <c r="AR51">
        <f>AQ51*1000/AA51</f>
        <v>53.409339317407614</v>
      </c>
      <c r="AS51">
        <f>(AR51-U51)</f>
        <v>7.4093126145267547</v>
      </c>
      <c r="AT51">
        <f>IF(D51,P51,(O51+P51)/2)</f>
        <v>32.268052101135254</v>
      </c>
      <c r="AU51">
        <f>0.61365*EXP(17.502*AT51/(240.97+AT51))</f>
        <v>4.8480105355730387</v>
      </c>
      <c r="AV51">
        <f>IF(AS51&lt;&gt;0,(1000-(AR51+U51)/2)/AS51*AL51,0)</f>
        <v>3.4830282066171954</v>
      </c>
      <c r="AW51">
        <f>U51*AA51/1000</f>
        <v>4.0617242358707877</v>
      </c>
      <c r="AX51">
        <f>(AU51-AW51)</f>
        <v>0.78628629970225106</v>
      </c>
      <c r="AY51">
        <f>1/(1.6/F51+1.37/N51)</f>
        <v>2.4652617853700587</v>
      </c>
      <c r="AZ51">
        <f>G51*AA51*0.001</f>
        <v>33.841563502248313</v>
      </c>
      <c r="BA51">
        <f>G51/S51</f>
        <v>0.98665545782065867</v>
      </c>
      <c r="BB51">
        <f>(1-AL51*AA51/AQ51/F51)*100</f>
        <v>97.280709526980857</v>
      </c>
      <c r="BC51">
        <f>(S51-E51/(N51/1.35))</f>
        <v>387.72212218122638</v>
      </c>
      <c r="BD51">
        <f>E51*BB51/100/BC51</f>
        <v>5.7720647243281681E-3</v>
      </c>
    </row>
    <row r="52" spans="1:56" x14ac:dyDescent="0.35">
      <c r="A52" s="1" t="s">
        <v>9</v>
      </c>
      <c r="B52" s="1" t="s">
        <v>4195</v>
      </c>
      <c r="K52" s="1">
        <v>2.1760000000000002</v>
      </c>
    </row>
    <row r="53" spans="1:56" x14ac:dyDescent="0.35">
      <c r="A53" s="1" t="s">
        <v>9</v>
      </c>
      <c r="B53" s="1" t="s">
        <v>4194</v>
      </c>
      <c r="K53" s="1">
        <v>2.1760000000000002</v>
      </c>
    </row>
    <row r="54" spans="1:56" x14ac:dyDescent="0.35">
      <c r="A54" s="1" t="s">
        <v>9</v>
      </c>
      <c r="B54" s="1" t="s">
        <v>4193</v>
      </c>
    </row>
    <row r="55" spans="1:56" x14ac:dyDescent="0.35">
      <c r="A55" s="1" t="s">
        <v>9</v>
      </c>
      <c r="B55" s="1" t="s">
        <v>4192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BD55"/>
  <sheetViews>
    <sheetView topLeftCell="A9" zoomScale="55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4324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4323</v>
      </c>
    </row>
    <row r="12" spans="1:56" x14ac:dyDescent="0.35">
      <c r="A12" s="1" t="s">
        <v>9</v>
      </c>
      <c r="B12" s="1" t="s">
        <v>4322</v>
      </c>
    </row>
    <row r="13" spans="1:56" x14ac:dyDescent="0.35">
      <c r="A13" s="1" t="s">
        <v>9</v>
      </c>
      <c r="B13" s="1" t="s">
        <v>4321</v>
      </c>
    </row>
    <row r="14" spans="1:56" x14ac:dyDescent="0.35">
      <c r="A14" s="1" t="s">
        <v>9</v>
      </c>
      <c r="B14" s="1" t="s">
        <v>4320</v>
      </c>
    </row>
    <row r="15" spans="1:56" x14ac:dyDescent="0.35">
      <c r="A15" s="1" t="s">
        <v>9</v>
      </c>
      <c r="B15" s="1" t="s">
        <v>4319</v>
      </c>
    </row>
    <row r="16" spans="1:56" x14ac:dyDescent="0.35">
      <c r="A16" s="1" t="s">
        <v>9</v>
      </c>
      <c r="B16" s="1" t="s">
        <v>4318</v>
      </c>
    </row>
    <row r="17" spans="1:56" x14ac:dyDescent="0.35">
      <c r="A17" s="1" t="s">
        <v>9</v>
      </c>
      <c r="B17" s="1" t="s">
        <v>4317</v>
      </c>
    </row>
    <row r="18" spans="1:56" x14ac:dyDescent="0.35">
      <c r="A18" s="1">
        <v>1</v>
      </c>
      <c r="B18" s="1" t="s">
        <v>4316</v>
      </c>
      <c r="C18" s="1">
        <v>391.50000356510282</v>
      </c>
      <c r="D18" s="1">
        <v>0</v>
      </c>
      <c r="E18">
        <f>(R18-S18*(1000-T18)/(1000-U18))*AK18</f>
        <v>-1.573849674977601</v>
      </c>
      <c r="F18">
        <f>IF(AV18&lt;&gt;0,1/(1/AV18-1/N18),0)</f>
        <v>4.8621995968644383</v>
      </c>
      <c r="G18">
        <f>((AY18-AL18/2)*S18-E18)/(AY18+AL18/2)</f>
        <v>388.85826380473446</v>
      </c>
      <c r="H18">
        <f>AL18*1000</f>
        <v>22.119996303836874</v>
      </c>
      <c r="I18">
        <f>(AQ18-AW18)</f>
        <v>0.81730521498196884</v>
      </c>
      <c r="J18">
        <f>(P18+AP18*D18)</f>
        <v>31.261398315429688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32.783519744873047</v>
      </c>
      <c r="P18" s="1">
        <v>31.261398315429688</v>
      </c>
      <c r="Q18" s="1">
        <v>32.880340576171875</v>
      </c>
      <c r="R18" s="1">
        <v>399.91415405273438</v>
      </c>
      <c r="S18" s="1">
        <v>393.45318603515625</v>
      </c>
      <c r="T18" s="1">
        <v>23.419666290283203</v>
      </c>
      <c r="U18" s="1">
        <v>42.611736297607422</v>
      </c>
      <c r="V18" s="1">
        <v>41.424346923828125</v>
      </c>
      <c r="W18" s="1">
        <v>75.370986938476563</v>
      </c>
      <c r="X18" s="1">
        <v>300.13748168945313</v>
      </c>
      <c r="Y18" s="1">
        <v>-6.5959878265857697E-2</v>
      </c>
      <c r="Z18" s="1">
        <v>8.557380735874176E-2</v>
      </c>
      <c r="AA18" s="1">
        <v>88.279670715332031</v>
      </c>
      <c r="AB18" s="1">
        <v>-37.003669738769531</v>
      </c>
      <c r="AC18" s="1">
        <v>-1.7047924995422363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1.1034466238582832</v>
      </c>
      <c r="AL18">
        <f>(U18-T18)/(1000-U18)*AK18</f>
        <v>2.2119996303836875E-2</v>
      </c>
      <c r="AM18">
        <f>(P18+273.15)</f>
        <v>304.41139831542966</v>
      </c>
      <c r="AN18">
        <f>(O18+273.15)</f>
        <v>305.93351974487302</v>
      </c>
      <c r="AO18">
        <f>(Y18*AG18+Z18*AH18)*AI18</f>
        <v>-1.0553580286646325E-2</v>
      </c>
      <c r="AP18">
        <f>((AO18+0.00000010773*(AN18^4-AM18^4))-AL18*44100)/(L18*51.4+0.00000043092*AM18^3)</f>
        <v>-7.8328078812385842</v>
      </c>
      <c r="AQ18">
        <f>0.61365*EXP(17.502*J18/(240.97+J18))</f>
        <v>4.5790552639433137</v>
      </c>
      <c r="AR18">
        <f>AQ18*1000/AA18</f>
        <v>51.869872495435608</v>
      </c>
      <c r="AS18">
        <f>(AR18-U18)</f>
        <v>9.2581361978281862</v>
      </c>
      <c r="AT18">
        <f>IF(D18,P18,(O18+P18)/2)</f>
        <v>32.022459030151367</v>
      </c>
      <c r="AU18">
        <f>0.61365*EXP(17.502*AT18/(240.97+AT18))</f>
        <v>4.7811566446072238</v>
      </c>
      <c r="AV18">
        <f>IF(AS18&lt;&gt;0,(1000-(AR18+U18)/2)/AS18*AL18,0)</f>
        <v>2.2763793310946765</v>
      </c>
      <c r="AW18">
        <f>U18*AA18/1000</f>
        <v>3.7617500489613449</v>
      </c>
      <c r="AX18">
        <f>(AU18-AW18)</f>
        <v>1.0194065956458789</v>
      </c>
      <c r="AY18">
        <f>1/(1.6/F18+1.37/N18)</f>
        <v>1.5405077952377682</v>
      </c>
      <c r="AZ18">
        <f>G18*AA18*0.001</f>
        <v>34.328279483617678</v>
      </c>
      <c r="BA18">
        <f>G18/S18</f>
        <v>0.98832155287208368</v>
      </c>
      <c r="BB18">
        <f>(1-AL18*AA18/AQ18/F18)*100</f>
        <v>91.229242840175061</v>
      </c>
      <c r="BC18">
        <f>(S18-E18/(N18/1.35))</f>
        <v>393.94957021913467</v>
      </c>
      <c r="BD18">
        <f>E18*BB18/100/BC18</f>
        <v>-3.644657211139869E-3</v>
      </c>
    </row>
    <row r="19" spans="1:56" x14ac:dyDescent="0.35">
      <c r="A19" s="1" t="s">
        <v>9</v>
      </c>
      <c r="B19" s="1" t="s">
        <v>4315</v>
      </c>
      <c r="K19" s="1">
        <v>2.72</v>
      </c>
    </row>
    <row r="20" spans="1:56" x14ac:dyDescent="0.35">
      <c r="A20" s="1" t="s">
        <v>9</v>
      </c>
      <c r="B20" s="1" t="s">
        <v>4314</v>
      </c>
      <c r="K20" s="1">
        <v>2.72</v>
      </c>
    </row>
    <row r="21" spans="1:56" x14ac:dyDescent="0.35">
      <c r="A21" s="1">
        <v>2</v>
      </c>
      <c r="B21" s="1" t="s">
        <v>4313</v>
      </c>
      <c r="C21" s="1">
        <v>596.00000357627869</v>
      </c>
      <c r="D21" s="1">
        <v>0</v>
      </c>
      <c r="E21">
        <f>(R21-S21*(1000-T21)/(1000-U21))*AK21</f>
        <v>-1.4639340068169664</v>
      </c>
      <c r="F21">
        <f>IF(AV21&lt;&gt;0,1/(1/AV21-1/N21),0)</f>
        <v>3.7015245365228324</v>
      </c>
      <c r="G21">
        <f>((AY21-AL21/2)*S21-E21)/(AY21+AL21/2)</f>
        <v>389.0247131563836</v>
      </c>
      <c r="H21">
        <f>AL21*1000</f>
        <v>20.801663452165382</v>
      </c>
      <c r="I21">
        <f>(AQ21-AW21)</f>
        <v>0.88181472569906205</v>
      </c>
      <c r="J21">
        <f>(P21+AP21*D21)</f>
        <v>31.210203170776367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32.742942810058594</v>
      </c>
      <c r="P21" s="1">
        <v>31.210203170776367</v>
      </c>
      <c r="Q21" s="1">
        <v>32.873119354248047</v>
      </c>
      <c r="R21" s="1">
        <v>400.1519775390625</v>
      </c>
      <c r="S21" s="1">
        <v>394.05075073242188</v>
      </c>
      <c r="T21" s="1">
        <v>23.671009063720703</v>
      </c>
      <c r="U21" s="1">
        <v>41.734184265136719</v>
      </c>
      <c r="V21" s="1">
        <v>41.96051025390625</v>
      </c>
      <c r="W21" s="1">
        <v>73.980270385742188</v>
      </c>
      <c r="X21" s="1">
        <v>300.1641845703125</v>
      </c>
      <c r="Y21" s="1">
        <v>24.121282577514648</v>
      </c>
      <c r="Z21" s="1">
        <v>0.14221973717212677</v>
      </c>
      <c r="AA21" s="1">
        <v>88.270965576171875</v>
      </c>
      <c r="AB21" s="1">
        <v>-37.179630279541016</v>
      </c>
      <c r="AC21" s="1">
        <v>-1.5690178871154785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1.1035447962143841</v>
      </c>
      <c r="AL21">
        <f>(U21-T21)/(1000-U21)*AK21</f>
        <v>2.0801663452165383E-2</v>
      </c>
      <c r="AM21">
        <f>(P21+273.15)</f>
        <v>304.36020317077634</v>
      </c>
      <c r="AN21">
        <f>(O21+273.15)</f>
        <v>305.89294281005857</v>
      </c>
      <c r="AO21">
        <f>(Y21*AG21+Z21*AH21)*AI21</f>
        <v>3.859405126137915</v>
      </c>
      <c r="AP21">
        <f>((AO21+0.00000010773*(AN21^4-AM21^4))-AL21*44100)/(L21*51.4+0.00000043092*AM21^3)</f>
        <v>-7.3245827414645639</v>
      </c>
      <c r="AQ21">
        <f>0.61365*EXP(17.502*J21/(240.97+J21))</f>
        <v>4.5657314683165593</v>
      </c>
      <c r="AR21">
        <f>AQ21*1000/AA21</f>
        <v>51.724045823160758</v>
      </c>
      <c r="AS21">
        <f>(AR21-U21)</f>
        <v>9.9898615580240389</v>
      </c>
      <c r="AT21">
        <f>IF(D21,P21,(O21+P21)/2)</f>
        <v>31.97657299041748</v>
      </c>
      <c r="AU21">
        <f>0.61365*EXP(17.502*AT21/(240.97+AT21))</f>
        <v>4.7687552061972038</v>
      </c>
      <c r="AV21">
        <f>IF(AS21&lt;&gt;0,(1000-(AR21+U21)/2)/AS21*AL21,0)</f>
        <v>1.9849744676063072</v>
      </c>
      <c r="AW21">
        <f>U21*AA21/1000</f>
        <v>3.6839167426174972</v>
      </c>
      <c r="AX21">
        <f>(AU21-AW21)</f>
        <v>1.0848384635797066</v>
      </c>
      <c r="AY21">
        <f>1/(1.6/F21+1.37/N21)</f>
        <v>1.3292184988359212</v>
      </c>
      <c r="AZ21">
        <f>G21*AA21*0.001</f>
        <v>34.339587063307278</v>
      </c>
      <c r="BA21">
        <f>G21/S21</f>
        <v>0.98724520238396607</v>
      </c>
      <c r="BB21">
        <f>(1-AL21*AA21/AQ21/F21)*100</f>
        <v>89.135119716248226</v>
      </c>
      <c r="BC21">
        <f>(S21-E21/(N21/1.35))</f>
        <v>394.51246807361741</v>
      </c>
      <c r="BD21">
        <f>E21*BB21/100/BC21</f>
        <v>-3.3075743737956526E-3</v>
      </c>
    </row>
    <row r="22" spans="1:56" x14ac:dyDescent="0.35">
      <c r="A22" s="1" t="s">
        <v>9</v>
      </c>
      <c r="B22" s="1" t="s">
        <v>4312</v>
      </c>
      <c r="K22" s="1">
        <v>2.72</v>
      </c>
    </row>
    <row r="23" spans="1:56" x14ac:dyDescent="0.35">
      <c r="A23" s="1" t="s">
        <v>9</v>
      </c>
      <c r="B23" s="1" t="s">
        <v>4311</v>
      </c>
      <c r="K23" s="1">
        <v>2.72</v>
      </c>
    </row>
    <row r="24" spans="1:56" x14ac:dyDescent="0.35">
      <c r="A24" s="1">
        <v>3</v>
      </c>
      <c r="B24" s="1" t="s">
        <v>4310</v>
      </c>
      <c r="C24" s="1">
        <v>801.00000357627869</v>
      </c>
      <c r="D24" s="1">
        <v>0</v>
      </c>
      <c r="E24">
        <f>(R24-S24*(1000-T24)/(1000-U24))*AK24</f>
        <v>-1.2103104619661174</v>
      </c>
      <c r="F24">
        <f>IF(AV24&lt;&gt;0,1/(1/AV24-1/N24),0)</f>
        <v>2.9206100434436135</v>
      </c>
      <c r="G24">
        <f>((AY24-AL24/2)*S24-E24)/(AY24+AL24/2)</f>
        <v>388.40793040315515</v>
      </c>
      <c r="H24">
        <f>AL24*1000</f>
        <v>19.694893176203419</v>
      </c>
      <c r="I24">
        <f>(AQ24-AW24)</f>
        <v>0.95483451577282752</v>
      </c>
      <c r="J24">
        <f>(P24+AP24*D24)</f>
        <v>31.239748001098633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32.689205169677734</v>
      </c>
      <c r="P24" s="1">
        <v>31.239748001098633</v>
      </c>
      <c r="Q24" s="1">
        <v>32.832992553710938</v>
      </c>
      <c r="R24" s="1">
        <v>399.98089599609375</v>
      </c>
      <c r="S24" s="1">
        <v>394.0447998046875</v>
      </c>
      <c r="T24" s="1">
        <v>23.881914138793945</v>
      </c>
      <c r="U24" s="1">
        <v>40.998172760009766</v>
      </c>
      <c r="V24" s="1">
        <v>42.458358764648438</v>
      </c>
      <c r="W24" s="1">
        <v>72.888427734375</v>
      </c>
      <c r="X24" s="1">
        <v>300.14639282226563</v>
      </c>
      <c r="Y24" s="1">
        <v>50.922649383544922</v>
      </c>
      <c r="Z24" s="1">
        <v>7.1110844612121582E-2</v>
      </c>
      <c r="AA24" s="1">
        <v>88.262031555175781</v>
      </c>
      <c r="AB24" s="1">
        <v>-37.364700317382813</v>
      </c>
      <c r="AC24" s="1">
        <v>-1.4829394817352295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1.1034793853759763</v>
      </c>
      <c r="AL24">
        <f>(U24-T24)/(1000-U24)*AK24</f>
        <v>1.9694893176203418E-2</v>
      </c>
      <c r="AM24">
        <f>(P24+273.15)</f>
        <v>304.38974800109861</v>
      </c>
      <c r="AN24">
        <f>(O24+273.15)</f>
        <v>305.83920516967771</v>
      </c>
      <c r="AO24">
        <f>(Y24*AG24+Z24*AH24)*AI24</f>
        <v>8.1476237192536018</v>
      </c>
      <c r="AP24">
        <f>((AO24+0.00000010773*(AN24^4-AM24^4))-AL24*44100)/(L24*51.4+0.00000043092*AM24^3)</f>
        <v>-6.8980772706303428</v>
      </c>
      <c r="AQ24">
        <f>0.61365*EXP(17.502*J24/(240.97+J24))</f>
        <v>4.5734165336213577</v>
      </c>
      <c r="AR24">
        <f>AQ24*1000/AA24</f>
        <v>51.816352434198727</v>
      </c>
      <c r="AS24">
        <f>(AR24-U24)</f>
        <v>10.818179674188961</v>
      </c>
      <c r="AT24">
        <f>IF(D24,P24,(O24+P24)/2)</f>
        <v>31.964476585388184</v>
      </c>
      <c r="AU24">
        <f>0.61365*EXP(17.502*AT24/(240.97+AT24))</f>
        <v>4.7654906265704557</v>
      </c>
      <c r="AV24">
        <f>IF(AS24&lt;&gt;0,(1000-(AR24+U24)/2)/AS24*AL24,0)</f>
        <v>1.7360505798921695</v>
      </c>
      <c r="AW24">
        <f>U24*AA24/1000</f>
        <v>3.6185820178485302</v>
      </c>
      <c r="AX24">
        <f>(AU24-AW24)</f>
        <v>1.1469086087219256</v>
      </c>
      <c r="AY24">
        <f>1/(1.6/F24+1.37/N24)</f>
        <v>1.1522088847232232</v>
      </c>
      <c r="AZ24">
        <f>G24*AA24*0.001</f>
        <v>34.2816730095238</v>
      </c>
      <c r="BA24">
        <f>G24/S24</f>
        <v>0.985694851437384</v>
      </c>
      <c r="BB24">
        <f>(1-AL24*AA24/AQ24/F24)*100</f>
        <v>86.985927635890491</v>
      </c>
      <c r="BC24">
        <f>(S24-E24/(N24/1.35))</f>
        <v>394.42652556959081</v>
      </c>
      <c r="BD24">
        <f>E24*BB24/100/BC24</f>
        <v>-2.6691911277901808E-3</v>
      </c>
    </row>
    <row r="25" spans="1:56" x14ac:dyDescent="0.35">
      <c r="A25" s="1" t="s">
        <v>9</v>
      </c>
      <c r="B25" s="1" t="s">
        <v>4309</v>
      </c>
      <c r="K25" s="1">
        <v>2.72</v>
      </c>
    </row>
    <row r="26" spans="1:56" x14ac:dyDescent="0.35">
      <c r="A26" s="1" t="s">
        <v>9</v>
      </c>
      <c r="B26" s="1" t="s">
        <v>4308</v>
      </c>
      <c r="K26" s="1">
        <v>2.72</v>
      </c>
    </row>
    <row r="27" spans="1:56" x14ac:dyDescent="0.35">
      <c r="A27" s="1">
        <v>4</v>
      </c>
      <c r="B27" s="1" t="s">
        <v>4307</v>
      </c>
      <c r="C27" s="1">
        <v>1005.5000035874546</v>
      </c>
      <c r="D27" s="1">
        <v>0</v>
      </c>
      <c r="E27">
        <f>(R27-S27*(1000-T27)/(1000-U27))*AK27</f>
        <v>-0.76292508813950022</v>
      </c>
      <c r="F27">
        <f>IF(AV27&lt;&gt;0,1/(1/AV27-1/N27),0)</f>
        <v>2.3828690481402433</v>
      </c>
      <c r="G27">
        <f>((AY27-AL27/2)*S27-E27)/(AY27+AL27/2)</f>
        <v>387.55610661410299</v>
      </c>
      <c r="H27">
        <f>AL27*1000</f>
        <v>18.639016127036978</v>
      </c>
      <c r="I27">
        <f>(AQ27-AW27)</f>
        <v>1.0251400533440949</v>
      </c>
      <c r="J27">
        <f>(P27+AP27*D27)</f>
        <v>31.264556884765625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32.643112182617188</v>
      </c>
      <c r="P27" s="1">
        <v>31.264556884765625</v>
      </c>
      <c r="Q27" s="1">
        <v>32.789268493652344</v>
      </c>
      <c r="R27" s="1">
        <v>399.98550415039063</v>
      </c>
      <c r="S27" s="1">
        <v>394.0218505859375</v>
      </c>
      <c r="T27" s="1">
        <v>24.06782341003418</v>
      </c>
      <c r="U27" s="1">
        <v>40.277427673339844</v>
      </c>
      <c r="V27" s="1">
        <v>42.8973388671875</v>
      </c>
      <c r="W27" s="1">
        <v>71.788566589355469</v>
      </c>
      <c r="X27" s="1">
        <v>300.16854858398438</v>
      </c>
      <c r="Y27" s="1">
        <v>101.36073303222656</v>
      </c>
      <c r="Z27" s="1">
        <v>6.9904312491416931E-2</v>
      </c>
      <c r="AA27" s="1">
        <v>88.256340026855469</v>
      </c>
      <c r="AB27" s="1">
        <v>-37.517120361328125</v>
      </c>
      <c r="AC27" s="1">
        <v>-1.3900010585784912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1.1035608403822952</v>
      </c>
      <c r="AL27">
        <f>(U27-T27)/(1000-U27)*AK27</f>
        <v>1.8639016127036979E-2</v>
      </c>
      <c r="AM27">
        <f>(P27+273.15)</f>
        <v>304.4145568847656</v>
      </c>
      <c r="AN27">
        <f>(O27+273.15)</f>
        <v>305.79311218261716</v>
      </c>
      <c r="AO27">
        <f>(Y27*AG27+Z27*AH27)*AI27</f>
        <v>16.217716922662021</v>
      </c>
      <c r="AP27">
        <f>((AO27+0.00000010773*(AN27^4-AM27^4))-AL27*44100)/(L27*51.4+0.00000043092*AM27^3)</f>
        <v>-6.4577964740095437</v>
      </c>
      <c r="AQ27">
        <f>0.61365*EXP(17.502*J27/(240.97+J27))</f>
        <v>4.5798784054894544</v>
      </c>
      <c r="AR27">
        <f>AQ27*1000/AA27</f>
        <v>51.892911082601493</v>
      </c>
      <c r="AS27">
        <f>(AR27-U27)</f>
        <v>11.61548340926165</v>
      </c>
      <c r="AT27">
        <f>IF(D27,P27,(O27+P27)/2)</f>
        <v>31.953834533691406</v>
      </c>
      <c r="AU27">
        <f>0.61365*EXP(17.502*AT27/(240.97+AT27))</f>
        <v>4.7626201569962872</v>
      </c>
      <c r="AV27">
        <f>IF(AS27&lt;&gt;0,(1000-(AR27+U27)/2)/AS27*AL27,0)</f>
        <v>1.5307183769559496</v>
      </c>
      <c r="AW27">
        <f>U27*AA27/1000</f>
        <v>3.5547383521453595</v>
      </c>
      <c r="AX27">
        <f>(AU27-AW27)</f>
        <v>1.2078818048509277</v>
      </c>
      <c r="AY27">
        <f>1/(1.6/F27+1.37/N27)</f>
        <v>1.0085454998930836</v>
      </c>
      <c r="AZ27">
        <f>G27*AA27*0.001</f>
        <v>34.204283524818521</v>
      </c>
      <c r="BA27">
        <f>G27/S27</f>
        <v>0.98359039235458767</v>
      </c>
      <c r="BB27">
        <f>(1-AL27*AA27/AQ27/F27)*100</f>
        <v>84.92647680383358</v>
      </c>
      <c r="BC27">
        <f>(S27-E27/(N27/1.35))</f>
        <v>394.26247327902803</v>
      </c>
      <c r="BD27">
        <f>E27*BB27/100/BC27</f>
        <v>-1.6433859216189433E-3</v>
      </c>
    </row>
    <row r="28" spans="1:56" x14ac:dyDescent="0.35">
      <c r="A28" s="1" t="s">
        <v>9</v>
      </c>
      <c r="B28" s="1" t="s">
        <v>4306</v>
      </c>
      <c r="K28" s="1">
        <v>2.72</v>
      </c>
    </row>
    <row r="29" spans="1:56" x14ac:dyDescent="0.35">
      <c r="A29" s="1" t="s">
        <v>9</v>
      </c>
      <c r="B29" s="1" t="s">
        <v>4305</v>
      </c>
      <c r="K29" s="1">
        <v>2.72</v>
      </c>
    </row>
    <row r="30" spans="1:56" x14ac:dyDescent="0.35">
      <c r="A30" s="1">
        <v>5</v>
      </c>
      <c r="B30" s="1" t="s">
        <v>4304</v>
      </c>
      <c r="C30" s="1">
        <v>1209.5000035874546</v>
      </c>
      <c r="D30" s="1">
        <v>0</v>
      </c>
      <c r="E30">
        <f>(R30-S30*(1000-T30)/(1000-U30))*AK30</f>
        <v>-0.5467400950380783</v>
      </c>
      <c r="F30">
        <f>IF(AV30&lt;&gt;0,1/(1/AV30-1/N30),0)</f>
        <v>1.9178534235243112</v>
      </c>
      <c r="G30">
        <f>((AY30-AL30/2)*S30-E30)/(AY30+AL30/2)</f>
        <v>387.15837279170535</v>
      </c>
      <c r="H30">
        <f>AL30*1000</f>
        <v>17.386220961874031</v>
      </c>
      <c r="I30">
        <f>(AQ30-AW30)</f>
        <v>1.1055697382391649</v>
      </c>
      <c r="J30">
        <f>(P30+AP30*D30)</f>
        <v>31.274721145629883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32.611892700195313</v>
      </c>
      <c r="P30" s="1">
        <v>31.274721145629883</v>
      </c>
      <c r="Q30" s="1">
        <v>32.755001068115234</v>
      </c>
      <c r="R30" s="1">
        <v>400.08804321289063</v>
      </c>
      <c r="S30" s="1">
        <v>394.36968994140625</v>
      </c>
      <c r="T30" s="1">
        <v>24.263961791992188</v>
      </c>
      <c r="U30" s="1">
        <v>39.399551391601563</v>
      </c>
      <c r="V30" s="1">
        <v>43.319305419921875</v>
      </c>
      <c r="W30" s="1">
        <v>70.341407775878906</v>
      </c>
      <c r="X30" s="1">
        <v>300.1356201171875</v>
      </c>
      <c r="Y30" s="1">
        <v>150.40757751464844</v>
      </c>
      <c r="Z30" s="1">
        <v>0.11329536885023117</v>
      </c>
      <c r="AA30" s="1">
        <v>88.248680114746094</v>
      </c>
      <c r="AB30" s="1">
        <v>-37.644283294677734</v>
      </c>
      <c r="AC30" s="1">
        <v>-1.2777290344238281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1.103439779842601</v>
      </c>
      <c r="AL30">
        <f>(U30-T30)/(1000-U30)*AK30</f>
        <v>1.7386220961874029E-2</v>
      </c>
      <c r="AM30">
        <f>(P30+273.15)</f>
        <v>304.42472114562986</v>
      </c>
      <c r="AN30">
        <f>(O30+273.15)</f>
        <v>305.76189270019529</v>
      </c>
      <c r="AO30">
        <f>(Y30*AG30+Z30*AH30)*AI30</f>
        <v>24.065211864444336</v>
      </c>
      <c r="AP30">
        <f>((AO30+0.00000010773*(AN30^4-AM30^4))-AL30*44100)/(L30*51.4+0.00000043092*AM30^3)</f>
        <v>-5.945400468043136</v>
      </c>
      <c r="AQ30">
        <f>0.61365*EXP(17.502*J30/(240.97+J30))</f>
        <v>4.5825281456611107</v>
      </c>
      <c r="AR30">
        <f>AQ30*1000/AA30</f>
        <v>51.927441177620331</v>
      </c>
      <c r="AS30">
        <f>(AR30-U30)</f>
        <v>12.527889786018768</v>
      </c>
      <c r="AT30">
        <f>IF(D30,P30,(O30+P30)/2)</f>
        <v>31.943306922912598</v>
      </c>
      <c r="AU30">
        <f>0.61365*EXP(17.502*AT30/(240.97+AT30))</f>
        <v>4.7597820366112078</v>
      </c>
      <c r="AV30">
        <f>IF(AS30&lt;&gt;0,(1000-(AR30+U30)/2)/AS30*AL30,0)</f>
        <v>1.3244293818816337</v>
      </c>
      <c r="AW30">
        <f>U30*AA30/1000</f>
        <v>3.4769584074219457</v>
      </c>
      <c r="AX30">
        <f>(AU30-AW30)</f>
        <v>1.2828236291892621</v>
      </c>
      <c r="AY30">
        <f>1/(1.6/F30+1.37/N30)</f>
        <v>0.86630078369422758</v>
      </c>
      <c r="AZ30">
        <f>G30*AA30*0.001</f>
        <v>34.16621539424083</v>
      </c>
      <c r="BA30">
        <f>G30/S30</f>
        <v>0.98171432203430153</v>
      </c>
      <c r="BB30">
        <f>(1-AL30*AA30/AQ30/F30)*100</f>
        <v>82.542065480893527</v>
      </c>
      <c r="BC30">
        <f>(S30-E30/(N30/1.35))</f>
        <v>394.54212898703975</v>
      </c>
      <c r="BD30">
        <f>E30*BB30/100/BC30</f>
        <v>-1.143833659577212E-3</v>
      </c>
    </row>
    <row r="31" spans="1:56" x14ac:dyDescent="0.35">
      <c r="A31" s="1" t="s">
        <v>9</v>
      </c>
      <c r="B31" s="1" t="s">
        <v>4303</v>
      </c>
      <c r="K31" s="1">
        <v>2.72</v>
      </c>
    </row>
    <row r="32" spans="1:56" x14ac:dyDescent="0.35">
      <c r="A32" s="1" t="s">
        <v>9</v>
      </c>
      <c r="B32" s="1" t="s">
        <v>4302</v>
      </c>
      <c r="K32" s="1">
        <v>2.72</v>
      </c>
    </row>
    <row r="33" spans="1:56" x14ac:dyDescent="0.35">
      <c r="A33" s="1">
        <v>6</v>
      </c>
      <c r="B33" s="1" t="s">
        <v>4301</v>
      </c>
      <c r="C33" s="1">
        <v>1413.0000035986304</v>
      </c>
      <c r="D33" s="1">
        <v>0</v>
      </c>
      <c r="E33">
        <f>(R33-S33*(1000-T33)/(1000-U33))*AK33</f>
        <v>-0.27085149545350218</v>
      </c>
      <c r="F33">
        <f>IF(AV33&lt;&gt;0,1/(1/AV33-1/N33),0)</f>
        <v>1.6039536239238155</v>
      </c>
      <c r="G33">
        <f>((AY33-AL33/2)*S33-E33)/(AY33+AL33/2)</f>
        <v>386.05703202303039</v>
      </c>
      <c r="H33">
        <f>AL33*1000</f>
        <v>16.492240321817942</v>
      </c>
      <c r="I33">
        <f>(AQ33-AW33)</f>
        <v>1.1905029145435022</v>
      </c>
      <c r="J33">
        <f>(P33+AP33*D33)</f>
        <v>31.399377822875977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32.594863891601563</v>
      </c>
      <c r="P33" s="1">
        <v>31.399377822875977</v>
      </c>
      <c r="Q33" s="1">
        <v>32.730842590332031</v>
      </c>
      <c r="R33" s="1">
        <v>399.8232421875</v>
      </c>
      <c r="S33" s="1">
        <v>394.177490234375</v>
      </c>
      <c r="T33" s="1">
        <v>24.443954467773438</v>
      </c>
      <c r="U33" s="1">
        <v>38.809482574462891</v>
      </c>
      <c r="V33" s="1">
        <v>43.679306030273438</v>
      </c>
      <c r="W33" s="1">
        <v>69.34930419921875</v>
      </c>
      <c r="X33" s="1">
        <v>300.148681640625</v>
      </c>
      <c r="Y33" s="1">
        <v>300.60205078125</v>
      </c>
      <c r="Z33" s="1">
        <v>8.9189797639846802E-2</v>
      </c>
      <c r="AA33" s="1">
        <v>88.242118835449219</v>
      </c>
      <c r="AB33" s="1">
        <v>-37.788425445556641</v>
      </c>
      <c r="AC33" s="1">
        <v>-1.2235424518585205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1.1034878001493564</v>
      </c>
      <c r="AL33">
        <f>(U33-T33)/(1000-U33)*AK33</f>
        <v>1.6492240321817942E-2</v>
      </c>
      <c r="AM33">
        <f>(P33+273.15)</f>
        <v>304.54937782287595</v>
      </c>
      <c r="AN33">
        <f>(O33+273.15)</f>
        <v>305.74486389160154</v>
      </c>
      <c r="AO33">
        <f>(Y33*AG33+Z33*AH33)*AI33</f>
        <v>48.096327049963293</v>
      </c>
      <c r="AP33">
        <f>((AO33+0.00000010773*(AN33^4-AM33^4))-AL33*44100)/(L33*51.4+0.00000043092*AM33^3)</f>
        <v>-5.4394276333694718</v>
      </c>
      <c r="AQ33">
        <f>0.61365*EXP(17.502*J33/(240.97+J33))</f>
        <v>4.6151338878215524</v>
      </c>
      <c r="AR33">
        <f>AQ33*1000/AA33</f>
        <v>52.300805428614993</v>
      </c>
      <c r="AS33">
        <f>(AR33-U33)</f>
        <v>13.491322854152102</v>
      </c>
      <c r="AT33">
        <f>IF(D33,P33,(O33+P33)/2)</f>
        <v>31.99712085723877</v>
      </c>
      <c r="AU33">
        <f>0.61365*EXP(17.502*AT33/(240.97+AT33))</f>
        <v>4.7743051302431763</v>
      </c>
      <c r="AV33">
        <f>IF(AS33&lt;&gt;0,(1000-(AR33+U33)/2)/AS33*AL33,0)</f>
        <v>1.1667450337685081</v>
      </c>
      <c r="AW33">
        <f>U33*AA33/1000</f>
        <v>3.4246309732780502</v>
      </c>
      <c r="AX33">
        <f>(AU33-AW33)</f>
        <v>1.349674156965126</v>
      </c>
      <c r="AY33">
        <f>1/(1.6/F33+1.37/N33)</f>
        <v>0.75895423242994542</v>
      </c>
      <c r="AZ33">
        <f>G33*AA33*0.001</f>
        <v>34.066490497037073</v>
      </c>
      <c r="BA33">
        <f>G33/S33</f>
        <v>0.97939898037679363</v>
      </c>
      <c r="BB33">
        <f>(1-AL33*AA33/AQ33/F33)*100</f>
        <v>80.340183020894742</v>
      </c>
      <c r="BC33">
        <f>(S33-E33/(N33/1.35))</f>
        <v>394.26291541867789</v>
      </c>
      <c r="BD33">
        <f>E33*BB33/100/BC33</f>
        <v>-5.5192253354870136E-4</v>
      </c>
    </row>
    <row r="34" spans="1:56" x14ac:dyDescent="0.35">
      <c r="A34" s="1" t="s">
        <v>9</v>
      </c>
      <c r="B34" s="1" t="s">
        <v>4300</v>
      </c>
      <c r="K34" s="1">
        <v>2.72</v>
      </c>
    </row>
    <row r="35" spans="1:56" x14ac:dyDescent="0.35">
      <c r="A35" s="1" t="s">
        <v>9</v>
      </c>
      <c r="B35" s="1" t="s">
        <v>4299</v>
      </c>
      <c r="K35" s="1">
        <v>2.72</v>
      </c>
    </row>
    <row r="36" spans="1:56" x14ac:dyDescent="0.35">
      <c r="A36" s="1">
        <v>7</v>
      </c>
      <c r="B36" s="1" t="s">
        <v>4298</v>
      </c>
      <c r="C36" s="1">
        <v>1617.0000035986304</v>
      </c>
      <c r="D36" s="1">
        <v>0</v>
      </c>
      <c r="E36">
        <f>(R36-S36*(1000-T36)/(1000-U36))*AK36</f>
        <v>-0.12274648265825198</v>
      </c>
      <c r="F36">
        <f>IF(AV36&lt;&gt;0,1/(1/AV36-1/N36),0)</f>
        <v>1.4608602299413533</v>
      </c>
      <c r="G36">
        <f>((AY36-AL36/2)*S36-E36)/(AY36+AL36/2)</f>
        <v>385.76008957717414</v>
      </c>
      <c r="H36">
        <f>AL36*1000</f>
        <v>16.10376976842883</v>
      </c>
      <c r="I36">
        <f>(AQ36-AW36)</f>
        <v>1.2450175355559865</v>
      </c>
      <c r="J36">
        <f>(P36+AP36*D36)</f>
        <v>31.550487518310547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32.593517303466797</v>
      </c>
      <c r="P36" s="1">
        <v>31.550487518310547</v>
      </c>
      <c r="Q36" s="1">
        <v>32.718544006347656</v>
      </c>
      <c r="R36" s="1">
        <v>400.1239013671875</v>
      </c>
      <c r="S36" s="1">
        <v>394.4779052734375</v>
      </c>
      <c r="T36" s="1">
        <v>24.61463737487793</v>
      </c>
      <c r="U36" s="1">
        <v>38.645206451416016</v>
      </c>
      <c r="V36" s="1">
        <v>43.984760284423828</v>
      </c>
      <c r="W36" s="1">
        <v>69.056480407714844</v>
      </c>
      <c r="X36" s="1">
        <v>300.12686157226563</v>
      </c>
      <c r="Y36" s="1">
        <v>501.14483642578125</v>
      </c>
      <c r="Z36" s="1">
        <v>6.0263346880674362E-2</v>
      </c>
      <c r="AA36" s="1">
        <v>88.236351013183594</v>
      </c>
      <c r="AB36" s="1">
        <v>-37.922698974609375</v>
      </c>
      <c r="AC36" s="1">
        <v>-1.2115398645401001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1.1034075793097999</v>
      </c>
      <c r="AL36">
        <f>(U36-T36)/(1000-U36)*AK36</f>
        <v>1.6103769768428828E-2</v>
      </c>
      <c r="AM36">
        <f>(P36+273.15)</f>
        <v>304.70048751831052</v>
      </c>
      <c r="AN36">
        <f>(O36+273.15)</f>
        <v>305.74351730346677</v>
      </c>
      <c r="AO36">
        <f>(Y36*AG36+Z36*AH36)*AI36</f>
        <v>80.183172035891403</v>
      </c>
      <c r="AP36">
        <f>((AO36+0.00000010773*(AN36^4-AM36^4))-AL36*44100)/(L36*51.4+0.00000043092*AM36^3)</f>
        <v>-5.0510353720652423</v>
      </c>
      <c r="AQ36">
        <f>0.61365*EXP(17.502*J36/(240.97+J36))</f>
        <v>4.6549295369800774</v>
      </c>
      <c r="AR36">
        <f>AQ36*1000/AA36</f>
        <v>52.755236175672927</v>
      </c>
      <c r="AS36">
        <f>(AR36-U36)</f>
        <v>14.110029724256911</v>
      </c>
      <c r="AT36">
        <f>IF(D36,P36,(O36+P36)/2)</f>
        <v>32.072002410888672</v>
      </c>
      <c r="AU36">
        <f>0.61365*EXP(17.502*AT36/(240.97+AT36))</f>
        <v>4.7945780504801201</v>
      </c>
      <c r="AV36">
        <f>IF(AS36&lt;&gt;0,(1000-(AR36+U36)/2)/AS36*AL36,0)</f>
        <v>1.089141853444153</v>
      </c>
      <c r="AW36">
        <f>U36*AA36/1000</f>
        <v>3.4099120014240909</v>
      </c>
      <c r="AX36">
        <f>(AU36-AW36)</f>
        <v>1.3846660490560292</v>
      </c>
      <c r="AY36">
        <f>1/(1.6/F36+1.37/N36)</f>
        <v>0.70655772601493005</v>
      </c>
      <c r="AZ36">
        <f>G36*AA36*0.001</f>
        <v>34.038062670808685</v>
      </c>
      <c r="BA36">
        <f>G36/S36</f>
        <v>0.97790037013550735</v>
      </c>
      <c r="BB36">
        <f>(1-AL36*AA36/AQ36/F36)*100</f>
        <v>79.104473657653642</v>
      </c>
      <c r="BC36">
        <f>(S36-E36/(N36/1.35))</f>
        <v>394.51661888986433</v>
      </c>
      <c r="BD36">
        <f>E36*BB36/100/BC36</f>
        <v>-2.461188056242563E-4</v>
      </c>
    </row>
    <row r="37" spans="1:56" x14ac:dyDescent="0.35">
      <c r="A37" s="1" t="s">
        <v>9</v>
      </c>
      <c r="B37" s="1" t="s">
        <v>4297</v>
      </c>
      <c r="K37" s="1">
        <v>2.72</v>
      </c>
    </row>
    <row r="38" spans="1:56" x14ac:dyDescent="0.35">
      <c r="A38" s="1" t="s">
        <v>9</v>
      </c>
      <c r="B38" s="1" t="s">
        <v>4296</v>
      </c>
      <c r="K38" s="1">
        <v>2.72</v>
      </c>
    </row>
    <row r="39" spans="1:56" x14ac:dyDescent="0.35">
      <c r="A39" s="1">
        <v>8</v>
      </c>
      <c r="B39" s="1" t="s">
        <v>4295</v>
      </c>
      <c r="C39" s="1">
        <v>1821.0000035986304</v>
      </c>
      <c r="D39" s="1">
        <v>0</v>
      </c>
      <c r="E39">
        <f>(R39-S39*(1000-T39)/(1000-U39))*AK39</f>
        <v>0.1557291967055901</v>
      </c>
      <c r="F39">
        <f>IF(AV39&lt;&gt;0,1/(1/AV39-1/N39),0)</f>
        <v>1.2249956379386064</v>
      </c>
      <c r="G39">
        <f>((AY39-AL39/2)*S39-E39)/(AY39+AL39/2)</f>
        <v>383.91435480017481</v>
      </c>
      <c r="H39">
        <f>AL39*1000</f>
        <v>16.00528552228074</v>
      </c>
      <c r="I39">
        <f>(AQ39-AW39)</f>
        <v>1.4135306594960912</v>
      </c>
      <c r="J39">
        <f>(P39+AP39*D39)</f>
        <v>32.201324462890625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32.613395690917969</v>
      </c>
      <c r="P39" s="1">
        <v>32.201324462890625</v>
      </c>
      <c r="Q39" s="1">
        <v>32.721389770507813</v>
      </c>
      <c r="R39" s="1">
        <v>400.15444946289063</v>
      </c>
      <c r="S39" s="1">
        <v>394.29510498046875</v>
      </c>
      <c r="T39" s="1">
        <v>24.775407791137695</v>
      </c>
      <c r="U39" s="1">
        <v>38.716358184814453</v>
      </c>
      <c r="V39" s="1">
        <v>44.223075866699219</v>
      </c>
      <c r="W39" s="1">
        <v>69.107093811035156</v>
      </c>
      <c r="X39" s="1">
        <v>300.18673706054688</v>
      </c>
      <c r="Y39" s="1">
        <v>750.56402587890625</v>
      </c>
      <c r="Z39" s="1">
        <v>0.15668265521526337</v>
      </c>
      <c r="AA39" s="1">
        <v>88.237525939941406</v>
      </c>
      <c r="AB39" s="1">
        <v>-38.358757019042969</v>
      </c>
      <c r="AC39" s="1">
        <v>-1.2439873218536377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1.103627709781422</v>
      </c>
      <c r="AL39">
        <f>(U39-T39)/(1000-U39)*AK39</f>
        <v>1.6005285522280741E-2</v>
      </c>
      <c r="AM39">
        <f>(P39+273.15)</f>
        <v>305.3513244628906</v>
      </c>
      <c r="AN39">
        <f>(O39+273.15)</f>
        <v>305.76339569091795</v>
      </c>
      <c r="AO39">
        <f>(Y39*AG39+Z39*AH39)*AI39</f>
        <v>120.09024145639887</v>
      </c>
      <c r="AP39">
        <f>((AO39+0.00000010773*(AN39^4-AM39^4))-AL39*44100)/(L39*51.4+0.00000043092*AM39^3)</f>
        <v>-4.7489987963500218</v>
      </c>
      <c r="AQ39">
        <f>0.61365*EXP(17.502*J39/(240.97+J39))</f>
        <v>4.8297663191287192</v>
      </c>
      <c r="AR39">
        <f>AQ39*1000/AA39</f>
        <v>54.735967126005825</v>
      </c>
      <c r="AS39">
        <f>(AR39-U39)</f>
        <v>16.019608941191372</v>
      </c>
      <c r="AT39">
        <f>IF(D39,P39,(O39+P39)/2)</f>
        <v>32.407360076904297</v>
      </c>
      <c r="AU39">
        <f>0.61365*EXP(17.502*AT39/(240.97+AT39))</f>
        <v>4.8862926172499748</v>
      </c>
      <c r="AV39">
        <f>IF(AS39&lt;&gt;0,(1000-(AR39+U39)/2)/AS39*AL39,0)</f>
        <v>0.95242149815460364</v>
      </c>
      <c r="AW39">
        <f>U39*AA39/1000</f>
        <v>3.416235659632628</v>
      </c>
      <c r="AX39">
        <f>(AU39-AW39)</f>
        <v>1.4700569576173468</v>
      </c>
      <c r="AY39">
        <f>1/(1.6/F39+1.37/N39)</f>
        <v>0.61493258057476385</v>
      </c>
      <c r="AZ39">
        <f>G39*AA39*0.001</f>
        <v>33.875652840396299</v>
      </c>
      <c r="BA39">
        <f>G39/S39</f>
        <v>0.97367263745055077</v>
      </c>
      <c r="BB39">
        <f>(1-AL39*AA39/AQ39/F39)*100</f>
        <v>76.129798352535232</v>
      </c>
      <c r="BC39">
        <f>(S39-E39/(N39/1.35))</f>
        <v>394.24598878375866</v>
      </c>
      <c r="BD39">
        <f>E39*BB39/100/BC39</f>
        <v>3.0071662566240093E-4</v>
      </c>
    </row>
    <row r="40" spans="1:56" x14ac:dyDescent="0.35">
      <c r="A40" s="1" t="s">
        <v>9</v>
      </c>
      <c r="B40" s="1" t="s">
        <v>4294</v>
      </c>
      <c r="K40" s="1">
        <v>2.72</v>
      </c>
    </row>
    <row r="41" spans="1:56" x14ac:dyDescent="0.35">
      <c r="A41" s="1" t="s">
        <v>9</v>
      </c>
      <c r="B41" s="1" t="s">
        <v>4293</v>
      </c>
      <c r="K41" s="1">
        <v>2.72</v>
      </c>
    </row>
    <row r="42" spans="1:56" x14ac:dyDescent="0.35">
      <c r="A42" s="1">
        <v>9</v>
      </c>
      <c r="B42" s="1" t="s">
        <v>4292</v>
      </c>
      <c r="C42" s="1">
        <v>2024.0000035986304</v>
      </c>
      <c r="D42" s="1">
        <v>0</v>
      </c>
      <c r="E42">
        <f>(R42-S42*(1000-T42)/(1000-U42))*AK42</f>
        <v>0.33686875448015041</v>
      </c>
      <c r="F42">
        <f>IF(AV42&lt;&gt;0,1/(1/AV42-1/N42),0)</f>
        <v>1.2475340002542257</v>
      </c>
      <c r="G42">
        <f>((AY42-AL42/2)*S42-E42)/(AY42+AL42/2)</f>
        <v>383.82723069269178</v>
      </c>
      <c r="H42">
        <f>AL42*1000</f>
        <v>15.692378090634097</v>
      </c>
      <c r="I42">
        <f>(AQ42-AW42)</f>
        <v>1.3668890419089936</v>
      </c>
      <c r="J42">
        <f>(P42+AP42*D42)</f>
        <v>31.991004943847656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32.644935607910156</v>
      </c>
      <c r="P42" s="1">
        <v>31.991004943847656</v>
      </c>
      <c r="Q42" s="1">
        <v>32.737873077392578</v>
      </c>
      <c r="R42" s="1">
        <v>400.06021118164063</v>
      </c>
      <c r="S42" s="1">
        <v>394.14959716796875</v>
      </c>
      <c r="T42" s="1">
        <v>24.927701950073242</v>
      </c>
      <c r="U42" s="1">
        <v>38.600070953369141</v>
      </c>
      <c r="V42" s="1">
        <v>44.413162231445313</v>
      </c>
      <c r="W42" s="1">
        <v>68.772933959960938</v>
      </c>
      <c r="X42" s="1">
        <v>300.13592529296875</v>
      </c>
      <c r="Y42" s="1">
        <v>1000.39453125</v>
      </c>
      <c r="Z42" s="1">
        <v>0.12414304912090302</v>
      </c>
      <c r="AA42" s="1">
        <v>88.2320556640625</v>
      </c>
      <c r="AB42" s="1">
        <v>-38.672203063964844</v>
      </c>
      <c r="AC42" s="1">
        <v>-1.2157334089279175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1.103440901812385</v>
      </c>
      <c r="AL42">
        <f>(U42-T42)/(1000-U42)*AK42</f>
        <v>1.5692378090634097E-2</v>
      </c>
      <c r="AM42">
        <f>(P42+273.15)</f>
        <v>305.14100494384763</v>
      </c>
      <c r="AN42">
        <f>(O42+273.15)</f>
        <v>305.79493560791013</v>
      </c>
      <c r="AO42">
        <f>(Y42*AG42+Z42*AH42)*AI42</f>
        <v>160.06312142231036</v>
      </c>
      <c r="AP42">
        <f>((AO42+0.00000010773*(AN42^4-AM42^4))-AL42*44100)/(L42*51.4+0.00000043092*AM42^3)</f>
        <v>-4.2858589104540394</v>
      </c>
      <c r="AQ42">
        <f>0.61365*EXP(17.502*J42/(240.97+J42))</f>
        <v>4.7726526509034217</v>
      </c>
      <c r="AR42">
        <f>AQ42*1000/AA42</f>
        <v>54.092048688913806</v>
      </c>
      <c r="AS42">
        <f>(AR42-U42)</f>
        <v>15.491977735544666</v>
      </c>
      <c r="AT42">
        <f>IF(D42,P42,(O42+P42)/2)</f>
        <v>32.317970275878906</v>
      </c>
      <c r="AU42">
        <f>0.61365*EXP(17.502*AT42/(240.97+AT42))</f>
        <v>4.8616980178363072</v>
      </c>
      <c r="AV42">
        <f>IF(AS42&lt;&gt;0,(1000-(AR42+U42)/2)/AS42*AL42,0)</f>
        <v>0.96599016938772142</v>
      </c>
      <c r="AW42">
        <f>U42*AA42/1000</f>
        <v>3.4057636089944281</v>
      </c>
      <c r="AX42">
        <f>(AU42-AW42)</f>
        <v>1.4559344088418791</v>
      </c>
      <c r="AY42">
        <f>1/(1.6/F42+1.37/N42)</f>
        <v>0.6239869543653408</v>
      </c>
      <c r="AZ42">
        <f>G42*AA42*0.001</f>
        <v>33.86586558386054</v>
      </c>
      <c r="BA42">
        <f>G42/S42</f>
        <v>0.97381104395527762</v>
      </c>
      <c r="BB42">
        <f>(1-AL42*AA42/AQ42/F42)*100</f>
        <v>76.745717588373495</v>
      </c>
      <c r="BC42">
        <f>(S42-E42/(N42/1.35))</f>
        <v>394.04335047588688</v>
      </c>
      <c r="BD42">
        <f>E42*BB42/100/BC42</f>
        <v>6.5610127069668238E-4</v>
      </c>
    </row>
    <row r="43" spans="1:56" x14ac:dyDescent="0.35">
      <c r="A43" s="1" t="s">
        <v>9</v>
      </c>
      <c r="B43" s="1" t="s">
        <v>4291</v>
      </c>
      <c r="K43" s="1">
        <v>2.72</v>
      </c>
    </row>
    <row r="44" spans="1:56" x14ac:dyDescent="0.35">
      <c r="A44" s="1" t="s">
        <v>9</v>
      </c>
      <c r="B44" s="1" t="s">
        <v>4290</v>
      </c>
      <c r="K44" s="1">
        <v>2.72</v>
      </c>
    </row>
    <row r="45" spans="1:56" x14ac:dyDescent="0.35">
      <c r="A45" s="1">
        <v>10</v>
      </c>
      <c r="B45" s="1" t="s">
        <v>4289</v>
      </c>
      <c r="C45" s="1">
        <v>2227.5000036098063</v>
      </c>
      <c r="D45" s="1">
        <v>0</v>
      </c>
      <c r="E45">
        <f>(R45-S45*(1000-T45)/(1000-U45))*AK45</f>
        <v>-0.16199228785367117</v>
      </c>
      <c r="F45">
        <f>IF(AV45&lt;&gt;0,1/(1/AV45-1/N45),0)</f>
        <v>1.0581801325658171</v>
      </c>
      <c r="G45">
        <f>((AY45-AL45/2)*S45-E45)/(AY45+AL45/2)</f>
        <v>384.55053184094947</v>
      </c>
      <c r="H45">
        <f>AL45*1000</f>
        <v>14.842022790965173</v>
      </c>
      <c r="I45">
        <f>(AQ45-AW45)</f>
        <v>1.4717960255122535</v>
      </c>
      <c r="J45">
        <f>(P45+AP45*D45)</f>
        <v>32.187602996826172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32.693515777587891</v>
      </c>
      <c r="P45" s="1">
        <v>32.187602996826172</v>
      </c>
      <c r="Q45" s="1">
        <v>32.77142333984375</v>
      </c>
      <c r="R45" s="1">
        <v>400.0147705078125</v>
      </c>
      <c r="S45" s="1">
        <v>394.85049438476563</v>
      </c>
      <c r="T45" s="1">
        <v>25.07988166809082</v>
      </c>
      <c r="U45" s="1">
        <v>38.019363403320313</v>
      </c>
      <c r="V45" s="1">
        <v>44.558204650878906</v>
      </c>
      <c r="W45" s="1">
        <v>67.547149658203125</v>
      </c>
      <c r="X45" s="1">
        <v>300.13140869140625</v>
      </c>
      <c r="Y45" s="1">
        <v>1251.277587890625</v>
      </c>
      <c r="Z45" s="1">
        <v>0.18079070746898651</v>
      </c>
      <c r="AA45" s="1">
        <v>88.224151611328125</v>
      </c>
      <c r="AB45" s="1">
        <v>-38.802494049072266</v>
      </c>
      <c r="AC45" s="1">
        <v>-1.1206060647964478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1.1034242966595815</v>
      </c>
      <c r="AL45">
        <f>(U45-T45)/(1000-U45)*AK45</f>
        <v>1.4842022790965172E-2</v>
      </c>
      <c r="AM45">
        <f>(P45+273.15)</f>
        <v>305.33760299682615</v>
      </c>
      <c r="AN45">
        <f>(O45+273.15)</f>
        <v>305.84351577758787</v>
      </c>
      <c r="AO45">
        <f>(Y45*AG45+Z45*AH45)*AI45</f>
        <v>200.20440958758263</v>
      </c>
      <c r="AP45">
        <f>((AO45+0.00000010773*(AN45^4-AM45^4))-AL45*44100)/(L45*51.4+0.00000043092*AM45^3)</f>
        <v>-3.6648425267897915</v>
      </c>
      <c r="AQ45">
        <f>0.61365*EXP(17.502*J45/(240.97+J45))</f>
        <v>4.8260221065729647</v>
      </c>
      <c r="AR45">
        <f>AQ45*1000/AA45</f>
        <v>54.701825049381327</v>
      </c>
      <c r="AS45">
        <f>(AR45-U45)</f>
        <v>16.682461646061014</v>
      </c>
      <c r="AT45">
        <f>IF(D45,P45,(O45+P45)/2)</f>
        <v>32.440559387207031</v>
      </c>
      <c r="AU45">
        <f>0.61365*EXP(17.502*AT45/(240.97+AT45))</f>
        <v>4.8954545732458348</v>
      </c>
      <c r="AV45">
        <f>IF(AS45&lt;&gt;0,(1000-(AR45+U45)/2)/AS45*AL45,0)</f>
        <v>0.84843220953527243</v>
      </c>
      <c r="AW45">
        <f>U45*AA45/1000</f>
        <v>3.3542260810607112</v>
      </c>
      <c r="AX45">
        <f>(AU45-AW45)</f>
        <v>1.5412284921851236</v>
      </c>
      <c r="AY45">
        <f>1/(1.6/F45+1.37/N45)</f>
        <v>0.54582252949972632</v>
      </c>
      <c r="AZ45">
        <f>G45*AA45*0.001</f>
        <v>33.926644423352791</v>
      </c>
      <c r="BA45">
        <f>G45/S45</f>
        <v>0.97391427213516601</v>
      </c>
      <c r="BB45">
        <f>(1-AL45*AA45/AQ45/F45)*100</f>
        <v>74.359193893662834</v>
      </c>
      <c r="BC45">
        <f>(S45-E45/(N45/1.35))</f>
        <v>394.90158592857409</v>
      </c>
      <c r="BD45">
        <f>E45*BB45/100/BC45</f>
        <v>-3.0502829998681929E-4</v>
      </c>
    </row>
    <row r="46" spans="1:56" x14ac:dyDescent="0.35">
      <c r="A46" s="1" t="s">
        <v>9</v>
      </c>
      <c r="B46" s="1" t="s">
        <v>4288</v>
      </c>
      <c r="K46" s="1">
        <v>2.72</v>
      </c>
    </row>
    <row r="47" spans="1:56" x14ac:dyDescent="0.35">
      <c r="A47" s="1" t="s">
        <v>9</v>
      </c>
      <c r="B47" s="1" t="s">
        <v>4287</v>
      </c>
      <c r="K47" s="1">
        <v>2.72</v>
      </c>
    </row>
    <row r="48" spans="1:56" x14ac:dyDescent="0.35">
      <c r="A48" s="1">
        <v>11</v>
      </c>
      <c r="B48" s="1" t="s">
        <v>4286</v>
      </c>
      <c r="C48" s="1">
        <v>2430.0000036209822</v>
      </c>
      <c r="D48" s="1">
        <v>0</v>
      </c>
      <c r="E48">
        <f>(R48-S48*(1000-T48)/(1000-U48))*AK48</f>
        <v>-1.0433085428845725</v>
      </c>
      <c r="F48">
        <f>IF(AV48&lt;&gt;0,1/(1/AV48-1/N48),0)</f>
        <v>0.82479988841323271</v>
      </c>
      <c r="G48">
        <f>((AY48-AL48/2)*S48-E48)/(AY48+AL48/2)</f>
        <v>386.47801156110887</v>
      </c>
      <c r="H48">
        <f>AL48*1000</f>
        <v>13.5279474861849</v>
      </c>
      <c r="I48">
        <f>(AQ48-AW48)</f>
        <v>1.6456716594248761</v>
      </c>
      <c r="J48">
        <f>(P48+AP48*D48)</f>
        <v>32.4993896484375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32.765411376953125</v>
      </c>
      <c r="P48" s="1">
        <v>32.4993896484375</v>
      </c>
      <c r="Q48" s="1">
        <v>32.821044921875</v>
      </c>
      <c r="R48" s="1">
        <v>399.99270629882813</v>
      </c>
      <c r="S48" s="1">
        <v>396.08251953125</v>
      </c>
      <c r="T48" s="1">
        <v>25.218526840209961</v>
      </c>
      <c r="U48" s="1">
        <v>37.023818969726563</v>
      </c>
      <c r="V48" s="1">
        <v>44.618896484375</v>
      </c>
      <c r="W48" s="1">
        <v>65.505889892578125</v>
      </c>
      <c r="X48" s="1">
        <v>300.15087890625</v>
      </c>
      <c r="Y48" s="1">
        <v>1601.5130615234375</v>
      </c>
      <c r="Z48" s="1">
        <v>0.14824911952018738</v>
      </c>
      <c r="AA48" s="1">
        <v>88.2149658203125</v>
      </c>
      <c r="AB48" s="1">
        <v>-38.669307708740234</v>
      </c>
      <c r="AC48" s="1">
        <v>-0.88898468017578125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1.1034958783318012</v>
      </c>
      <c r="AL48">
        <f>(U48-T48)/(1000-U48)*AK48</f>
        <v>1.35279474861849E-2</v>
      </c>
      <c r="AM48">
        <f>(P48+273.15)</f>
        <v>305.64938964843748</v>
      </c>
      <c r="AN48">
        <f>(O48+273.15)</f>
        <v>305.9154113769531</v>
      </c>
      <c r="AO48">
        <f>(Y48*AG48+Z48*AH48)*AI48</f>
        <v>256.24208411629297</v>
      </c>
      <c r="AP48">
        <f>((AO48+0.00000010773*(AN48^4-AM48^4))-AL48*44100)/(L48*51.4+0.00000043092*AM48^3)</f>
        <v>-2.7558180908172507</v>
      </c>
      <c r="AQ48">
        <f>0.61365*EXP(17.502*J48/(240.97+J48))</f>
        <v>4.9117265843767424</v>
      </c>
      <c r="AR48">
        <f>AQ48*1000/AA48</f>
        <v>55.679062375669616</v>
      </c>
      <c r="AS48">
        <f>(AR48-U48)</f>
        <v>18.655243405943054</v>
      </c>
      <c r="AT48">
        <f>IF(D48,P48,(O48+P48)/2)</f>
        <v>32.632400512695313</v>
      </c>
      <c r="AU48">
        <f>0.61365*EXP(17.502*AT48/(240.97+AT48))</f>
        <v>4.948690024400145</v>
      </c>
      <c r="AV48">
        <f>IF(AS48&lt;&gt;0,(1000-(AR48+U48)/2)/AS48*AL48,0)</f>
        <v>0.69154324873326212</v>
      </c>
      <c r="AW48">
        <f>U48*AA48/1000</f>
        <v>3.2660549249518662</v>
      </c>
      <c r="AX48">
        <f>(AU48-AW48)</f>
        <v>1.6826350994482788</v>
      </c>
      <c r="AY48">
        <f>1/(1.6/F48+1.37/N48)</f>
        <v>0.44249120881745369</v>
      </c>
      <c r="AZ48">
        <f>G48*AA48*0.001</f>
        <v>34.093144580165557</v>
      </c>
      <c r="BA48">
        <f>G48/S48</f>
        <v>0.97575124501452948</v>
      </c>
      <c r="BB48">
        <f>(1-AL48*AA48/AQ48/F48)*100</f>
        <v>70.542804167370747</v>
      </c>
      <c r="BC48">
        <f>(S48-E48/(N48/1.35))</f>
        <v>396.41157374013108</v>
      </c>
      <c r="BD48">
        <f>E48*BB48/100/BC48</f>
        <v>-1.8566034672614952E-3</v>
      </c>
    </row>
    <row r="49" spans="1:56" x14ac:dyDescent="0.35">
      <c r="A49" s="1" t="s">
        <v>9</v>
      </c>
      <c r="B49" s="1" t="s">
        <v>4285</v>
      </c>
      <c r="K49" s="1">
        <v>2.72</v>
      </c>
    </row>
    <row r="50" spans="1:56" x14ac:dyDescent="0.35">
      <c r="A50" s="1" t="s">
        <v>9</v>
      </c>
      <c r="B50" s="1" t="s">
        <v>4280</v>
      </c>
      <c r="K50" s="1">
        <v>2.72</v>
      </c>
    </row>
    <row r="51" spans="1:56" x14ac:dyDescent="0.35">
      <c r="A51" s="1">
        <v>12</v>
      </c>
      <c r="B51" s="1" t="s">
        <v>4284</v>
      </c>
      <c r="C51" s="1">
        <v>2633.0000036209822</v>
      </c>
      <c r="D51" s="1">
        <v>0</v>
      </c>
      <c r="E51">
        <f>(R51-S51*(1000-T51)/(1000-U51))*AK51</f>
        <v>-0.96894741417293795</v>
      </c>
      <c r="F51">
        <f>IF(AV51&lt;&gt;0,1/(1/AV51-1/N51),0)</f>
        <v>0.56629938204420915</v>
      </c>
      <c r="G51">
        <f>((AY51-AL51/2)*S51-E51)/(AY51+AL51/2)</f>
        <v>385.77797556319638</v>
      </c>
      <c r="H51">
        <f>AL51*1000</f>
        <v>11.418151273339022</v>
      </c>
      <c r="I51">
        <f>(AQ51-AW51)</f>
        <v>1.9206603541559399</v>
      </c>
      <c r="J51">
        <f>(P51+AP51*D51)</f>
        <v>32.954723358154297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32.867027282714844</v>
      </c>
      <c r="P51" s="1">
        <v>32.954723358154297</v>
      </c>
      <c r="Q51" s="1">
        <v>32.893814086914063</v>
      </c>
      <c r="R51" s="1">
        <v>400.01040649414063</v>
      </c>
      <c r="S51" s="1">
        <v>396.78305053710938</v>
      </c>
      <c r="T51" s="1">
        <v>25.374910354614258</v>
      </c>
      <c r="U51" s="1">
        <v>35.355747222900391</v>
      </c>
      <c r="V51" s="1">
        <v>44.6353759765625</v>
      </c>
      <c r="W51" s="1">
        <v>62.192024230957031</v>
      </c>
      <c r="X51" s="1">
        <v>300.16836547851563</v>
      </c>
      <c r="Y51" s="1">
        <v>1999.0172119140625</v>
      </c>
      <c r="Z51" s="1">
        <v>7.7138818800449371E-2</v>
      </c>
      <c r="AA51" s="1">
        <v>88.20654296875</v>
      </c>
      <c r="AB51" s="1">
        <v>-39.211399078369141</v>
      </c>
      <c r="AC51" s="1">
        <v>-0.73257178068161011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1.1035601672004249</v>
      </c>
      <c r="AL51">
        <f>(U51-T51)/(1000-U51)*AK51</f>
        <v>1.1418151273339023E-2</v>
      </c>
      <c r="AM51">
        <f>(P51+273.15)</f>
        <v>306.10472335815427</v>
      </c>
      <c r="AN51">
        <f>(O51+273.15)</f>
        <v>306.01702728271482</v>
      </c>
      <c r="AO51">
        <f>(Y51*AG51+Z51*AH51)*AI51</f>
        <v>319.84274675720735</v>
      </c>
      <c r="AP51">
        <f>((AO51+0.00000010773*(AN51^4-AM51^4))-AL51*44100)/(L51*51.4+0.00000043092*AM51^3)</f>
        <v>-1.5100865534060905</v>
      </c>
      <c r="AQ51">
        <f>0.61365*EXP(17.502*J51/(240.97+J51))</f>
        <v>5.0392685907649666</v>
      </c>
      <c r="AR51">
        <f>AQ51*1000/AA51</f>
        <v>57.130326403907354</v>
      </c>
      <c r="AS51">
        <f>(AR51-U51)</f>
        <v>21.774579181006963</v>
      </c>
      <c r="AT51">
        <f>IF(D51,P51,(O51+P51)/2)</f>
        <v>32.91087532043457</v>
      </c>
      <c r="AU51">
        <f>0.61365*EXP(17.502*AT51/(240.97+AT51))</f>
        <v>5.0268623489840785</v>
      </c>
      <c r="AV51">
        <f>IF(AS51&lt;&gt;0,(1000-(AR51+U51)/2)/AS51*AL51,0)</f>
        <v>0.50013096432945059</v>
      </c>
      <c r="AW51">
        <f>U51*AA51/1000</f>
        <v>3.1186082366090266</v>
      </c>
      <c r="AX51">
        <f>(AU51-AW51)</f>
        <v>1.9082541123750518</v>
      </c>
      <c r="AY51">
        <f>1/(1.6/F51+1.37/N51)</f>
        <v>0.31792174814229029</v>
      </c>
      <c r="AZ51">
        <f>G51*AA51*0.001</f>
        <v>34.028141577912464</v>
      </c>
      <c r="BA51">
        <f>G51/S51</f>
        <v>0.97226425131059435</v>
      </c>
      <c r="BB51">
        <f>(1-AL51*AA51/AQ51/F51)*100</f>
        <v>64.707453189983767</v>
      </c>
      <c r="BC51">
        <f>(S51-E51/(N51/1.35))</f>
        <v>397.08865162414401</v>
      </c>
      <c r="BD51">
        <f>E51*BB51/100/BC51</f>
        <v>-1.5789451345362747E-3</v>
      </c>
    </row>
    <row r="52" spans="1:56" x14ac:dyDescent="0.35">
      <c r="A52" s="1" t="s">
        <v>9</v>
      </c>
      <c r="B52" s="1" t="s">
        <v>4283</v>
      </c>
      <c r="K52" s="1">
        <v>1.1233600000000001</v>
      </c>
    </row>
    <row r="53" spans="1:56" x14ac:dyDescent="0.35">
      <c r="A53" s="1" t="s">
        <v>9</v>
      </c>
      <c r="B53" s="1" t="s">
        <v>4282</v>
      </c>
      <c r="K53" s="1">
        <v>1.1233600000000001</v>
      </c>
    </row>
    <row r="54" spans="1:56" x14ac:dyDescent="0.35">
      <c r="A54" s="1" t="s">
        <v>9</v>
      </c>
      <c r="B54" s="1" t="s">
        <v>4281</v>
      </c>
      <c r="K54" s="1">
        <v>1.1233600000000001</v>
      </c>
    </row>
    <row r="55" spans="1:56" x14ac:dyDescent="0.35">
      <c r="A55" s="1" t="s">
        <v>9</v>
      </c>
      <c r="B55" s="1" t="s">
        <v>4280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BD55"/>
  <sheetViews>
    <sheetView topLeftCell="A9" zoomScale="57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4774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4773</v>
      </c>
    </row>
    <row r="12" spans="1:56" x14ac:dyDescent="0.35">
      <c r="A12" s="1" t="s">
        <v>9</v>
      </c>
      <c r="B12" s="1" t="s">
        <v>4772</v>
      </c>
    </row>
    <row r="13" spans="1:56" x14ac:dyDescent="0.35">
      <c r="A13" s="1" t="s">
        <v>9</v>
      </c>
      <c r="B13" s="1" t="s">
        <v>4771</v>
      </c>
    </row>
    <row r="14" spans="1:56" x14ac:dyDescent="0.35">
      <c r="A14" s="1" t="s">
        <v>9</v>
      </c>
      <c r="B14" s="1" t="s">
        <v>4770</v>
      </c>
    </row>
    <row r="15" spans="1:56" x14ac:dyDescent="0.35">
      <c r="A15" s="1" t="s">
        <v>9</v>
      </c>
      <c r="B15" s="1" t="s">
        <v>4769</v>
      </c>
    </row>
    <row r="16" spans="1:56" x14ac:dyDescent="0.35">
      <c r="A16" s="1" t="s">
        <v>9</v>
      </c>
      <c r="B16" s="1" t="s">
        <v>4768</v>
      </c>
    </row>
    <row r="17" spans="1:56" x14ac:dyDescent="0.35">
      <c r="A17" s="1" t="s">
        <v>9</v>
      </c>
      <c r="B17" s="1" t="s">
        <v>4767</v>
      </c>
    </row>
    <row r="18" spans="1:56" x14ac:dyDescent="0.35">
      <c r="A18" s="1">
        <v>1</v>
      </c>
      <c r="B18" s="1" t="s">
        <v>4766</v>
      </c>
      <c r="C18" s="1">
        <v>392.50000302866101</v>
      </c>
      <c r="D18" s="1">
        <v>0</v>
      </c>
      <c r="E18">
        <f>(R18-S18*(1000-T18)/(1000-U18))*AK18</f>
        <v>-7.2523855043293315</v>
      </c>
      <c r="F18">
        <f>IF(AV18&lt;&gt;0,1/(1/AV18-1/N18),0)</f>
        <v>4.2342235679542233</v>
      </c>
      <c r="G18">
        <f>((AY18-AL18/2)*S18-E18)/(AY18+AL18/2)</f>
        <v>387.72828951972087</v>
      </c>
      <c r="H18">
        <f>AL18*1000</f>
        <v>37.469342906543858</v>
      </c>
      <c r="I18">
        <f>(AQ18-AW18)</f>
        <v>1.5672600663093861</v>
      </c>
      <c r="J18">
        <f>(P18+AP18*D18)</f>
        <v>30.725549697875977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30.780420303344727</v>
      </c>
      <c r="P18" s="1">
        <v>30.725549697875977</v>
      </c>
      <c r="Q18" s="1">
        <v>30.864208221435547</v>
      </c>
      <c r="R18" s="1">
        <v>399.90682983398438</v>
      </c>
      <c r="S18" s="1">
        <v>393.1392822265625</v>
      </c>
      <c r="T18" s="1">
        <v>-0.15305720269680023</v>
      </c>
      <c r="U18" s="1">
        <v>32.648151397705078</v>
      </c>
      <c r="V18" s="1">
        <v>-0.30242282152175903</v>
      </c>
      <c r="W18" s="1">
        <v>64.508865356445313</v>
      </c>
      <c r="X18" s="1">
        <v>300.56582641601563</v>
      </c>
      <c r="Y18" s="1">
        <v>0.20227016508579254</v>
      </c>
      <c r="Z18" s="1">
        <v>0.21610312163829803</v>
      </c>
      <c r="AA18" s="1">
        <v>88.029525756835938</v>
      </c>
      <c r="AB18" s="1">
        <v>9.0021524429321289</v>
      </c>
      <c r="AC18" s="1">
        <v>1.1013944149017334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1.1050214206471161</v>
      </c>
      <c r="AL18">
        <f>(U18-T18)/(1000-U18)*AK18</f>
        <v>3.7469342906543857E-2</v>
      </c>
      <c r="AM18">
        <f>(P18+273.15)</f>
        <v>303.87554969787595</v>
      </c>
      <c r="AN18">
        <f>(O18+273.15)</f>
        <v>303.9304203033447</v>
      </c>
      <c r="AO18">
        <f>(Y18*AG18+Z18*AH18)*AI18</f>
        <v>3.2363225690352326E-2</v>
      </c>
      <c r="AP18">
        <f>((AO18+0.00000010773*(AN18^4-AM18^4))-AL18*44100)/(L18*51.4+0.00000043092*AM18^3)</f>
        <v>-13.527835361159331</v>
      </c>
      <c r="AQ18">
        <f>0.61365*EXP(17.502*J18/(240.97+J18))</f>
        <v>4.4412613506867444</v>
      </c>
      <c r="AR18">
        <f>AQ18*1000/AA18</f>
        <v>50.451951348174319</v>
      </c>
      <c r="AS18">
        <f>(AR18-U18)</f>
        <v>17.803799950469241</v>
      </c>
      <c r="AT18">
        <f>IF(D18,P18,(O18+P18)/2)</f>
        <v>30.752985000610352</v>
      </c>
      <c r="AU18">
        <f>0.61365*EXP(17.502*AT18/(240.97+AT18))</f>
        <v>4.4482275872999653</v>
      </c>
      <c r="AV18">
        <f>IF(AS18&lt;&gt;0,(1000-(AR18+U18)/2)/AS18*AL18,0)</f>
        <v>2.0171249892593939</v>
      </c>
      <c r="AW18">
        <f>U18*AA18/1000</f>
        <v>2.8740012843773584</v>
      </c>
      <c r="AX18">
        <f>(AU18-AW18)</f>
        <v>1.5742263029226069</v>
      </c>
      <c r="AY18">
        <f>1/(1.6/F18+1.37/N18)</f>
        <v>1.3633195054068745</v>
      </c>
      <c r="AZ18">
        <f>G18*AA18*0.001</f>
        <v>34.13153744893021</v>
      </c>
      <c r="BA18">
        <f>G18/S18</f>
        <v>0.9862364486291062</v>
      </c>
      <c r="BB18">
        <f>(1-AL18*AA18/AQ18/F18)*100</f>
        <v>82.460212654756376</v>
      </c>
      <c r="BC18">
        <f>(S18-E18/(N18/1.35))</f>
        <v>395.68079945706842</v>
      </c>
      <c r="BD18">
        <f>E18*BB18/100/BC18</f>
        <v>-1.5114032618258399E-2</v>
      </c>
    </row>
    <row r="19" spans="1:56" x14ac:dyDescent="0.35">
      <c r="A19" s="1" t="s">
        <v>9</v>
      </c>
      <c r="B19" s="1" t="s">
        <v>4765</v>
      </c>
      <c r="K19" s="1">
        <v>2.72</v>
      </c>
    </row>
    <row r="20" spans="1:56" x14ac:dyDescent="0.35">
      <c r="A20" s="1" t="s">
        <v>9</v>
      </c>
      <c r="B20" s="1" t="s">
        <v>4764</v>
      </c>
      <c r="K20" s="1">
        <v>2.72</v>
      </c>
    </row>
    <row r="21" spans="1:56" x14ac:dyDescent="0.35">
      <c r="A21" s="1">
        <v>2</v>
      </c>
      <c r="B21" s="1" t="s">
        <v>4763</v>
      </c>
      <c r="C21" s="1">
        <v>597.00000303983688</v>
      </c>
      <c r="D21" s="1">
        <v>0</v>
      </c>
      <c r="E21">
        <f>(R21-S21*(1000-T21)/(1000-U21))*AK21</f>
        <v>-7.5469251341449128</v>
      </c>
      <c r="F21">
        <f>IF(AV21&lt;&gt;0,1/(1/AV21-1/N21),0)</f>
        <v>3.6348166598294318</v>
      </c>
      <c r="G21">
        <f>((AY21-AL21/2)*S21-E21)/(AY21+AL21/2)</f>
        <v>388.41465937752093</v>
      </c>
      <c r="H21">
        <f>AL21*1000</f>
        <v>36.497291562206783</v>
      </c>
      <c r="I21">
        <f>(AQ21-AW21)</f>
        <v>1.6470093490049549</v>
      </c>
      <c r="J21">
        <f>(P21+AP21*D21)</f>
        <v>30.766950607299805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30.733644485473633</v>
      </c>
      <c r="P21" s="1">
        <v>30.766950607299805</v>
      </c>
      <c r="Q21" s="1">
        <v>30.859848022460938</v>
      </c>
      <c r="R21" s="1">
        <v>399.94412231445313</v>
      </c>
      <c r="S21" s="1">
        <v>393.76800537109375</v>
      </c>
      <c r="T21" s="1">
        <v>-0.11370819807052612</v>
      </c>
      <c r="U21" s="1">
        <v>31.863412857055664</v>
      </c>
      <c r="V21" s="1">
        <v>-0.22526267170906067</v>
      </c>
      <c r="W21" s="1">
        <v>63.123310089111328</v>
      </c>
      <c r="X21" s="1">
        <v>300.55697631835938</v>
      </c>
      <c r="Y21" s="1">
        <v>26.308340072631836</v>
      </c>
      <c r="Z21" s="1">
        <v>0.12442052364349365</v>
      </c>
      <c r="AA21" s="1">
        <v>88.02471923828125</v>
      </c>
      <c r="AB21" s="1">
        <v>9.0172605514526367</v>
      </c>
      <c r="AC21" s="1">
        <v>1.1109704971313477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1.1049888835233799</v>
      </c>
      <c r="AL21">
        <f>(U21-T21)/(1000-U21)*AK21</f>
        <v>3.6497291562206782E-2</v>
      </c>
      <c r="AM21">
        <f>(P21+273.15)</f>
        <v>303.91695060729978</v>
      </c>
      <c r="AN21">
        <f>(O21+273.15)</f>
        <v>303.88364448547361</v>
      </c>
      <c r="AO21">
        <f>(Y21*AG21+Z21*AH21)*AI21</f>
        <v>4.2093343175351379</v>
      </c>
      <c r="AP21">
        <f>((AO21+0.00000010773*(AN21^4-AM21^4))-AL21*44100)/(L21*51.4+0.00000043092*AM21^3)</f>
        <v>-13.150732470065574</v>
      </c>
      <c r="AQ21">
        <f>0.61365*EXP(17.502*J21/(240.97+J21))</f>
        <v>4.4517773197207209</v>
      </c>
      <c r="AR21">
        <f>AQ21*1000/AA21</f>
        <v>50.574172326183103</v>
      </c>
      <c r="AS21">
        <f>(AR21-U21)</f>
        <v>18.710759469127439</v>
      </c>
      <c r="AT21">
        <f>IF(D21,P21,(O21+P21)/2)</f>
        <v>30.750297546386719</v>
      </c>
      <c r="AU21">
        <f>0.61365*EXP(17.502*AT21/(240.97+AT21))</f>
        <v>4.4475447819124554</v>
      </c>
      <c r="AV21">
        <f>IF(AS21&lt;&gt;0,(1000-(AR21+U21)/2)/AS21*AL21,0)</f>
        <v>1.8702029347812565</v>
      </c>
      <c r="AW21">
        <f>U21*AA21/1000</f>
        <v>2.804767970715766</v>
      </c>
      <c r="AX21">
        <f>(AU21-AW21)</f>
        <v>1.6427768111966894</v>
      </c>
      <c r="AY21">
        <f>1/(1.6/F21+1.37/N21)</f>
        <v>1.256569117529158</v>
      </c>
      <c r="AZ21">
        <f>G21*AA21*0.001</f>
        <v>34.19009133973892</v>
      </c>
      <c r="BA21">
        <f>G21/S21</f>
        <v>0.98640482233053006</v>
      </c>
      <c r="BB21">
        <f>(1-AL21*AA21/AQ21/F21)*100</f>
        <v>80.145939405819817</v>
      </c>
      <c r="BC21">
        <f>(S21-E21/(N21/1.35))</f>
        <v>396.41274071428774</v>
      </c>
      <c r="BD21">
        <f>E21*BB21/100/BC21</f>
        <v>-1.5258223118953255E-2</v>
      </c>
    </row>
    <row r="22" spans="1:56" x14ac:dyDescent="0.35">
      <c r="A22" s="1" t="s">
        <v>9</v>
      </c>
      <c r="B22" s="1" t="s">
        <v>4762</v>
      </c>
      <c r="K22" s="1">
        <v>2.72</v>
      </c>
    </row>
    <row r="23" spans="1:56" x14ac:dyDescent="0.35">
      <c r="A23" s="1" t="s">
        <v>9</v>
      </c>
      <c r="B23" s="1" t="s">
        <v>4761</v>
      </c>
      <c r="K23" s="1">
        <v>2.72</v>
      </c>
    </row>
    <row r="24" spans="1:56" x14ac:dyDescent="0.35">
      <c r="A24" s="1">
        <v>3</v>
      </c>
      <c r="B24" s="1" t="s">
        <v>4760</v>
      </c>
      <c r="C24" s="1">
        <v>801.00000303983688</v>
      </c>
      <c r="D24" s="1">
        <v>0</v>
      </c>
      <c r="E24">
        <f>(R24-S24*(1000-T24)/(1000-U24))*AK24</f>
        <v>-7.7890978588616404</v>
      </c>
      <c r="F24">
        <f>IF(AV24&lt;&gt;0,1/(1/AV24-1/N24),0)</f>
        <v>3.306742261114854</v>
      </c>
      <c r="G24">
        <f>((AY24-AL24/2)*S24-E24)/(AY24+AL24/2)</f>
        <v>389.15632543486254</v>
      </c>
      <c r="H24">
        <f>AL24*1000</f>
        <v>35.684806363949278</v>
      </c>
      <c r="I24">
        <f>(AQ24-AW24)</f>
        <v>1.6931355752961896</v>
      </c>
      <c r="J24">
        <f>(P24+AP24*D24)</f>
        <v>30.729030609130859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30.672861099243164</v>
      </c>
      <c r="P24" s="1">
        <v>30.729030609130859</v>
      </c>
      <c r="Q24" s="1">
        <v>30.815607070922852</v>
      </c>
      <c r="R24" s="1">
        <v>400.04046630859375</v>
      </c>
      <c r="S24" s="1">
        <v>394.353271484375</v>
      </c>
      <c r="T24" s="1">
        <v>-5.9289067983627319E-2</v>
      </c>
      <c r="U24" s="1">
        <v>31.231193542480469</v>
      </c>
      <c r="V24" s="1">
        <v>-0.11785919964313507</v>
      </c>
      <c r="W24" s="1">
        <v>62.08367919921875</v>
      </c>
      <c r="X24" s="1">
        <v>300.51083374023438</v>
      </c>
      <c r="Y24" s="1">
        <v>50.866012573242188</v>
      </c>
      <c r="Z24" s="1">
        <v>0.39029517769813538</v>
      </c>
      <c r="AA24" s="1">
        <v>88.021263122558594</v>
      </c>
      <c r="AB24" s="1">
        <v>8.9349441528320313</v>
      </c>
      <c r="AC24" s="1">
        <v>1.1035040616989136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1.1048192416920379</v>
      </c>
      <c r="AL24">
        <f>(U24-T24)/(1000-U24)*AK24</f>
        <v>3.568480636394928E-2</v>
      </c>
      <c r="AM24">
        <f>(P24+273.15)</f>
        <v>303.87903060913084</v>
      </c>
      <c r="AN24">
        <f>(O24+273.15)</f>
        <v>303.82286109924314</v>
      </c>
      <c r="AO24">
        <f>(Y24*AG24+Z24*AH24)*AI24</f>
        <v>8.1385618298077134</v>
      </c>
      <c r="AP24">
        <f>((AO24+0.00000010773*(AN24^4-AM24^4))-AL24*44100)/(L24*51.4+0.00000043092*AM24^3)</f>
        <v>-12.827840777102951</v>
      </c>
      <c r="AQ24">
        <f>0.61365*EXP(17.502*J24/(240.97+J24))</f>
        <v>4.4421446797304158</v>
      </c>
      <c r="AR24">
        <f>AQ24*1000/AA24</f>
        <v>50.466722722954856</v>
      </c>
      <c r="AS24">
        <f>(AR24-U24)</f>
        <v>19.235529180474387</v>
      </c>
      <c r="AT24">
        <f>IF(D24,P24,(O24+P24)/2)</f>
        <v>30.700945854187012</v>
      </c>
      <c r="AU24">
        <f>0.61365*EXP(17.502*AT24/(240.97+AT24))</f>
        <v>4.4350221494373843</v>
      </c>
      <c r="AV24">
        <f>IF(AS24&lt;&gt;0,(1000-(AR24+U24)/2)/AS24*AL24,0)</f>
        <v>1.7793697735936198</v>
      </c>
      <c r="AW24">
        <f>U24*AA24/1000</f>
        <v>2.7490091044342262</v>
      </c>
      <c r="AX24">
        <f>(AU24-AW24)</f>
        <v>1.6860130450031581</v>
      </c>
      <c r="AY24">
        <f>1/(1.6/F24+1.37/N24)</f>
        <v>1.1911988709019925</v>
      </c>
      <c r="AZ24">
        <f>G24*AA24*0.001</f>
        <v>34.25403131691008</v>
      </c>
      <c r="BA24">
        <f>G24/S24</f>
        <v>0.98682159772644773</v>
      </c>
      <c r="BB24">
        <f>(1-AL24*AA24/AQ24/F24)*100</f>
        <v>78.616544074403663</v>
      </c>
      <c r="BC24">
        <f>(S24-E24/(N24/1.35))</f>
        <v>397.0828735451833</v>
      </c>
      <c r="BD24">
        <f>E24*BB24/100/BC24</f>
        <v>-1.5421263315990408E-2</v>
      </c>
    </row>
    <row r="25" spans="1:56" x14ac:dyDescent="0.35">
      <c r="A25" s="1" t="s">
        <v>9</v>
      </c>
      <c r="B25" s="1" t="s">
        <v>4759</v>
      </c>
      <c r="K25" s="1">
        <v>2.72</v>
      </c>
    </row>
    <row r="26" spans="1:56" x14ac:dyDescent="0.35">
      <c r="A26" s="1" t="s">
        <v>9</v>
      </c>
      <c r="B26" s="1" t="s">
        <v>4758</v>
      </c>
      <c r="K26" s="1">
        <v>2.72</v>
      </c>
    </row>
    <row r="27" spans="1:56" x14ac:dyDescent="0.35">
      <c r="A27" s="1">
        <v>4</v>
      </c>
      <c r="B27" s="1" t="s">
        <v>4757</v>
      </c>
      <c r="C27" s="1">
        <v>1005.0000030398369</v>
      </c>
      <c r="D27" s="1">
        <v>0</v>
      </c>
      <c r="E27">
        <f>(R27-S27*(1000-T27)/(1000-U27))*AK27</f>
        <v>-7.5445009585536988</v>
      </c>
      <c r="F27">
        <f>IF(AV27&lt;&gt;0,1/(1/AV27-1/N27),0)</f>
        <v>3.0349478853286289</v>
      </c>
      <c r="G27">
        <f>((AY27-AL27/2)*S27-E27)/(AY27+AL27/2)</f>
        <v>388.99668346646206</v>
      </c>
      <c r="H27">
        <f>AL27*1000</f>
        <v>34.835176323453396</v>
      </c>
      <c r="I27">
        <f>(AQ27-AW27)</f>
        <v>1.7331770674854416</v>
      </c>
      <c r="J27">
        <f>(P27+AP27*D27)</f>
        <v>30.671239852905273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30.623485565185547</v>
      </c>
      <c r="P27" s="1">
        <v>30.671239852905273</v>
      </c>
      <c r="Q27" s="1">
        <v>30.775903701782227</v>
      </c>
      <c r="R27" s="1">
        <v>399.9881591796875</v>
      </c>
      <c r="S27" s="1">
        <v>394.3819580078125</v>
      </c>
      <c r="T27" s="1">
        <v>4.5075852423906326E-2</v>
      </c>
      <c r="U27" s="1">
        <v>30.610015869140625</v>
      </c>
      <c r="V27" s="1">
        <v>8.9858055114746094E-2</v>
      </c>
      <c r="W27" s="1">
        <v>61.020622253417969</v>
      </c>
      <c r="X27" s="1">
        <v>300.51205444335938</v>
      </c>
      <c r="Y27" s="1">
        <v>100.86813354492188</v>
      </c>
      <c r="Z27" s="1">
        <v>0.29730010032653809</v>
      </c>
      <c r="AA27" s="1">
        <v>88.02093505859375</v>
      </c>
      <c r="AB27" s="1">
        <v>8.8656082153320313</v>
      </c>
      <c r="AC27" s="1">
        <v>1.1016063690185547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1.1048237295711738</v>
      </c>
      <c r="AL27">
        <f>(U27-T27)/(1000-U27)*AK27</f>
        <v>3.4835176323453398E-2</v>
      </c>
      <c r="AM27">
        <f>(P27+273.15)</f>
        <v>303.82123985290525</v>
      </c>
      <c r="AN27">
        <f>(O27+273.15)</f>
        <v>303.77348556518552</v>
      </c>
      <c r="AO27">
        <f>(Y27*AG27+Z27*AH27)*AI27</f>
        <v>16.138901006454944</v>
      </c>
      <c r="AP27">
        <f>((AO27+0.00000010773*(AN27^4-AM27^4))-AL27*44100)/(L27*51.4+0.00000043092*AM27^3)</f>
        <v>-12.455307787832654</v>
      </c>
      <c r="AQ27">
        <f>0.61365*EXP(17.502*J27/(240.97+J27))</f>
        <v>4.4274992864455927</v>
      </c>
      <c r="AR27">
        <f>AQ27*1000/AA27</f>
        <v>50.300525477243525</v>
      </c>
      <c r="AS27">
        <f>(AR27-U27)</f>
        <v>19.6905096081029</v>
      </c>
      <c r="AT27">
        <f>IF(D27,P27,(O27+P27)/2)</f>
        <v>30.64736270904541</v>
      </c>
      <c r="AU27">
        <f>0.61365*EXP(17.502*AT27/(240.97+AT27))</f>
        <v>4.4214606071611744</v>
      </c>
      <c r="AV27">
        <f>IF(AS27&lt;&gt;0,(1000-(AR27+U27)/2)/AS27*AL27,0)</f>
        <v>1.697564486730426</v>
      </c>
      <c r="AW27">
        <f>U27*AA27/1000</f>
        <v>2.694322218960151</v>
      </c>
      <c r="AX27">
        <f>(AU27-AW27)</f>
        <v>1.7271383882010234</v>
      </c>
      <c r="AY27">
        <f>1/(1.6/F27+1.37/N27)</f>
        <v>1.1327306614545365</v>
      </c>
      <c r="AZ27">
        <f>G27*AA27*0.001</f>
        <v>34.239851813409807</v>
      </c>
      <c r="BA27">
        <f>G27/S27</f>
        <v>0.98634502813325009</v>
      </c>
      <c r="BB27">
        <f>(1-AL27*AA27/AQ27/F27)*100</f>
        <v>77.181123751311148</v>
      </c>
      <c r="BC27">
        <f>(S27-E27/(N27/1.35))</f>
        <v>397.02584382583564</v>
      </c>
      <c r="BD27">
        <f>E27*BB27/100/BC27</f>
        <v>-1.4666376790813011E-2</v>
      </c>
    </row>
    <row r="28" spans="1:56" x14ac:dyDescent="0.35">
      <c r="A28" s="1" t="s">
        <v>9</v>
      </c>
      <c r="B28" s="1" t="s">
        <v>4756</v>
      </c>
      <c r="K28" s="1">
        <v>2.72</v>
      </c>
    </row>
    <row r="29" spans="1:56" x14ac:dyDescent="0.35">
      <c r="A29" s="1" t="s">
        <v>9</v>
      </c>
      <c r="B29" s="1" t="s">
        <v>4755</v>
      </c>
      <c r="K29" s="1">
        <v>2.72</v>
      </c>
    </row>
    <row r="30" spans="1:56" x14ac:dyDescent="0.35">
      <c r="A30" s="1">
        <v>5</v>
      </c>
      <c r="B30" s="1" t="s">
        <v>4754</v>
      </c>
      <c r="C30" s="1">
        <v>1209.0000030398369</v>
      </c>
      <c r="D30" s="1">
        <v>0</v>
      </c>
      <c r="E30">
        <f>(R30-S30*(1000-T30)/(1000-U30))*AK30</f>
        <v>-7.1389233110291332</v>
      </c>
      <c r="F30">
        <f>IF(AV30&lt;&gt;0,1/(1/AV30-1/N30),0)</f>
        <v>2.677301392530739</v>
      </c>
      <c r="G30">
        <f>((AY30-AL30/2)*S30-E30)/(AY30+AL30/2)</f>
        <v>388.81287991745177</v>
      </c>
      <c r="H30">
        <f>AL30*1000</f>
        <v>33.648102969738339</v>
      </c>
      <c r="I30">
        <f>(AQ30-AW30)</f>
        <v>1.8000377270624521</v>
      </c>
      <c r="J30">
        <f>(P30+AP30*D30)</f>
        <v>30.638374328613281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30.601308822631836</v>
      </c>
      <c r="P30" s="1">
        <v>30.638374328613281</v>
      </c>
      <c r="Q30" s="1">
        <v>30.754159927368164</v>
      </c>
      <c r="R30" s="1">
        <v>400.12661743164063</v>
      </c>
      <c r="S30" s="1">
        <v>394.57122802734375</v>
      </c>
      <c r="T30" s="1">
        <v>0.20715980231761932</v>
      </c>
      <c r="U30" s="1">
        <v>29.756891250610352</v>
      </c>
      <c r="V30" s="1">
        <v>0.41348177194595337</v>
      </c>
      <c r="W30" s="1">
        <v>59.393436431884766</v>
      </c>
      <c r="X30" s="1">
        <v>300.50833129882813</v>
      </c>
      <c r="Y30" s="1">
        <v>150.80717468261719</v>
      </c>
      <c r="Z30" s="1">
        <v>0.20824399590492249</v>
      </c>
      <c r="AA30" s="1">
        <v>88.018318176269531</v>
      </c>
      <c r="AB30" s="1">
        <v>8.8852462768554688</v>
      </c>
      <c r="AC30" s="1">
        <v>1.104591965675354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1.104810041539809</v>
      </c>
      <c r="AL30">
        <f>(U30-T30)/(1000-U30)*AK30</f>
        <v>3.3648102969738337E-2</v>
      </c>
      <c r="AM30">
        <f>(P30+273.15)</f>
        <v>303.78837432861326</v>
      </c>
      <c r="AN30">
        <f>(O30+273.15)</f>
        <v>303.75130882263181</v>
      </c>
      <c r="AO30">
        <f>(Y30*AG30+Z30*AH30)*AI30</f>
        <v>24.129147409890265</v>
      </c>
      <c r="AP30">
        <f>((AO30+0.00000010773*(AN30^4-AM30^4))-AL30*44100)/(L30*51.4+0.00000043092*AM30^3)</f>
        <v>-11.960406381859061</v>
      </c>
      <c r="AQ30">
        <f>0.61365*EXP(17.502*J30/(240.97+J30))</f>
        <v>4.4191892490953251</v>
      </c>
      <c r="AR30">
        <f>AQ30*1000/AA30</f>
        <v>50.20760837812481</v>
      </c>
      <c r="AS30">
        <f>(AR30-U30)</f>
        <v>20.450717127514459</v>
      </c>
      <c r="AT30">
        <f>IF(D30,P30,(O30+P30)/2)</f>
        <v>30.619841575622559</v>
      </c>
      <c r="AU30">
        <f>0.61365*EXP(17.502*AT30/(240.97+AT30))</f>
        <v>4.4145092426372727</v>
      </c>
      <c r="AV30">
        <f>IF(AS30&lt;&gt;0,(1000-(AR30+U30)/2)/AS30*AL30,0)</f>
        <v>1.5795424634553492</v>
      </c>
      <c r="AW30">
        <f>U30*AA30/1000</f>
        <v>2.6191515220328729</v>
      </c>
      <c r="AX30">
        <f>(AU30-AW30)</f>
        <v>1.7953577206043998</v>
      </c>
      <c r="AY30">
        <f>1/(1.6/F30+1.37/N30)</f>
        <v>1.0490458614485823</v>
      </c>
      <c r="AZ30">
        <f>G30*AA30*0.001</f>
        <v>34.222655775605951</v>
      </c>
      <c r="BA30">
        <f>G30/S30</f>
        <v>0.98540606181884871</v>
      </c>
      <c r="BB30">
        <f>(1-AL30*AA30/AQ30/F30)*100</f>
        <v>74.968101676751289</v>
      </c>
      <c r="BC30">
        <f>(S30-E30/(N30/1.35))</f>
        <v>397.07298370365328</v>
      </c>
      <c r="BD30">
        <f>E30*BB30/100/BC30</f>
        <v>-1.3478417082215558E-2</v>
      </c>
    </row>
    <row r="31" spans="1:56" x14ac:dyDescent="0.35">
      <c r="A31" s="1" t="s">
        <v>9</v>
      </c>
      <c r="B31" s="1" t="s">
        <v>4753</v>
      </c>
      <c r="K31" s="1">
        <v>2.72</v>
      </c>
    </row>
    <row r="32" spans="1:56" x14ac:dyDescent="0.35">
      <c r="A32" s="1" t="s">
        <v>9</v>
      </c>
      <c r="B32" s="1" t="s">
        <v>4752</v>
      </c>
      <c r="K32" s="1">
        <v>2.72</v>
      </c>
    </row>
    <row r="33" spans="1:56" x14ac:dyDescent="0.35">
      <c r="A33" s="1">
        <v>6</v>
      </c>
      <c r="B33" s="1" t="s">
        <v>4751</v>
      </c>
      <c r="C33" s="1">
        <v>1412.5000030510128</v>
      </c>
      <c r="D33" s="1">
        <v>0</v>
      </c>
      <c r="E33">
        <f>(R33-S33*(1000-T33)/(1000-U33))*AK33</f>
        <v>-6.5111967141552052</v>
      </c>
      <c r="F33">
        <f>IF(AV33&lt;&gt;0,1/(1/AV33-1/N33),0)</f>
        <v>2.268573258250226</v>
      </c>
      <c r="G33">
        <f>((AY33-AL33/2)*S33-E33)/(AY33+AL33/2)</f>
        <v>387.8181745382966</v>
      </c>
      <c r="H33">
        <f>AL33*1000</f>
        <v>32.159762276867937</v>
      </c>
      <c r="I33">
        <f>(AQ33-AW33)</f>
        <v>1.9040583894909902</v>
      </c>
      <c r="J33">
        <f>(P33+AP33*D33)</f>
        <v>30.684577941894531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30.622106552124023</v>
      </c>
      <c r="P33" s="1">
        <v>30.684577941894531</v>
      </c>
      <c r="Q33" s="1">
        <v>30.757705688476563</v>
      </c>
      <c r="R33" s="1">
        <v>399.83447265625</v>
      </c>
      <c r="S33" s="1">
        <v>394.25201416015625</v>
      </c>
      <c r="T33" s="1">
        <v>0.43810790777206421</v>
      </c>
      <c r="U33" s="1">
        <v>28.709890365600586</v>
      </c>
      <c r="V33" s="1">
        <v>0.87334269285202026</v>
      </c>
      <c r="W33" s="1">
        <v>57.23150634765625</v>
      </c>
      <c r="X33" s="1">
        <v>300.52285766601563</v>
      </c>
      <c r="Y33" s="1">
        <v>299.75772094726563</v>
      </c>
      <c r="Z33" s="1">
        <v>0.35099449753761292</v>
      </c>
      <c r="AA33" s="1">
        <v>88.0120849609375</v>
      </c>
      <c r="AB33" s="1">
        <v>8.7554044723510742</v>
      </c>
      <c r="AC33" s="1">
        <v>1.1152215003967285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1.104863447301528</v>
      </c>
      <c r="AL33">
        <f>(U33-T33)/(1000-U33)*AK33</f>
        <v>3.215976227686794E-2</v>
      </c>
      <c r="AM33">
        <f>(P33+273.15)</f>
        <v>303.83457794189451</v>
      </c>
      <c r="AN33">
        <f>(O33+273.15)</f>
        <v>303.772106552124</v>
      </c>
      <c r="AO33">
        <f>(Y33*AG33+Z33*AH33)*AI33</f>
        <v>47.961234279545351</v>
      </c>
      <c r="AP33">
        <f>((AO33+0.00000010773*(AN33^4-AM33^4))-AL33*44100)/(L33*51.4+0.00000043092*AM33^3)</f>
        <v>-11.229588850562214</v>
      </c>
      <c r="AQ33">
        <f>0.61365*EXP(17.502*J33/(240.97+J33))</f>
        <v>4.4308756995674301</v>
      </c>
      <c r="AR33">
        <f>AQ33*1000/AA33</f>
        <v>50.343946533410616</v>
      </c>
      <c r="AS33">
        <f>(AR33-U33)</f>
        <v>21.63405616781003</v>
      </c>
      <c r="AT33">
        <f>IF(D33,P33,(O33+P33)/2)</f>
        <v>30.653342247009277</v>
      </c>
      <c r="AU33">
        <f>0.61365*EXP(17.502*AT33/(240.97+AT33))</f>
        <v>4.4229721959237134</v>
      </c>
      <c r="AV33">
        <f>IF(AS33&lt;&gt;0,(1000-(AR33+U33)/2)/AS33*AL33,0)</f>
        <v>1.4277759906140375</v>
      </c>
      <c r="AW33">
        <f>U33*AA33/1000</f>
        <v>2.5268173100764399</v>
      </c>
      <c r="AX33">
        <f>(AU33-AW33)</f>
        <v>1.8961548858472734</v>
      </c>
      <c r="AY33">
        <f>1/(1.6/F33+1.37/N33)</f>
        <v>0.94257850963895173</v>
      </c>
      <c r="AZ33">
        <f>G33*AA33*0.001</f>
        <v>34.13268612686025</v>
      </c>
      <c r="BA33">
        <f>G33/S33</f>
        <v>0.9836808959985528</v>
      </c>
      <c r="BB33">
        <f>(1-AL33*AA33/AQ33/F33)*100</f>
        <v>71.841289428214665</v>
      </c>
      <c r="BC33">
        <f>(S33-E33/(N33/1.35))</f>
        <v>396.53379008483103</v>
      </c>
      <c r="BD33">
        <f>E33*BB33/100/BC33</f>
        <v>-1.1796542422414824E-2</v>
      </c>
    </row>
    <row r="34" spans="1:56" x14ac:dyDescent="0.35">
      <c r="A34" s="1" t="s">
        <v>9</v>
      </c>
      <c r="B34" s="1" t="s">
        <v>4750</v>
      </c>
      <c r="K34" s="1">
        <v>2.72</v>
      </c>
    </row>
    <row r="35" spans="1:56" x14ac:dyDescent="0.35">
      <c r="A35" s="1" t="s">
        <v>9</v>
      </c>
      <c r="B35" s="1" t="s">
        <v>4749</v>
      </c>
      <c r="K35" s="1">
        <v>2.72</v>
      </c>
    </row>
    <row r="36" spans="1:56" x14ac:dyDescent="0.35">
      <c r="A36" s="1">
        <v>7</v>
      </c>
      <c r="B36" s="1" t="s">
        <v>4748</v>
      </c>
      <c r="C36" s="1">
        <v>1615.5000030510128</v>
      </c>
      <c r="D36" s="1">
        <v>0</v>
      </c>
      <c r="E36">
        <f>(R36-S36*(1000-T36)/(1000-U36))*AK36</f>
        <v>-5.7734188162397846</v>
      </c>
      <c r="F36">
        <f>IF(AV36&lt;&gt;0,1/(1/AV36-1/N36),0)</f>
        <v>1.9586184660245296</v>
      </c>
      <c r="G36">
        <f>((AY36-AL36/2)*S36-E36)/(AY36+AL36/2)</f>
        <v>387.02032582750252</v>
      </c>
      <c r="H36">
        <f>AL36*1000</f>
        <v>30.583979499077607</v>
      </c>
      <c r="I36">
        <f>(AQ36-AW36)</f>
        <v>1.9921906104641889</v>
      </c>
      <c r="J36">
        <f>(P36+AP36*D36)</f>
        <v>30.663820266723633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30.641210556030273</v>
      </c>
      <c r="P36" s="1">
        <v>30.663820266723633</v>
      </c>
      <c r="Q36" s="1">
        <v>30.772161483764648</v>
      </c>
      <c r="R36" s="1">
        <v>399.94760131835938</v>
      </c>
      <c r="S36" s="1">
        <v>394.25942993164063</v>
      </c>
      <c r="T36" s="1">
        <v>0.73389393091201782</v>
      </c>
      <c r="U36" s="1">
        <v>27.64995002746582</v>
      </c>
      <c r="V36" s="1">
        <v>1.4613190889358521</v>
      </c>
      <c r="W36" s="1">
        <v>55.056182861328125</v>
      </c>
      <c r="X36" s="1">
        <v>300.5205078125</v>
      </c>
      <c r="Y36" s="1">
        <v>500.453857421875</v>
      </c>
      <c r="Z36" s="1">
        <v>0.36148685216903687</v>
      </c>
      <c r="AA36" s="1">
        <v>88.008529663085938</v>
      </c>
      <c r="AB36" s="1">
        <v>8.7099180221557617</v>
      </c>
      <c r="AC36" s="1">
        <v>1.1140140295028687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1.1048548081341909</v>
      </c>
      <c r="AL36">
        <f>(U36-T36)/(1000-U36)*AK36</f>
        <v>3.0583979499077606E-2</v>
      </c>
      <c r="AM36">
        <f>(P36+273.15)</f>
        <v>303.81382026672361</v>
      </c>
      <c r="AN36">
        <f>(O36+273.15)</f>
        <v>303.79121055603025</v>
      </c>
      <c r="AO36">
        <f>(Y36*AG36+Z36*AH36)*AI36</f>
        <v>80.072615397737536</v>
      </c>
      <c r="AP36">
        <f>((AO36+0.00000010773*(AN36^4-AM36^4))-AL36*44100)/(L36*51.4+0.00000043092*AM36^3)</f>
        <v>-10.393665188621931</v>
      </c>
      <c r="AQ36">
        <f>0.61365*EXP(17.502*J36/(240.97+J36))</f>
        <v>4.4256220576392584</v>
      </c>
      <c r="AR36">
        <f>AQ36*1000/AA36</f>
        <v>50.286285597332615</v>
      </c>
      <c r="AS36">
        <f>(AR36-U36)</f>
        <v>22.636335569866795</v>
      </c>
      <c r="AT36">
        <f>IF(D36,P36,(O36+P36)/2)</f>
        <v>30.652515411376953</v>
      </c>
      <c r="AU36">
        <f>0.61365*EXP(17.502*AT36/(240.97+AT36))</f>
        <v>4.4227631503714653</v>
      </c>
      <c r="AV36">
        <f>IF(AS36&lt;&gt;0,(1000-(AR36+U36)/2)/AS36*AL36,0)</f>
        <v>1.2984513015398149</v>
      </c>
      <c r="AW36">
        <f>U36*AA36/1000</f>
        <v>2.4334314471750695</v>
      </c>
      <c r="AX36">
        <f>(AU36-AW36)</f>
        <v>1.9893317031963957</v>
      </c>
      <c r="AY36">
        <f>1/(1.6/F36+1.37/N36)</f>
        <v>0.85285459520081519</v>
      </c>
      <c r="AZ36">
        <f>G36*AA36*0.001</f>
        <v>34.061089825806945</v>
      </c>
      <c r="BA36">
        <f>G36/S36</f>
        <v>0.98163872933770213</v>
      </c>
      <c r="BB36">
        <f>(1-AL36*AA36/AQ36/F36)*100</f>
        <v>68.947641493311423</v>
      </c>
      <c r="BC36">
        <f>(S36-E36/(N36/1.35))</f>
        <v>396.28265985945421</v>
      </c>
      <c r="BD36">
        <f>E36*BB36/100/BC36</f>
        <v>-1.0044941428272853E-2</v>
      </c>
    </row>
    <row r="37" spans="1:56" x14ac:dyDescent="0.35">
      <c r="A37" s="1" t="s">
        <v>9</v>
      </c>
      <c r="B37" s="1" t="s">
        <v>4747</v>
      </c>
      <c r="K37" s="1">
        <v>2.72</v>
      </c>
    </row>
    <row r="38" spans="1:56" x14ac:dyDescent="0.35">
      <c r="A38" s="1" t="s">
        <v>9</v>
      </c>
      <c r="B38" s="1" t="s">
        <v>4746</v>
      </c>
      <c r="K38" s="1">
        <v>2.72</v>
      </c>
    </row>
    <row r="39" spans="1:56" x14ac:dyDescent="0.35">
      <c r="A39" s="1">
        <v>8</v>
      </c>
      <c r="B39" s="1" t="s">
        <v>4745</v>
      </c>
      <c r="C39" s="1">
        <v>1819.5000030510128</v>
      </c>
      <c r="D39" s="1">
        <v>0</v>
      </c>
      <c r="E39">
        <f>(R39-S39*(1000-T39)/(1000-U39))*AK39</f>
        <v>-5.0916935885323928</v>
      </c>
      <c r="F39">
        <f>IF(AV39&lt;&gt;0,1/(1/AV39-1/N39),0)</f>
        <v>1.7838613916648085</v>
      </c>
      <c r="G39">
        <f>((AY39-AL39/2)*S39-E39)/(AY39+AL39/2)</f>
        <v>386.17880298634736</v>
      </c>
      <c r="H39">
        <f>AL39*1000</f>
        <v>29.498882394402319</v>
      </c>
      <c r="I39">
        <f>(AQ39-AW39)</f>
        <v>2.0468085186244731</v>
      </c>
      <c r="J39">
        <f>(P39+AP39*D39)</f>
        <v>30.677654266357422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30.689338684082031</v>
      </c>
      <c r="P39" s="1">
        <v>30.677654266357422</v>
      </c>
      <c r="Q39" s="1">
        <v>30.806055068969727</v>
      </c>
      <c r="R39" s="1">
        <v>400.13552856445313</v>
      </c>
      <c r="S39" s="1">
        <v>394.21865844726563</v>
      </c>
      <c r="T39" s="1">
        <v>1.0935772657394409</v>
      </c>
      <c r="U39" s="1">
        <v>27.07002067565918</v>
      </c>
      <c r="V39" s="1">
        <v>2.1714620590209961</v>
      </c>
      <c r="W39" s="1">
        <v>53.751590728759766</v>
      </c>
      <c r="X39" s="1">
        <v>300.52206420898438</v>
      </c>
      <c r="Y39" s="1">
        <v>751.28173828125</v>
      </c>
      <c r="Z39" s="1">
        <v>0.33135750889778137</v>
      </c>
      <c r="AA39" s="1">
        <v>88.005630493164063</v>
      </c>
      <c r="AB39" s="1">
        <v>8.7052288055419922</v>
      </c>
      <c r="AC39" s="1">
        <v>1.114825963973999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1.1048605301800893</v>
      </c>
      <c r="AL39">
        <f>(U39-T39)/(1000-U39)*AK39</f>
        <v>2.949888239440232E-2</v>
      </c>
      <c r="AM39">
        <f>(P39+273.15)</f>
        <v>303.8276542663574</v>
      </c>
      <c r="AN39">
        <f>(O39+273.15)</f>
        <v>303.83933868408201</v>
      </c>
      <c r="AO39">
        <f>(Y39*AG39+Z39*AH39)*AI39</f>
        <v>120.20507543820713</v>
      </c>
      <c r="AP39">
        <f>((AO39+0.00000010773*(AN39^4-AM39^4))-AL39*44100)/(L39*51.4+0.00000043092*AM39^3)</f>
        <v>-9.6694763662544272</v>
      </c>
      <c r="AQ39">
        <f>0.61365*EXP(17.502*J39/(240.97+J39))</f>
        <v>4.4291227556488462</v>
      </c>
      <c r="AR39">
        <f>AQ39*1000/AA39</f>
        <v>50.327720292770174</v>
      </c>
      <c r="AS39">
        <f>(AR39-U39)</f>
        <v>23.257699617110994</v>
      </c>
      <c r="AT39">
        <f>IF(D39,P39,(O39+P39)/2)</f>
        <v>30.683496475219727</v>
      </c>
      <c r="AU39">
        <f>0.61365*EXP(17.502*AT39/(240.97+AT39))</f>
        <v>4.4306018528011837</v>
      </c>
      <c r="AV39">
        <f>IF(AS39&lt;&gt;0,(1000-(AR39+U39)/2)/AS39*AL39,0)</f>
        <v>1.2192654231517128</v>
      </c>
      <c r="AW39">
        <f>U39*AA39/1000</f>
        <v>2.3823142370243731</v>
      </c>
      <c r="AX39">
        <f>(AU39-AW39)</f>
        <v>2.0482876157768106</v>
      </c>
      <c r="AY39">
        <f>1/(1.6/F39+1.37/N39)</f>
        <v>0.79836421320373308</v>
      </c>
      <c r="AZ39">
        <f>G39*AA39*0.001</f>
        <v>33.98590903990889</v>
      </c>
      <c r="BA39">
        <f>G39/S39</f>
        <v>0.97960559377735856</v>
      </c>
      <c r="BB39">
        <f>(1-AL39*AA39/AQ39/F39)*100</f>
        <v>67.142297141889415</v>
      </c>
      <c r="BC39">
        <f>(S39-E39/(N39/1.35))</f>
        <v>396.00298540837196</v>
      </c>
      <c r="BD39">
        <f>E39*BB39/100/BC39</f>
        <v>-8.6329653177778191E-3</v>
      </c>
    </row>
    <row r="40" spans="1:56" x14ac:dyDescent="0.35">
      <c r="A40" s="1" t="s">
        <v>9</v>
      </c>
      <c r="B40" s="1" t="s">
        <v>4744</v>
      </c>
      <c r="K40" s="1">
        <v>2.72</v>
      </c>
    </row>
    <row r="41" spans="1:56" x14ac:dyDescent="0.35">
      <c r="A41" s="1" t="s">
        <v>9</v>
      </c>
      <c r="B41" s="1" t="s">
        <v>4743</v>
      </c>
      <c r="K41" s="1">
        <v>2.72</v>
      </c>
    </row>
    <row r="42" spans="1:56" x14ac:dyDescent="0.35">
      <c r="A42" s="1">
        <v>9</v>
      </c>
      <c r="B42" s="1" t="s">
        <v>4742</v>
      </c>
      <c r="C42" s="1">
        <v>2023.5000030510128</v>
      </c>
      <c r="D42" s="1">
        <v>0</v>
      </c>
      <c r="E42">
        <f>(R42-S42*(1000-T42)/(1000-U42))*AK42</f>
        <v>-5.1392079084484354</v>
      </c>
      <c r="F42">
        <f>IF(AV42&lt;&gt;0,1/(1/AV42-1/N42),0)</f>
        <v>1.7287211054982057</v>
      </c>
      <c r="G42">
        <f>((AY42-AL42/2)*S42-E42)/(AY42+AL42/2)</f>
        <v>386.38908355480157</v>
      </c>
      <c r="H42">
        <f>AL42*1000</f>
        <v>28.999991770261616</v>
      </c>
      <c r="I42">
        <f>(AQ42-AW42)</f>
        <v>2.0558193214779901</v>
      </c>
      <c r="J42">
        <f>(P42+AP42*D42)</f>
        <v>30.712762832641602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30.757553100585938</v>
      </c>
      <c r="P42" s="1">
        <v>30.712762832641602</v>
      </c>
      <c r="Q42" s="1">
        <v>30.859359741210938</v>
      </c>
      <c r="R42" s="1">
        <v>400.00436401367188</v>
      </c>
      <c r="S42" s="1">
        <v>394.307861328125</v>
      </c>
      <c r="T42" s="1">
        <v>1.5409059524536133</v>
      </c>
      <c r="U42" s="1">
        <v>27.070411682128906</v>
      </c>
      <c r="V42" s="1">
        <v>3.0476064682006836</v>
      </c>
      <c r="W42" s="1">
        <v>53.539905548095703</v>
      </c>
      <c r="X42" s="1">
        <v>300.61163330078125</v>
      </c>
      <c r="Y42" s="1">
        <v>1000.3349609375</v>
      </c>
      <c r="Z42" s="1">
        <v>0.20955061912536621</v>
      </c>
      <c r="AA42" s="1">
        <v>88.000083923339844</v>
      </c>
      <c r="AB42" s="1">
        <v>8.8048782348632813</v>
      </c>
      <c r="AC42" s="1">
        <v>1.120004415512085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1.1051898283116954</v>
      </c>
      <c r="AL42">
        <f>(U42-T42)/(1000-U42)*AK42</f>
        <v>2.8999991770261614E-2</v>
      </c>
      <c r="AM42">
        <f>(P42+273.15)</f>
        <v>303.86276283264158</v>
      </c>
      <c r="AN42">
        <f>(O42+273.15)</f>
        <v>303.90755310058591</v>
      </c>
      <c r="AO42">
        <f>(Y42*AG42+Z42*AH42)*AI42</f>
        <v>160.0535901725234</v>
      </c>
      <c r="AP42">
        <f>((AO42+0.00000010773*(AN42^4-AM42^4))-AL42*44100)/(L42*51.4+0.00000043092*AM42^3)</f>
        <v>-9.1592956873792062</v>
      </c>
      <c r="AQ42">
        <f>0.61365*EXP(17.502*J42/(240.97+J42))</f>
        <v>4.438017821344693</v>
      </c>
      <c r="AR42">
        <f>AQ42*1000/AA42</f>
        <v>50.431972601421791</v>
      </c>
      <c r="AS42">
        <f>(AR42-U42)</f>
        <v>23.361560919292884</v>
      </c>
      <c r="AT42">
        <f>IF(D42,P42,(O42+P42)/2)</f>
        <v>30.73515796661377</v>
      </c>
      <c r="AU42">
        <f>0.61365*EXP(17.502*AT42/(240.97+AT42))</f>
        <v>4.4436999526827448</v>
      </c>
      <c r="AV42">
        <f>IF(AS42&lt;&gt;0,(1000-(AR42+U42)/2)/AS42*AL42,0)</f>
        <v>1.1932510679986734</v>
      </c>
      <c r="AW42">
        <f>U42*AA42/1000</f>
        <v>2.382198499866703</v>
      </c>
      <c r="AX42">
        <f>(AU42-AW42)</f>
        <v>2.0615014528160418</v>
      </c>
      <c r="AY42">
        <f>1/(1.6/F42+1.37/N42)</f>
        <v>0.78053643590179966</v>
      </c>
      <c r="AZ42">
        <f>G42*AA42*0.001</f>
        <v>34.002271779884914</v>
      </c>
      <c r="BA42">
        <f>G42/S42</f>
        <v>0.97991727137609919</v>
      </c>
      <c r="BB42">
        <f>(1-AL42*AA42/AQ42/F42)*100</f>
        <v>66.736573454414028</v>
      </c>
      <c r="BC42">
        <f>(S42-E42/(N42/1.35))</f>
        <v>396.10883915020531</v>
      </c>
      <c r="BD42">
        <f>E42*BB42/100/BC42</f>
        <v>-8.6585577543655465E-3</v>
      </c>
    </row>
    <row r="43" spans="1:56" x14ac:dyDescent="0.35">
      <c r="A43" s="1" t="s">
        <v>9</v>
      </c>
      <c r="B43" s="1" t="s">
        <v>4741</v>
      </c>
      <c r="K43" s="1">
        <v>2.72</v>
      </c>
    </row>
    <row r="44" spans="1:56" x14ac:dyDescent="0.35">
      <c r="A44" s="1" t="s">
        <v>9</v>
      </c>
      <c r="B44" s="1" t="s">
        <v>4740</v>
      </c>
      <c r="K44" s="1">
        <v>2.72</v>
      </c>
    </row>
    <row r="45" spans="1:56" x14ac:dyDescent="0.35">
      <c r="A45" s="1">
        <v>10</v>
      </c>
      <c r="B45" s="1" t="s">
        <v>4739</v>
      </c>
      <c r="C45" s="1">
        <v>2226.5000030510128</v>
      </c>
      <c r="D45" s="1">
        <v>0</v>
      </c>
      <c r="E45">
        <f>(R45-S45*(1000-T45)/(1000-U45))*AK45</f>
        <v>-4.939352524746357</v>
      </c>
      <c r="F45">
        <f>IF(AV45&lt;&gt;0,1/(1/AV45-1/N45),0)</f>
        <v>1.7129806043245945</v>
      </c>
      <c r="G45">
        <f>((AY45-AL45/2)*S45-E45)/(AY45+AL45/2)</f>
        <v>386.12141015621427</v>
      </c>
      <c r="H45">
        <f>AL45*1000</f>
        <v>28.686711471259624</v>
      </c>
      <c r="I45">
        <f>(AQ45-AW45)</f>
        <v>2.0459412655675968</v>
      </c>
      <c r="J45">
        <f>(P45+AP45*D45)</f>
        <v>30.770992279052734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30.847488403320313</v>
      </c>
      <c r="P45" s="1">
        <v>30.770992279052734</v>
      </c>
      <c r="Q45" s="1">
        <v>30.930967330932617</v>
      </c>
      <c r="R45" s="1">
        <v>399.94970703125</v>
      </c>
      <c r="S45" s="1">
        <v>394.18557739257813</v>
      </c>
      <c r="T45" s="1">
        <v>2.0978355407714844</v>
      </c>
      <c r="U45" s="1">
        <v>27.351865768432617</v>
      </c>
      <c r="V45" s="1">
        <v>4.1276745796203613</v>
      </c>
      <c r="W45" s="1">
        <v>53.817184448242188</v>
      </c>
      <c r="X45" s="1">
        <v>300.52093505859375</v>
      </c>
      <c r="Y45" s="1">
        <v>1249.82373046875</v>
      </c>
      <c r="Z45" s="1">
        <v>0.29992440342903137</v>
      </c>
      <c r="AA45" s="1">
        <v>87.996330261230469</v>
      </c>
      <c r="AB45" s="1">
        <v>8.9136762619018555</v>
      </c>
      <c r="AC45" s="1">
        <v>1.1175400018692017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1.1048563788918886</v>
      </c>
      <c r="AL45">
        <f>(U45-T45)/(1000-U45)*AK45</f>
        <v>2.8686711471259625E-2</v>
      </c>
      <c r="AM45">
        <f>(P45+273.15)</f>
        <v>303.92099227905271</v>
      </c>
      <c r="AN45">
        <f>(O45+273.15)</f>
        <v>303.99748840332029</v>
      </c>
      <c r="AO45">
        <f>(Y45*AG45+Z45*AH45)*AI45</f>
        <v>199.97179240528203</v>
      </c>
      <c r="AP45">
        <f>((AO45+0.00000010773*(AN45^4-AM45^4))-AL45*44100)/(L45*51.4+0.00000043092*AM45^3)</f>
        <v>-8.7155549087862063</v>
      </c>
      <c r="AQ45">
        <f>0.61365*EXP(17.502*J45/(240.97+J45))</f>
        <v>4.4528050789874376</v>
      </c>
      <c r="AR45">
        <f>AQ45*1000/AA45</f>
        <v>50.602167905963917</v>
      </c>
      <c r="AS45">
        <f>(AR45-U45)</f>
        <v>23.2503021375313</v>
      </c>
      <c r="AT45">
        <f>IF(D45,P45,(O45+P45)/2)</f>
        <v>30.809240341186523</v>
      </c>
      <c r="AU45">
        <f>0.61365*EXP(17.502*AT45/(240.97+AT45))</f>
        <v>4.4625414410536735</v>
      </c>
      <c r="AV45">
        <f>IF(AS45&lt;&gt;0,(1000-(AR45+U45)/2)/AS45*AL45,0)</f>
        <v>1.1857303561977584</v>
      </c>
      <c r="AW45">
        <f>U45*AA45/1000</f>
        <v>2.4068638134198408</v>
      </c>
      <c r="AX45">
        <f>(AU45-AW45)</f>
        <v>2.0556776276338327</v>
      </c>
      <c r="AY45">
        <f>1/(1.6/F45+1.37/N45)</f>
        <v>0.77538919982555865</v>
      </c>
      <c r="AZ45">
        <f>G45*AA45*0.001</f>
        <v>33.97726712903826</v>
      </c>
      <c r="BA45">
        <f>G45/S45</f>
        <v>0.97954220626308564</v>
      </c>
      <c r="BB45">
        <f>(1-AL45*AA45/AQ45/F45)*100</f>
        <v>66.905243015340844</v>
      </c>
      <c r="BC45">
        <f>(S45-E45/(N45/1.35))</f>
        <v>395.91651813499897</v>
      </c>
      <c r="BD45">
        <f>E45*BB45/100/BC45</f>
        <v>-8.3469258257598076E-3</v>
      </c>
    </row>
    <row r="46" spans="1:56" x14ac:dyDescent="0.35">
      <c r="A46" s="1" t="s">
        <v>9</v>
      </c>
      <c r="B46" s="1" t="s">
        <v>4738</v>
      </c>
      <c r="K46" s="1">
        <v>2.72</v>
      </c>
    </row>
    <row r="47" spans="1:56" x14ac:dyDescent="0.35">
      <c r="A47" s="1" t="s">
        <v>9</v>
      </c>
      <c r="B47" s="1" t="s">
        <v>4737</v>
      </c>
      <c r="K47" s="1">
        <v>2.72</v>
      </c>
    </row>
    <row r="48" spans="1:56" x14ac:dyDescent="0.35">
      <c r="A48" s="1">
        <v>11</v>
      </c>
      <c r="B48" s="1" t="s">
        <v>4736</v>
      </c>
      <c r="C48" s="1">
        <v>2429.5000030510128</v>
      </c>
      <c r="D48" s="1">
        <v>0</v>
      </c>
      <c r="E48">
        <f>(R48-S48*(1000-T48)/(1000-U48))*AK48</f>
        <v>-4.5314618171615422</v>
      </c>
      <c r="F48">
        <f>IF(AV48&lt;&gt;0,1/(1/AV48-1/N48),0)</f>
        <v>1.7081098894223889</v>
      </c>
      <c r="G48">
        <f>((AY48-AL48/2)*S48-E48)/(AY48+AL48/2)</f>
        <v>385.3933293707554</v>
      </c>
      <c r="H48">
        <f>AL48*1000</f>
        <v>28.451012527499234</v>
      </c>
      <c r="I48">
        <f>(AQ48-AW48)</f>
        <v>2.0323860074888596</v>
      </c>
      <c r="J48">
        <f>(P48+AP48*D48)</f>
        <v>30.857664108276367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30.9727783203125</v>
      </c>
      <c r="P48" s="1">
        <v>30.857664108276367</v>
      </c>
      <c r="Q48" s="1">
        <v>31.020313262939453</v>
      </c>
      <c r="R48" s="1">
        <v>399.90374755859375</v>
      </c>
      <c r="S48" s="1">
        <v>393.86312866210938</v>
      </c>
      <c r="T48" s="1">
        <v>2.7228171825408936</v>
      </c>
      <c r="U48" s="1">
        <v>27.75767707824707</v>
      </c>
      <c r="V48" s="1">
        <v>5.3190784454345703</v>
      </c>
      <c r="W48" s="1">
        <v>54.225181579589844</v>
      </c>
      <c r="X48" s="1">
        <v>300.53564453125</v>
      </c>
      <c r="Y48" s="1">
        <v>1600.425537109375</v>
      </c>
      <c r="Z48" s="1">
        <v>0.43483099341392517</v>
      </c>
      <c r="AA48" s="1">
        <v>87.993988037109375</v>
      </c>
      <c r="AB48" s="1">
        <v>8.8669824600219727</v>
      </c>
      <c r="AC48" s="1">
        <v>1.1317900419235229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1.1049104578354776</v>
      </c>
      <c r="AL48">
        <f>(U48-T48)/(1000-U48)*AK48</f>
        <v>2.8451012527499233E-2</v>
      </c>
      <c r="AM48">
        <f>(P48+273.15)</f>
        <v>304.00766410827634</v>
      </c>
      <c r="AN48">
        <f>(O48+273.15)</f>
        <v>304.12277832031248</v>
      </c>
      <c r="AO48">
        <f>(Y48*AG48+Z48*AH48)*AI48</f>
        <v>256.06808021393226</v>
      </c>
      <c r="AP48">
        <f>((AO48+0.00000010773*(AN48^4-AM48^4))-AL48*44100)/(L48*51.4+0.00000043092*AM48^3)</f>
        <v>-8.1664732687737143</v>
      </c>
      <c r="AQ48">
        <f>0.61365*EXP(17.502*J48/(240.97+J48))</f>
        <v>4.4748947122500775</v>
      </c>
      <c r="AR48">
        <f>AQ48*1000/AA48</f>
        <v>50.854550544554215</v>
      </c>
      <c r="AS48">
        <f>(AR48-U48)</f>
        <v>23.096873466307144</v>
      </c>
      <c r="AT48">
        <f>IF(D48,P48,(O48+P48)/2)</f>
        <v>30.915221214294434</v>
      </c>
      <c r="AU48">
        <f>0.61365*EXP(17.502*AT48/(240.97+AT48))</f>
        <v>4.4896167046975792</v>
      </c>
      <c r="AV48">
        <f>IF(AS48&lt;&gt;0,(1000-(AR48+U48)/2)/AS48*AL48,0)</f>
        <v>1.1833945330702746</v>
      </c>
      <c r="AW48">
        <f>U48*AA48/1000</f>
        <v>2.442508704761218</v>
      </c>
      <c r="AX48">
        <f>(AU48-AW48)</f>
        <v>2.0471079999363613</v>
      </c>
      <c r="AY48">
        <f>1/(1.6/F48+1.37/N48)</f>
        <v>0.77379115870461601</v>
      </c>
      <c r="AZ48">
        <f>G48*AA48*0.001</f>
        <v>33.912296014231998</v>
      </c>
      <c r="BA48">
        <f>G48/S48</f>
        <v>0.97849557707997559</v>
      </c>
      <c r="BB48">
        <f>(1-AL48*AA48/AQ48/F48)*100</f>
        <v>67.246923512439238</v>
      </c>
      <c r="BC48">
        <f>(S48-E48/(N48/1.35))</f>
        <v>395.45112867683844</v>
      </c>
      <c r="BD48">
        <f>E48*BB48/100/BC48</f>
        <v>-7.705803426021402E-3</v>
      </c>
    </row>
    <row r="49" spans="1:56" x14ac:dyDescent="0.35">
      <c r="A49" s="1" t="s">
        <v>9</v>
      </c>
      <c r="B49" s="1" t="s">
        <v>4735</v>
      </c>
      <c r="K49" s="1">
        <v>2.72</v>
      </c>
    </row>
    <row r="50" spans="1:56" x14ac:dyDescent="0.35">
      <c r="A50" s="1" t="s">
        <v>9</v>
      </c>
      <c r="B50" s="1" t="s">
        <v>4730</v>
      </c>
      <c r="K50" s="1">
        <v>2.72</v>
      </c>
    </row>
    <row r="51" spans="1:56" x14ac:dyDescent="0.35">
      <c r="A51" s="1">
        <v>12</v>
      </c>
      <c r="B51" s="1" t="s">
        <v>4734</v>
      </c>
      <c r="C51" s="1">
        <v>2633.0000030621886</v>
      </c>
      <c r="D51" s="1">
        <v>0</v>
      </c>
      <c r="E51">
        <f>(R51-S51*(1000-T51)/(1000-U51))*AK51</f>
        <v>-4.4169474517273626</v>
      </c>
      <c r="F51">
        <f>IF(AV51&lt;&gt;0,1/(1/AV51-1/N51),0)</f>
        <v>1.5408125408395359</v>
      </c>
      <c r="G51">
        <f>((AY51-AL51/2)*S51-E51)/(AY51+AL51/2)</f>
        <v>385.6859587816196</v>
      </c>
      <c r="H51">
        <f>AL51*1000</f>
        <v>27.195401637575259</v>
      </c>
      <c r="I51">
        <f>(AQ51-AW51)</f>
        <v>2.0890561928852991</v>
      </c>
      <c r="J51">
        <f>(P51+AP51*D51)</f>
        <v>30.919427871704102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31.100360870361328</v>
      </c>
      <c r="P51" s="1">
        <v>30.919427871704102</v>
      </c>
      <c r="Q51" s="1">
        <v>31.121522903442383</v>
      </c>
      <c r="R51" s="1">
        <v>400.02166748046875</v>
      </c>
      <c r="S51" s="1">
        <v>394.31405639648438</v>
      </c>
      <c r="T51" s="1">
        <v>3.3535034656524658</v>
      </c>
      <c r="U51" s="1">
        <v>27.294229507446289</v>
      </c>
      <c r="V51" s="1">
        <v>6.503422737121582</v>
      </c>
      <c r="W51" s="1">
        <v>52.931488037109375</v>
      </c>
      <c r="X51" s="1">
        <v>300.54434204101563</v>
      </c>
      <c r="Y51" s="1">
        <v>2000.36767578125</v>
      </c>
      <c r="Z51" s="1">
        <v>0.23967128992080688</v>
      </c>
      <c r="AA51" s="1">
        <v>87.990692138671875</v>
      </c>
      <c r="AB51" s="1">
        <v>8.9194784164428711</v>
      </c>
      <c r="AC51" s="1">
        <v>1.1454658508300781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1.1049424339743219</v>
      </c>
      <c r="AL51">
        <f>(U51-T51)/(1000-U51)*AK51</f>
        <v>2.7195401637575257E-2</v>
      </c>
      <c r="AM51">
        <f>(P51+273.15)</f>
        <v>304.06942787170408</v>
      </c>
      <c r="AN51">
        <f>(O51+273.15)</f>
        <v>304.25036087036131</v>
      </c>
      <c r="AO51">
        <f>(Y51*AG51+Z51*AH51)*AI51</f>
        <v>320.05882097112772</v>
      </c>
      <c r="AP51">
        <f>((AO51+0.00000010773*(AN51^4-AM51^4))-AL51*44100)/(L51*51.4+0.00000043092*AM51^3)</f>
        <v>-7.1820060302460158</v>
      </c>
      <c r="AQ51">
        <f>0.61365*EXP(17.502*J51/(240.97+J51))</f>
        <v>4.4906943386372591</v>
      </c>
      <c r="AR51">
        <f>AQ51*1000/AA51</f>
        <v>51.036015622652442</v>
      </c>
      <c r="AS51">
        <f>(AR51-U51)</f>
        <v>23.741786115206153</v>
      </c>
      <c r="AT51">
        <f>IF(D51,P51,(O51+P51)/2)</f>
        <v>31.009894371032715</v>
      </c>
      <c r="AU51">
        <f>0.61365*EXP(17.502*AT51/(240.97+AT51))</f>
        <v>4.5139240425196681</v>
      </c>
      <c r="AV51">
        <f>IF(AS51&lt;&gt;0,(1000-(AR51+U51)/2)/AS51*AL51,0)</f>
        <v>1.1006033948936105</v>
      </c>
      <c r="AW51">
        <f>U51*AA51/1000</f>
        <v>2.40163814575196</v>
      </c>
      <c r="AX51">
        <f>(AU51-AW51)</f>
        <v>2.1122858967677081</v>
      </c>
      <c r="AY51">
        <f>1/(1.6/F51+1.37/N51)</f>
        <v>0.71733766463782389</v>
      </c>
      <c r="AZ51">
        <f>G51*AA51*0.001</f>
        <v>33.936774461361978</v>
      </c>
      <c r="BA51">
        <f>G51/S51</f>
        <v>0.97811871660443883</v>
      </c>
      <c r="BB51">
        <f>(1-AL51*AA51/AQ51/F51)*100</f>
        <v>65.416502611908442</v>
      </c>
      <c r="BC51">
        <f>(S51-E51/(N51/1.35))</f>
        <v>395.86192613508325</v>
      </c>
      <c r="BD51">
        <f>E51*BB51/100/BC51</f>
        <v>-7.2990412928468284E-3</v>
      </c>
    </row>
    <row r="52" spans="1:56" x14ac:dyDescent="0.35">
      <c r="A52" s="1" t="s">
        <v>9</v>
      </c>
      <c r="B52" s="1" t="s">
        <v>4733</v>
      </c>
      <c r="K52" s="1">
        <v>1.5748800000000001</v>
      </c>
    </row>
    <row r="53" spans="1:56" x14ac:dyDescent="0.35">
      <c r="A53" s="1" t="s">
        <v>9</v>
      </c>
      <c r="B53" s="1" t="s">
        <v>4732</v>
      </c>
    </row>
    <row r="54" spans="1:56" x14ac:dyDescent="0.35">
      <c r="A54" s="1" t="s">
        <v>9</v>
      </c>
      <c r="B54" s="1" t="s">
        <v>4731</v>
      </c>
    </row>
    <row r="55" spans="1:56" x14ac:dyDescent="0.35">
      <c r="A55" s="1" t="s">
        <v>9</v>
      </c>
      <c r="B55" s="1" t="s">
        <v>4730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BH55"/>
  <sheetViews>
    <sheetView topLeftCell="A7" zoomScale="56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4457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4456</v>
      </c>
    </row>
    <row r="12" spans="1:60" x14ac:dyDescent="0.35">
      <c r="A12" s="1" t="s">
        <v>9</v>
      </c>
      <c r="B12" s="1" t="s">
        <v>4455</v>
      </c>
    </row>
    <row r="13" spans="1:60" x14ac:dyDescent="0.35">
      <c r="A13" s="1" t="s">
        <v>9</v>
      </c>
      <c r="B13" s="1" t="s">
        <v>4454</v>
      </c>
    </row>
    <row r="14" spans="1:60" x14ac:dyDescent="0.35">
      <c r="A14" s="1" t="s">
        <v>9</v>
      </c>
      <c r="B14" s="1" t="s">
        <v>4453</v>
      </c>
    </row>
    <row r="15" spans="1:60" x14ac:dyDescent="0.35">
      <c r="A15" s="1" t="s">
        <v>9</v>
      </c>
      <c r="B15" s="1" t="s">
        <v>4452</v>
      </c>
    </row>
    <row r="16" spans="1:60" x14ac:dyDescent="0.35">
      <c r="A16" s="1" t="s">
        <v>9</v>
      </c>
      <c r="B16" s="1" t="s">
        <v>4451</v>
      </c>
    </row>
    <row r="17" spans="1:60" x14ac:dyDescent="0.35">
      <c r="A17" s="1" t="s">
        <v>9</v>
      </c>
      <c r="B17" s="1" t="s">
        <v>4450</v>
      </c>
    </row>
    <row r="18" spans="1:60" x14ac:dyDescent="0.35">
      <c r="A18" s="1">
        <v>1</v>
      </c>
      <c r="B18" s="1" t="s">
        <v>4449</v>
      </c>
      <c r="C18" s="1">
        <v>378.00000046938658</v>
      </c>
      <c r="D18" s="1">
        <v>0</v>
      </c>
      <c r="E18">
        <f>(R18-S18*(1000-T18)/(1000-U18))*AO18</f>
        <v>-5.8536535483560588</v>
      </c>
      <c r="F18">
        <f>IF(AZ18&lt;&gt;0,1/(1/AZ18-1/N18),0)</f>
        <v>2.2513863795620659</v>
      </c>
      <c r="G18">
        <f>((BC18-AP18/2)*S18-E18)/(BC18+AP18/2)</f>
        <v>386.96631815738408</v>
      </c>
      <c r="H18">
        <f>AP18*1000</f>
        <v>32.265707129682752</v>
      </c>
      <c r="I18">
        <f>(AU18-BA18)</f>
        <v>1.8518890360891334</v>
      </c>
      <c r="J18">
        <f>(P18+AT18*D18)</f>
        <v>30.522228240966797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31.172500610351563</v>
      </c>
      <c r="P18" s="1">
        <v>30.522228240966797</v>
      </c>
      <c r="Q18" s="1">
        <v>31.257728576660156</v>
      </c>
      <c r="R18" s="1">
        <v>400.1275634765625</v>
      </c>
      <c r="S18" s="1">
        <v>393.91787719726563</v>
      </c>
      <c r="T18" s="1">
        <v>0.41374561190605164</v>
      </c>
      <c r="U18" s="1">
        <v>28.794679641723633</v>
      </c>
      <c r="V18" s="1">
        <v>0.80046403408050537</v>
      </c>
      <c r="W18" s="1">
        <v>55.708393096923828</v>
      </c>
      <c r="X18" s="1">
        <v>300.32705688476563</v>
      </c>
      <c r="Y18" s="1">
        <v>0.17693392932415009</v>
      </c>
      <c r="Z18" s="1">
        <v>3.7730563431978226E-2</v>
      </c>
      <c r="AA18" s="1">
        <v>88.142723083496094</v>
      </c>
      <c r="AB18" s="1">
        <v>31.147602081298828</v>
      </c>
      <c r="AC18" s="1">
        <v>3.2311875820159912</v>
      </c>
      <c r="AD18" s="1">
        <v>3.5704679787158966E-2</v>
      </c>
      <c r="AE18" s="1">
        <v>5.63467713072896E-3</v>
      </c>
      <c r="AF18" s="1">
        <v>1.5588624402880669E-2</v>
      </c>
      <c r="AG18" s="1">
        <v>9.6535952761769295E-3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1.1041435914881086</v>
      </c>
      <c r="AP18">
        <f>(U18-T18)/(1000-U18)*AO18</f>
        <v>3.2265707129682755E-2</v>
      </c>
      <c r="AQ18">
        <f>(P18+273.15)</f>
        <v>303.67222824096677</v>
      </c>
      <c r="AR18">
        <f>(O18+273.15)</f>
        <v>304.32250061035154</v>
      </c>
      <c r="AS18">
        <f>(Y18*AK18+Z18*AL18)*AM18</f>
        <v>2.8309428059098973E-2</v>
      </c>
      <c r="AT18">
        <f>((AS18+0.00000010773*(AR18^4-AQ18^4))-AP18*44100)/(L18*0.92*2*29.3+0.00000043092*AQ18^3)</f>
        <v>-11.102665496483905</v>
      </c>
      <c r="AU18">
        <f>0.61365*EXP(17.502*J18/(240.97+J18))</f>
        <v>4.3899305100275621</v>
      </c>
      <c r="AV18">
        <f>AU18*1000/AA18</f>
        <v>49.804797905654176</v>
      </c>
      <c r="AW18">
        <f>(AV18-U18)</f>
        <v>21.010118263930543</v>
      </c>
      <c r="AX18">
        <f>IF(D18,P18,(O18+P18)/2)</f>
        <v>30.84736442565918</v>
      </c>
      <c r="AY18">
        <f>0.61365*EXP(17.502*AX18/(240.97+AX18))</f>
        <v>4.4722646936746919</v>
      </c>
      <c r="AZ18">
        <f>IF(AW18&lt;&gt;0,(1000-(AV18+U18)/2)/AW18*AP18,0)</f>
        <v>1.4753688141467354</v>
      </c>
      <c r="BA18">
        <f>U18*AA18/1000</f>
        <v>2.5380414739384287</v>
      </c>
      <c r="BB18">
        <f>(AY18-BA18)</f>
        <v>1.9342232197362632</v>
      </c>
      <c r="BC18">
        <f>1/(1.6/F18+1.37/N18)</f>
        <v>0.97017615583890804</v>
      </c>
      <c r="BD18">
        <f>G18*AA18*0.001</f>
        <v>34.108265023986348</v>
      </c>
      <c r="BE18">
        <f>G18/S18</f>
        <v>0.98235277086345496</v>
      </c>
      <c r="BF18">
        <f>(1-AP18*AA18/AU18/F18)*100</f>
        <v>71.224692658268111</v>
      </c>
      <c r="BG18">
        <f>(S18-E18/(N18/1.35))</f>
        <v>395.76408975878905</v>
      </c>
      <c r="BH18">
        <f>E18*BF18/100/BG18</f>
        <v>-1.0534676735419548E-2</v>
      </c>
    </row>
    <row r="19" spans="1:60" x14ac:dyDescent="0.35">
      <c r="A19" s="1" t="s">
        <v>9</v>
      </c>
      <c r="B19" s="1" t="s">
        <v>4448</v>
      </c>
      <c r="K19" s="1">
        <v>2.72</v>
      </c>
    </row>
    <row r="20" spans="1:60" x14ac:dyDescent="0.35">
      <c r="A20" s="1" t="s">
        <v>9</v>
      </c>
      <c r="B20" s="1" t="s">
        <v>4447</v>
      </c>
      <c r="K20" s="1">
        <v>2.72</v>
      </c>
    </row>
    <row r="21" spans="1:60" x14ac:dyDescent="0.35">
      <c r="A21" s="1">
        <v>2</v>
      </c>
      <c r="B21" s="1" t="s">
        <v>4446</v>
      </c>
      <c r="C21" s="1">
        <v>583.50000048056245</v>
      </c>
      <c r="D21" s="1">
        <v>0</v>
      </c>
      <c r="E21">
        <f>(R21-S21*(1000-T21)/(1000-U21))*AO21</f>
        <v>-4.9479714388283567</v>
      </c>
      <c r="F21">
        <f>IF(AZ21&lt;&gt;0,1/(1/AZ21-1/N21),0)</f>
        <v>1.9867345216133168</v>
      </c>
      <c r="G21">
        <f>((BC21-AP21/2)*S21-E21)/(BC21+AP21/2)</f>
        <v>385.32891731230541</v>
      </c>
      <c r="H21">
        <f>AP21*1000</f>
        <v>31.068187327547751</v>
      </c>
      <c r="I21">
        <f>(AU21-BA21)</f>
        <v>1.9395069722906655</v>
      </c>
      <c r="J21">
        <f>(P21+AT21*D21)</f>
        <v>30.534566879272461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31.223882675170898</v>
      </c>
      <c r="P21" s="1">
        <v>30.534566879272461</v>
      </c>
      <c r="Q21" s="1">
        <v>31.350046157836914</v>
      </c>
      <c r="R21" s="1">
        <v>399.96231079101563</v>
      </c>
      <c r="S21" s="1">
        <v>393.37387084960938</v>
      </c>
      <c r="T21" s="1">
        <v>0.48036694526672363</v>
      </c>
      <c r="U21" s="1">
        <v>27.839143753051758</v>
      </c>
      <c r="V21" s="1">
        <v>0.92652887105941772</v>
      </c>
      <c r="W21" s="1">
        <v>53.695976257324219</v>
      </c>
      <c r="X21" s="1">
        <v>300.2799072265625</v>
      </c>
      <c r="Y21" s="1">
        <v>25.022981643676758</v>
      </c>
      <c r="Z21" s="1">
        <v>5.14509417116642E-2</v>
      </c>
      <c r="AA21" s="1">
        <v>88.132156372070313</v>
      </c>
      <c r="AB21" s="1">
        <v>31.014167785644531</v>
      </c>
      <c r="AC21" s="1">
        <v>3.1992576122283936</v>
      </c>
      <c r="AD21" s="1">
        <v>3.9667103439569473E-2</v>
      </c>
      <c r="AE21" s="1">
        <v>9.7082518041133881E-3</v>
      </c>
      <c r="AF21" s="1">
        <v>1.803332194685936E-2</v>
      </c>
      <c r="AG21" s="1">
        <v>6.736700888723135E-3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1.1039702471564796</v>
      </c>
      <c r="AP21">
        <f>(U21-T21)/(1000-U21)*AO21</f>
        <v>3.106818732754775E-2</v>
      </c>
      <c r="AQ21">
        <f>(P21+273.15)</f>
        <v>303.68456687927244</v>
      </c>
      <c r="AR21">
        <f>(O21+273.15)</f>
        <v>304.37388267517088</v>
      </c>
      <c r="AS21">
        <f>(Y21*AK21+Z21*AL21)*AM21</f>
        <v>4.0036769734991253</v>
      </c>
      <c r="AT21">
        <f>((AS21+0.00000010773*(AR21^4-AQ21^4))-AP21*44100)/(L21*0.92*2*29.3+0.00000043092*AQ21^3)</f>
        <v>-10.653252648282665</v>
      </c>
      <c r="AU21">
        <f>0.61365*EXP(17.502*J21/(240.97+J21))</f>
        <v>4.3930307427991675</v>
      </c>
      <c r="AV21">
        <f>AU21*1000/AA21</f>
        <v>49.845946401821493</v>
      </c>
      <c r="AW21">
        <f>(AV21-U21)</f>
        <v>22.006802648769735</v>
      </c>
      <c r="AX21">
        <f>IF(D21,P21,(O21+P21)/2)</f>
        <v>30.87922477722168</v>
      </c>
      <c r="AY21">
        <f>0.61365*EXP(17.502*AX21/(240.97+AX21))</f>
        <v>4.4804045802018608</v>
      </c>
      <c r="AZ21">
        <f>IF(AW21&lt;&gt;0,(1000-(AV21+U21)/2)/AW21*AP21,0)</f>
        <v>1.3569176921061086</v>
      </c>
      <c r="BA21">
        <f>U21*AA21/1000</f>
        <v>2.453523770508502</v>
      </c>
      <c r="BB21">
        <f>(AY21-BA21)</f>
        <v>2.0268808096933588</v>
      </c>
      <c r="BC21">
        <f>1/(1.6/F21+1.37/N21)</f>
        <v>0.88856580408745223</v>
      </c>
      <c r="BD21">
        <f>G21*AA21*0.001</f>
        <v>33.959868395248655</v>
      </c>
      <c r="BE21">
        <f>G21/S21</f>
        <v>0.97954883602225928</v>
      </c>
      <c r="BF21">
        <f>(1-AP21*AA21/AU21/F21)*100</f>
        <v>68.627709287373122</v>
      </c>
      <c r="BG21">
        <f>(S21-E21/(N21/1.35))</f>
        <v>394.93443587945973</v>
      </c>
      <c r="BH21">
        <f>E21*BF21/100/BG21</f>
        <v>-8.5980840012082234E-3</v>
      </c>
    </row>
    <row r="22" spans="1:60" x14ac:dyDescent="0.35">
      <c r="A22" s="1" t="s">
        <v>9</v>
      </c>
      <c r="B22" s="1" t="s">
        <v>4445</v>
      </c>
      <c r="K22" s="1">
        <v>2.72</v>
      </c>
    </row>
    <row r="23" spans="1:60" x14ac:dyDescent="0.35">
      <c r="A23" s="1" t="s">
        <v>9</v>
      </c>
      <c r="B23" s="1" t="s">
        <v>4444</v>
      </c>
      <c r="K23" s="1">
        <v>2.72</v>
      </c>
    </row>
    <row r="24" spans="1:60" x14ac:dyDescent="0.35">
      <c r="A24" s="1">
        <v>3</v>
      </c>
      <c r="B24" s="1" t="s">
        <v>4443</v>
      </c>
      <c r="C24" s="1">
        <v>789.50000048056245</v>
      </c>
      <c r="D24" s="1">
        <v>0</v>
      </c>
      <c r="E24">
        <f>(R24-S24*(1000-T24)/(1000-U24))*AO24</f>
        <v>-3.0313383742349487</v>
      </c>
      <c r="F24">
        <f>IF(AZ24&lt;&gt;0,1/(1/AZ24-1/N24),0)</f>
        <v>1.8247227103308714</v>
      </c>
      <c r="G24">
        <f>((BC24-AP24/2)*S24-E24)/(BC24+AP24/2)</f>
        <v>381.76782809385571</v>
      </c>
      <c r="H24">
        <f>AP24*1000</f>
        <v>30.14783731417814</v>
      </c>
      <c r="I24">
        <f>(AU24-BA24)</f>
        <v>1.9966801652342618</v>
      </c>
      <c r="J24">
        <f>(P24+AT24*D24)</f>
        <v>30.519155502319336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31.237981796264648</v>
      </c>
      <c r="P24" s="1">
        <v>30.519155502319336</v>
      </c>
      <c r="Q24" s="1">
        <v>31.391984939575195</v>
      </c>
      <c r="R24" s="1">
        <v>400.0633544921875</v>
      </c>
      <c r="S24" s="1">
        <v>392.10186767578125</v>
      </c>
      <c r="T24" s="1">
        <v>0.58415532112121582</v>
      </c>
      <c r="U24" s="1">
        <v>27.149957656860352</v>
      </c>
      <c r="V24" s="1">
        <v>1.1256675720214844</v>
      </c>
      <c r="W24" s="1">
        <v>52.317977905273438</v>
      </c>
      <c r="X24" s="1">
        <v>300.29495239257813</v>
      </c>
      <c r="Y24" s="1">
        <v>49.671470642089844</v>
      </c>
      <c r="Z24" s="1">
        <v>0.16578952968120575</v>
      </c>
      <c r="AA24" s="1">
        <v>88.120895385742188</v>
      </c>
      <c r="AB24" s="1">
        <v>30.028903961181641</v>
      </c>
      <c r="AC24" s="1">
        <v>3.1847548484802246</v>
      </c>
      <c r="AD24" s="1">
        <v>0.12504583597183228</v>
      </c>
      <c r="AE24" s="1">
        <v>2.3408571258187294E-2</v>
      </c>
      <c r="AF24" s="1">
        <v>2.6581102982163429E-2</v>
      </c>
      <c r="AG24" s="1">
        <v>1.0861512273550034E-2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1.104025560266831</v>
      </c>
      <c r="AP24">
        <f>(U24-T24)/(1000-U24)*AO24</f>
        <v>3.0147837314178139E-2</v>
      </c>
      <c r="AQ24">
        <f>(P24+273.15)</f>
        <v>303.66915550231931</v>
      </c>
      <c r="AR24">
        <f>(O24+273.15)</f>
        <v>304.38798179626463</v>
      </c>
      <c r="AS24">
        <f>(Y24*AK24+Z24*AL24)*AM24</f>
        <v>7.9474351250953532</v>
      </c>
      <c r="AT24">
        <f>((AS24+0.00000010773*(AR24^4-AQ24^4))-AP24*44100)/(L24*0.92*2*29.3+0.00000043092*AQ24^3)</f>
        <v>-10.301195959965701</v>
      </c>
      <c r="AU24">
        <f>0.61365*EXP(17.502*J24/(240.97+J24))</f>
        <v>4.3891587436417829</v>
      </c>
      <c r="AV24">
        <f>AU24*1000/AA24</f>
        <v>49.808376599313831</v>
      </c>
      <c r="AW24">
        <f>(AV24-U24)</f>
        <v>22.65841894245348</v>
      </c>
      <c r="AX24">
        <f>IF(D24,P24,(O24+P24)/2)</f>
        <v>30.878568649291992</v>
      </c>
      <c r="AY24">
        <f>0.61365*EXP(17.502*AX24/(240.97+AX24))</f>
        <v>4.4802368183798489</v>
      </c>
      <c r="AZ24">
        <f>IF(AW24&lt;&gt;0,(1000-(AV24+U24)/2)/AW24*AP24,0)</f>
        <v>1.2793378795421226</v>
      </c>
      <c r="BA24">
        <f>U24*AA24/1000</f>
        <v>2.3924785784075211</v>
      </c>
      <c r="BB24">
        <f>(AY24-BA24)</f>
        <v>2.0877582399723278</v>
      </c>
      <c r="BC24">
        <f>1/(1.6/F24+1.37/N24)</f>
        <v>0.83548262057015099</v>
      </c>
      <c r="BD24">
        <f>G24*AA24*0.001</f>
        <v>33.641722841100666</v>
      </c>
      <c r="BE24">
        <f>G24/S24</f>
        <v>0.97364450303901517</v>
      </c>
      <c r="BF24">
        <f>(1-AP24*AA24/AU24/F24)*100</f>
        <v>66.829127215513694</v>
      </c>
      <c r="BG24">
        <f>(S24-E24/(N24/1.35))</f>
        <v>393.05793638372728</v>
      </c>
      <c r="BH24">
        <f>E24*BF24/100/BG24</f>
        <v>-5.1539907757324399E-3</v>
      </c>
    </row>
    <row r="25" spans="1:60" x14ac:dyDescent="0.35">
      <c r="A25" s="1" t="s">
        <v>9</v>
      </c>
      <c r="B25" s="1" t="s">
        <v>4442</v>
      </c>
      <c r="K25" s="1">
        <v>2.72</v>
      </c>
    </row>
    <row r="26" spans="1:60" x14ac:dyDescent="0.35">
      <c r="A26" s="1" t="s">
        <v>9</v>
      </c>
      <c r="B26" s="1" t="s">
        <v>4441</v>
      </c>
      <c r="K26" s="1">
        <v>2.72</v>
      </c>
    </row>
    <row r="27" spans="1:60" x14ac:dyDescent="0.35">
      <c r="A27" s="1">
        <v>4</v>
      </c>
      <c r="B27" s="1" t="s">
        <v>4440</v>
      </c>
      <c r="C27" s="1">
        <v>995.50000048056245</v>
      </c>
      <c r="D27" s="1">
        <v>0</v>
      </c>
      <c r="E27">
        <f>(R27-S27*(1000-T27)/(1000-U27))*AO27</f>
        <v>-3.6468966146969515</v>
      </c>
      <c r="F27">
        <f>IF(AZ27&lt;&gt;0,1/(1/AZ27-1/N27),0)</f>
        <v>1.7385948159772733</v>
      </c>
      <c r="G27">
        <f>((BC27-AP27/2)*S27-E27)/(BC27+AP27/2)</f>
        <v>383.09773726021047</v>
      </c>
      <c r="H27">
        <f>AP27*1000</f>
        <v>29.6255090342082</v>
      </c>
      <c r="I27">
        <f>(AU27-BA27)</f>
        <v>2.030265254430728</v>
      </c>
      <c r="J27">
        <f>(P27+AT27*D27)</f>
        <v>30.543811798095703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31.265527725219727</v>
      </c>
      <c r="P27" s="1">
        <v>30.543811798095703</v>
      </c>
      <c r="Q27" s="1">
        <v>31.422918319702148</v>
      </c>
      <c r="R27" s="1">
        <v>400.06857299804688</v>
      </c>
      <c r="S27" s="1">
        <v>392.8304443359375</v>
      </c>
      <c r="T27" s="1">
        <v>0.7276148796081543</v>
      </c>
      <c r="U27" s="1">
        <v>26.841981887817383</v>
      </c>
      <c r="V27" s="1">
        <v>1.3997697830200195</v>
      </c>
      <c r="W27" s="1">
        <v>51.638031005859375</v>
      </c>
      <c r="X27" s="1">
        <v>300.28842163085938</v>
      </c>
      <c r="Y27" s="1">
        <v>100.81305694580078</v>
      </c>
      <c r="Z27" s="1">
        <v>0.14863580465316772</v>
      </c>
      <c r="AA27" s="1">
        <v>88.111587524414063</v>
      </c>
      <c r="AB27" s="1">
        <v>30.064720153808594</v>
      </c>
      <c r="AC27" s="1">
        <v>3.1601352691650391</v>
      </c>
      <c r="AD27" s="1">
        <v>9.5079369843006134E-2</v>
      </c>
      <c r="AE27" s="1">
        <v>3.8033539894968271E-3</v>
      </c>
      <c r="AF27" s="1">
        <v>4.9523908644914627E-2</v>
      </c>
      <c r="AG27" s="1">
        <v>1.4099032618105412E-2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1.1040015501134532</v>
      </c>
      <c r="AP27">
        <f>(U27-T27)/(1000-U27)*AO27</f>
        <v>2.96255090342082E-2</v>
      </c>
      <c r="AQ27">
        <f>(P27+273.15)</f>
        <v>303.69381179809568</v>
      </c>
      <c r="AR27">
        <f>(O27+273.15)</f>
        <v>304.4155277252197</v>
      </c>
      <c r="AS27">
        <f>(Y27*AK27+Z27*AL27)*AM27</f>
        <v>16.130088750792538</v>
      </c>
      <c r="AT27">
        <f>((AS27+0.00000010773*(AR27^4-AQ27^4))-AP27*44100)/(L27*0.92*2*29.3+0.00000043092*AQ27^3)</f>
        <v>-10.055730171741565</v>
      </c>
      <c r="AU27">
        <f>0.61365*EXP(17.502*J27/(240.97+J27))</f>
        <v>4.3953548908678863</v>
      </c>
      <c r="AV27">
        <f>AU27*1000/AA27</f>
        <v>49.883959810053547</v>
      </c>
      <c r="AW27">
        <f>(AV27-U27)</f>
        <v>23.041977922236164</v>
      </c>
      <c r="AX27">
        <f>IF(D27,P27,(O27+P27)/2)</f>
        <v>30.904669761657715</v>
      </c>
      <c r="AY27">
        <f>0.61365*EXP(17.502*AX27/(240.97+AX27))</f>
        <v>4.4869146937248816</v>
      </c>
      <c r="AZ27">
        <f>IF(AW27&lt;&gt;0,(1000-(AV27+U27)/2)/AW27*AP27,0)</f>
        <v>1.2363950087484163</v>
      </c>
      <c r="BA27">
        <f>U27*AA27/1000</f>
        <v>2.3650896364371583</v>
      </c>
      <c r="BB27">
        <f>(AY27-BA27)</f>
        <v>2.1218250572877233</v>
      </c>
      <c r="BC27">
        <f>1/(1.6/F27+1.37/N27)</f>
        <v>0.80622348963518764</v>
      </c>
      <c r="BD27">
        <f>G27*AA27*0.001</f>
        <v>33.755349807008017</v>
      </c>
      <c r="BE27">
        <f>G27/S27</f>
        <v>0.97522415277110275</v>
      </c>
      <c r="BF27">
        <f>(1-AP27*AA27/AU27/F27)*100</f>
        <v>65.840892089092691</v>
      </c>
      <c r="BG27">
        <f>(S27-E27/(N27/1.35))</f>
        <v>393.98065698262235</v>
      </c>
      <c r="BH27">
        <f>E27*BF27/100/BG27</f>
        <v>-6.0945866811661876E-3</v>
      </c>
    </row>
    <row r="28" spans="1:60" x14ac:dyDescent="0.35">
      <c r="A28" s="1" t="s">
        <v>9</v>
      </c>
      <c r="B28" s="1" t="s">
        <v>4439</v>
      </c>
      <c r="K28" s="1">
        <v>2.72</v>
      </c>
    </row>
    <row r="29" spans="1:60" x14ac:dyDescent="0.35">
      <c r="A29" s="1" t="s">
        <v>9</v>
      </c>
      <c r="B29" s="1" t="s">
        <v>4438</v>
      </c>
      <c r="K29" s="1">
        <v>2.72</v>
      </c>
    </row>
    <row r="30" spans="1:60" x14ac:dyDescent="0.35">
      <c r="A30" s="1">
        <v>5</v>
      </c>
      <c r="B30" s="1" t="s">
        <v>4437</v>
      </c>
      <c r="C30" s="1">
        <v>1200.5000004805624</v>
      </c>
      <c r="D30" s="1">
        <v>0</v>
      </c>
      <c r="E30">
        <f>(R30-S30*(1000-T30)/(1000-U30))*AO30</f>
        <v>-2.9301664262905902</v>
      </c>
      <c r="F30">
        <f>IF(AZ30&lt;&gt;0,1/(1/AZ30-1/N30),0)</f>
        <v>1.6895919040073937</v>
      </c>
      <c r="G30">
        <f>((BC30-AP30/2)*S30-E30)/(BC30+AP30/2)</f>
        <v>381.61289172173218</v>
      </c>
      <c r="H30">
        <f>AP30*1000</f>
        <v>29.322684723910868</v>
      </c>
      <c r="I30">
        <f>(AU30-BA30)</f>
        <v>2.0508144300974638</v>
      </c>
      <c r="J30">
        <f>(P30+AT30*D30)</f>
        <v>30.593326568603516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31.300090789794922</v>
      </c>
      <c r="P30" s="1">
        <v>30.593326568603516</v>
      </c>
      <c r="Q30" s="1">
        <v>31.458223342895508</v>
      </c>
      <c r="R30" s="1">
        <v>400.03970336914063</v>
      </c>
      <c r="S30" s="1">
        <v>392.27642822265625</v>
      </c>
      <c r="T30" s="1">
        <v>0.90687423944473267</v>
      </c>
      <c r="U30" s="1">
        <v>26.751394271850586</v>
      </c>
      <c r="V30" s="1">
        <v>1.7411227226257324</v>
      </c>
      <c r="W30" s="1">
        <v>51.360443115234375</v>
      </c>
      <c r="X30" s="1">
        <v>300.3502197265625</v>
      </c>
      <c r="Y30" s="1">
        <v>150.22697448730469</v>
      </c>
      <c r="Z30" s="1">
        <v>3.4300840925425291E-3</v>
      </c>
      <c r="AA30" s="1">
        <v>88.107803344726563</v>
      </c>
      <c r="AB30" s="1">
        <v>30.172176361083984</v>
      </c>
      <c r="AC30" s="1">
        <v>3.157264232635498</v>
      </c>
      <c r="AD30" s="1">
        <v>3.9444152265787125E-2</v>
      </c>
      <c r="AE30" s="1">
        <v>4.4380780309438705E-3</v>
      </c>
      <c r="AF30" s="1">
        <v>7.5858205556869507E-2</v>
      </c>
      <c r="AG30" s="1">
        <v>1.5426994301378727E-2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1.1042287489947147</v>
      </c>
      <c r="AP30">
        <f>(U30-T30)/(1000-U30)*AO30</f>
        <v>2.9322684723910867E-2</v>
      </c>
      <c r="AQ30">
        <f>(P30+273.15)</f>
        <v>303.74332656860349</v>
      </c>
      <c r="AR30">
        <f>(O30+273.15)</f>
        <v>304.4500907897949</v>
      </c>
      <c r="AS30">
        <f>(Y30*AK30+Z30*AL30)*AM30</f>
        <v>24.036315380715223</v>
      </c>
      <c r="AT30">
        <f>((AS30+0.00000010773*(AR30^4-AQ30^4))-AP30*44100)/(L30*0.92*2*29.3+0.00000043092*AQ30^3)</f>
        <v>-9.8898498068577787</v>
      </c>
      <c r="AU30">
        <f>0.61365*EXP(17.502*J30/(240.97+J30))</f>
        <v>4.4078210157989197</v>
      </c>
      <c r="AV30">
        <f>AU30*1000/AA30</f>
        <v>50.027589480957559</v>
      </c>
      <c r="AW30">
        <f>(AV30-U30)</f>
        <v>23.276195209106973</v>
      </c>
      <c r="AX30">
        <f>IF(D30,P30,(O30+P30)/2)</f>
        <v>30.946708679199219</v>
      </c>
      <c r="AY30">
        <f>0.61365*EXP(17.502*AX30/(240.97+AX30))</f>
        <v>4.4976884273656177</v>
      </c>
      <c r="AZ30">
        <f>IF(AW30&lt;&gt;0,(1000-(AV30+U30)/2)/AW30*AP30,0)</f>
        <v>1.211409403624337</v>
      </c>
      <c r="BA30">
        <f>U30*AA30/1000</f>
        <v>2.3570065857014559</v>
      </c>
      <c r="BB30">
        <f>(AY30-BA30)</f>
        <v>2.1406818416641618</v>
      </c>
      <c r="BC30">
        <f>1/(1.6/F30+1.37/N30)</f>
        <v>0.78924002772867075</v>
      </c>
      <c r="BD30">
        <f>G30*AA30*0.001</f>
        <v>33.623073617630816</v>
      </c>
      <c r="BE30">
        <f>G30/S30</f>
        <v>0.97281627002356752</v>
      </c>
      <c r="BF30">
        <f>(1-AP30*AA30/AU30/F30)*100</f>
        <v>65.309358284244198</v>
      </c>
      <c r="BG30">
        <f>(S30-E30/(N30/1.35))</f>
        <v>393.20058781271109</v>
      </c>
      <c r="BH30">
        <f>E30*BF30/100/BG30</f>
        <v>-4.8669125860571561E-3</v>
      </c>
    </row>
    <row r="31" spans="1:60" x14ac:dyDescent="0.35">
      <c r="A31" s="1" t="s">
        <v>9</v>
      </c>
      <c r="B31" s="1" t="s">
        <v>4436</v>
      </c>
      <c r="K31" s="1">
        <v>2.72</v>
      </c>
    </row>
    <row r="32" spans="1:60" x14ac:dyDescent="0.35">
      <c r="A32" s="1" t="s">
        <v>9</v>
      </c>
      <c r="B32" s="1" t="s">
        <v>4435</v>
      </c>
      <c r="K32" s="1">
        <v>2.72</v>
      </c>
    </row>
    <row r="33" spans="1:60" x14ac:dyDescent="0.35">
      <c r="A33" s="1">
        <v>6</v>
      </c>
      <c r="B33" s="1" t="s">
        <v>4434</v>
      </c>
      <c r="C33" s="1">
        <v>1406.5000004805624</v>
      </c>
      <c r="D33" s="1">
        <v>0</v>
      </c>
      <c r="E33">
        <f>(R33-S33*(1000-T33)/(1000-U33))*AO33</f>
        <v>-2.1617297565035067</v>
      </c>
      <c r="F33">
        <f>IF(AZ33&lt;&gt;0,1/(1/AZ33-1/N33),0)</f>
        <v>1.6882959320252893</v>
      </c>
      <c r="G33">
        <f>((BC33-AP33/2)*S33-E33)/(BC33+AP33/2)</f>
        <v>379.91494209808189</v>
      </c>
      <c r="H33">
        <f>AP33*1000</f>
        <v>29.317997611782552</v>
      </c>
      <c r="I33">
        <f>(AU33-BA33)</f>
        <v>2.050938346317944</v>
      </c>
      <c r="J33">
        <f>(P33+AT33*D33)</f>
        <v>30.673328399658203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31.348417282104492</v>
      </c>
      <c r="P33" s="1">
        <v>30.673328399658203</v>
      </c>
      <c r="Q33" s="1">
        <v>31.503524780273438</v>
      </c>
      <c r="R33" s="1">
        <v>399.94906616210938</v>
      </c>
      <c r="S33" s="1">
        <v>391.51071166992188</v>
      </c>
      <c r="T33" s="1">
        <v>1.1438602209091187</v>
      </c>
      <c r="U33" s="1">
        <v>26.981719970703125</v>
      </c>
      <c r="V33" s="1">
        <v>2.1898937225341797</v>
      </c>
      <c r="W33" s="1">
        <v>51.655872344970703</v>
      </c>
      <c r="X33" s="1">
        <v>300.30853271484375</v>
      </c>
      <c r="Y33" s="1">
        <v>299.97930908203125</v>
      </c>
      <c r="Z33" s="1">
        <v>0.11890765279531479</v>
      </c>
      <c r="AA33" s="1">
        <v>88.099998474121094</v>
      </c>
      <c r="AB33" s="1">
        <v>30.190525054931641</v>
      </c>
      <c r="AC33" s="1">
        <v>3.1658792495727539</v>
      </c>
      <c r="AD33" s="1">
        <v>5.5593650788068771E-2</v>
      </c>
      <c r="AE33" s="1">
        <v>3.9433441124856472E-3</v>
      </c>
      <c r="AF33" s="1">
        <v>2.4335376918315887E-2</v>
      </c>
      <c r="AG33" s="1">
        <v>1.2740539386868477E-2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1.1040754879222194</v>
      </c>
      <c r="AP33">
        <f>(U33-T33)/(1000-U33)*AO33</f>
        <v>2.931799761178255E-2</v>
      </c>
      <c r="AQ33">
        <f>(P33+273.15)</f>
        <v>303.82332839965818</v>
      </c>
      <c r="AR33">
        <f>(O33+273.15)</f>
        <v>304.49841728210447</v>
      </c>
      <c r="AS33">
        <f>(Y33*AK33+Z33*AL33)*AM33</f>
        <v>47.996688380315391</v>
      </c>
      <c r="AT33">
        <f>((AS33+0.00000010773*(AR33^4-AQ33^4))-AP33*44100)/(L33*0.92*2*29.3+0.00000043092*AQ33^3)</f>
        <v>-9.7024843832498071</v>
      </c>
      <c r="AU33">
        <f>0.61365*EXP(17.502*J33/(240.97+J33))</f>
        <v>4.428027834566052</v>
      </c>
      <c r="AV33">
        <f>AU33*1000/AA33</f>
        <v>50.261383782733681</v>
      </c>
      <c r="AW33">
        <f>(AV33-U33)</f>
        <v>23.279663812030556</v>
      </c>
      <c r="AX33">
        <f>IF(D33,P33,(O33+P33)/2)</f>
        <v>31.010872840881348</v>
      </c>
      <c r="AY33">
        <f>0.61365*EXP(17.502*AX33/(240.97+AX33))</f>
        <v>4.5141758619871695</v>
      </c>
      <c r="AZ33">
        <f>IF(AW33&lt;&gt;0,(1000-(AV33+U33)/2)/AW33*AP33,0)</f>
        <v>1.2107430448171539</v>
      </c>
      <c r="BA33">
        <f>U33*AA33/1000</f>
        <v>2.377089488248108</v>
      </c>
      <c r="BB33">
        <f>(AY33-BA33)</f>
        <v>2.1370863737390615</v>
      </c>
      <c r="BC33">
        <f>1/(1.6/F33+1.37/N33)</f>
        <v>0.78878749049375618</v>
      </c>
      <c r="BD33">
        <f>G33*AA33*0.001</f>
        <v>33.470505819136818</v>
      </c>
      <c r="BE33">
        <f>G33/S33</f>
        <v>0.97038198642795692</v>
      </c>
      <c r="BF33">
        <f>(1-AP33*AA33/AU33/F33)*100</f>
        <v>65.449742395197788</v>
      </c>
      <c r="BG33">
        <f>(S33-E33/(N33/1.35))</f>
        <v>392.19251024206261</v>
      </c>
      <c r="BH33">
        <f>E33*BF33/100/BG33</f>
        <v>-3.6075307915457979E-3</v>
      </c>
    </row>
    <row r="34" spans="1:60" x14ac:dyDescent="0.35">
      <c r="A34" s="1" t="s">
        <v>9</v>
      </c>
      <c r="B34" s="1" t="s">
        <v>4433</v>
      </c>
      <c r="K34" s="1">
        <v>2.72</v>
      </c>
    </row>
    <row r="35" spans="1:60" x14ac:dyDescent="0.35">
      <c r="A35" s="1" t="s">
        <v>9</v>
      </c>
      <c r="B35" s="1" t="s">
        <v>4432</v>
      </c>
      <c r="K35" s="1">
        <v>2.72</v>
      </c>
    </row>
    <row r="36" spans="1:60" x14ac:dyDescent="0.35">
      <c r="A36" s="1">
        <v>7</v>
      </c>
      <c r="B36" s="1" t="s">
        <v>4431</v>
      </c>
      <c r="C36" s="1">
        <v>1612.0000004917383</v>
      </c>
      <c r="D36" s="1">
        <v>0</v>
      </c>
      <c r="E36">
        <f>(R36-S36*(1000-T36)/(1000-U36))*AO36</f>
        <v>-1.7936223645473457</v>
      </c>
      <c r="F36">
        <f>IF(AZ36&lt;&gt;0,1/(1/AZ36-1/N36),0)</f>
        <v>1.695599987734443</v>
      </c>
      <c r="G36">
        <f>((BC36-AP36/2)*S36-E36)/(BC36+AP36/2)</f>
        <v>379.11911025753727</v>
      </c>
      <c r="H36">
        <f>AP36*1000</f>
        <v>29.358640429080456</v>
      </c>
      <c r="I36">
        <f>(AU36-BA36)</f>
        <v>2.0465291476538932</v>
      </c>
      <c r="J36">
        <f>(P36+AT36*D36)</f>
        <v>30.781187057495117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31.414464950561523</v>
      </c>
      <c r="P36" s="1">
        <v>30.781187057495117</v>
      </c>
      <c r="Q36" s="1">
        <v>31.558664321899414</v>
      </c>
      <c r="R36" s="1">
        <v>399.91607666015625</v>
      </c>
      <c r="S36" s="1">
        <v>391.14089965820313</v>
      </c>
      <c r="T36" s="1">
        <v>1.484330415725708</v>
      </c>
      <c r="U36" s="1">
        <v>27.344921112060547</v>
      </c>
      <c r="V36" s="1">
        <v>2.8308076858520508</v>
      </c>
      <c r="W36" s="1">
        <v>52.150257110595703</v>
      </c>
      <c r="X36" s="1">
        <v>300.34835815429688</v>
      </c>
      <c r="Y36" s="1">
        <v>501.04385375976563</v>
      </c>
      <c r="Z36" s="1">
        <v>0.16235584020614624</v>
      </c>
      <c r="AA36" s="1">
        <v>88.092018127441406</v>
      </c>
      <c r="AB36" s="1">
        <v>30.360698699951172</v>
      </c>
      <c r="AC36" s="1">
        <v>3.1872172355651855</v>
      </c>
      <c r="AD36" s="1">
        <v>0.10698112845420837</v>
      </c>
      <c r="AE36" s="1">
        <v>6.6049271263182163E-3</v>
      </c>
      <c r="AF36" s="1">
        <v>2.7386993169784546E-2</v>
      </c>
      <c r="AG36" s="1">
        <v>1.4654439873993397E-2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1.1042219049790325</v>
      </c>
      <c r="AP36">
        <f>(U36-T36)/(1000-U36)*AO36</f>
        <v>2.9358640429080457E-2</v>
      </c>
      <c r="AQ36">
        <f>(P36+273.15)</f>
        <v>303.93118705749509</v>
      </c>
      <c r="AR36">
        <f>(O36+273.15)</f>
        <v>304.5644649505615</v>
      </c>
      <c r="AS36">
        <f>(Y36*AK36+Z36*AL36)*AM36</f>
        <v>80.167014809690045</v>
      </c>
      <c r="AT36">
        <f>((AS36+0.00000010773*(AR36^4-AQ36^4))-AP36*44100)/(L36*0.92*2*29.3+0.00000043092*AQ36^3)</f>
        <v>-9.4671324434432478</v>
      </c>
      <c r="AU36">
        <f>0.61365*EXP(17.502*J36/(240.97+J36))</f>
        <v>4.455398433950986</v>
      </c>
      <c r="AV36">
        <f>AU36*1000/AA36</f>
        <v>50.576641660149363</v>
      </c>
      <c r="AW36">
        <f>(AV36-U36)</f>
        <v>23.231720548088816</v>
      </c>
      <c r="AX36">
        <f>IF(D36,P36,(O36+P36)/2)</f>
        <v>31.09782600402832</v>
      </c>
      <c r="AY36">
        <f>0.61365*EXP(17.502*AX36/(240.97+AX36))</f>
        <v>4.5366030883467277</v>
      </c>
      <c r="AZ36">
        <f>IF(AW36&lt;&gt;0,(1000-(AV36+U36)/2)/AW36*AP36,0)</f>
        <v>1.2144948454905082</v>
      </c>
      <c r="BA36">
        <f>U36*AA36/1000</f>
        <v>2.4088692862970928</v>
      </c>
      <c r="BB36">
        <f>(AY36-BA36)</f>
        <v>2.1277338020496348</v>
      </c>
      <c r="BC36">
        <f>1/(1.6/F36+1.37/N36)</f>
        <v>0.79133568659369846</v>
      </c>
      <c r="BD36">
        <f>G36*AA36*0.001</f>
        <v>33.397367533266426</v>
      </c>
      <c r="BE36">
        <f>G36/S36</f>
        <v>0.96926481119419872</v>
      </c>
      <c r="BF36">
        <f>(1-AP36*AA36/AU36/F36)*100</f>
        <v>65.765613709110255</v>
      </c>
      <c r="BG36">
        <f>(S36-E36/(N36/1.35))</f>
        <v>391.70659903086016</v>
      </c>
      <c r="BH36">
        <f>E36*BF36/100/BG36</f>
        <v>-3.0114038379411732E-3</v>
      </c>
    </row>
    <row r="37" spans="1:60" x14ac:dyDescent="0.35">
      <c r="A37" s="1" t="s">
        <v>9</v>
      </c>
      <c r="B37" s="1" t="s">
        <v>4430</v>
      </c>
      <c r="K37" s="1">
        <v>2.72</v>
      </c>
    </row>
    <row r="38" spans="1:60" x14ac:dyDescent="0.35">
      <c r="A38" s="1" t="s">
        <v>9</v>
      </c>
      <c r="B38" s="1" t="s">
        <v>4429</v>
      </c>
      <c r="K38" s="1">
        <v>2.72</v>
      </c>
    </row>
    <row r="39" spans="1:60" x14ac:dyDescent="0.35">
      <c r="A39" s="1">
        <v>8</v>
      </c>
      <c r="B39" s="1" t="s">
        <v>4428</v>
      </c>
      <c r="C39" s="1">
        <v>1817.0000004917383</v>
      </c>
      <c r="D39" s="1">
        <v>0</v>
      </c>
      <c r="E39">
        <f>(R39-S39*(1000-T39)/(1000-U39))*AO39</f>
        <v>-1.0022907803708256</v>
      </c>
      <c r="F39">
        <f>IF(AZ39&lt;&gt;0,1/(1/AZ39-1/N39),0)</f>
        <v>1.5965072179270443</v>
      </c>
      <c r="G39">
        <f>((BC39-AP39/2)*S39-E39)/(BC39+AP39/2)</f>
        <v>377.72760444843601</v>
      </c>
      <c r="H39">
        <f>AP39*1000</f>
        <v>28.67692233645754</v>
      </c>
      <c r="I39">
        <f>(AU39-BA39)</f>
        <v>2.0875454003899567</v>
      </c>
      <c r="J39">
        <f>(P39+AT39*D39)</f>
        <v>30.891786575317383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31.495021820068359</v>
      </c>
      <c r="P39" s="1">
        <v>30.891786575317383</v>
      </c>
      <c r="Q39" s="1">
        <v>31.622425079345703</v>
      </c>
      <c r="R39" s="1">
        <v>400.222412109375</v>
      </c>
      <c r="S39" s="1">
        <v>390.97625732421875</v>
      </c>
      <c r="T39" s="1">
        <v>1.9373644590377808</v>
      </c>
      <c r="U39" s="1">
        <v>27.201440811157227</v>
      </c>
      <c r="V39" s="1">
        <v>3.6776835918426514</v>
      </c>
      <c r="W39" s="1">
        <v>51.636283874511719</v>
      </c>
      <c r="X39" s="1">
        <v>300.34536743164063</v>
      </c>
      <c r="Y39" s="1">
        <v>751.0087890625</v>
      </c>
      <c r="Z39" s="1">
        <v>0.20809425413608551</v>
      </c>
      <c r="AA39" s="1">
        <v>88.086219787597656</v>
      </c>
      <c r="AB39" s="1">
        <v>30.354787826538086</v>
      </c>
      <c r="AC39" s="1">
        <v>3.1967988014221191</v>
      </c>
      <c r="AD39" s="1">
        <v>0.11781178414821625</v>
      </c>
      <c r="AE39" s="1">
        <v>2.0405866205692291E-2</v>
      </c>
      <c r="AF39" s="1">
        <v>3.3744487911462784E-2</v>
      </c>
      <c r="AG39" s="1">
        <v>4.378040786832571E-3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1.1042109096751491</v>
      </c>
      <c r="AP39">
        <f>(U39-T39)/(1000-U39)*AO39</f>
        <v>2.8676922336457539E-2</v>
      </c>
      <c r="AQ39">
        <f>(P39+273.15)</f>
        <v>304.04178657531736</v>
      </c>
      <c r="AR39">
        <f>(O39+273.15)</f>
        <v>304.64502182006834</v>
      </c>
      <c r="AS39">
        <f>(Y39*AK39+Z39*AL39)*AM39</f>
        <v>120.16140356418327</v>
      </c>
      <c r="AT39">
        <f>((AS39+0.00000010773*(AR39^4-AQ39^4))-AP39*44100)/(L39*0.92*2*29.3+0.00000043092*AQ39^3)</f>
        <v>-8.9194490249694685</v>
      </c>
      <c r="AU39">
        <f>0.61365*EXP(17.502*J39/(240.97+J39))</f>
        <v>4.4836174942208809</v>
      </c>
      <c r="AV39">
        <f>AU39*1000/AA39</f>
        <v>50.90032816747307</v>
      </c>
      <c r="AW39">
        <f>(AV39-U39)</f>
        <v>23.698887356315844</v>
      </c>
      <c r="AX39">
        <f>IF(D39,P39,(O39+P39)/2)</f>
        <v>31.193404197692871</v>
      </c>
      <c r="AY39">
        <f>0.61365*EXP(17.502*AX39/(240.97+AX39))</f>
        <v>4.5613668142571084</v>
      </c>
      <c r="AZ39">
        <f>IF(AW39&lt;&gt;0,(1000-(AV39+U39)/2)/AW39*AP39,0)</f>
        <v>1.1627998707476626</v>
      </c>
      <c r="BA39">
        <f>U39*AA39/1000</f>
        <v>2.3960720938309241</v>
      </c>
      <c r="BB39">
        <f>(AY39-BA39)</f>
        <v>2.1652947204261843</v>
      </c>
      <c r="BC39">
        <f>1/(1.6/F39+1.37/N39)</f>
        <v>0.75628366034399042</v>
      </c>
      <c r="BD39">
        <f>G39*AA39*0.001</f>
        <v>33.272596785287689</v>
      </c>
      <c r="BE39">
        <f>G39/S39</f>
        <v>0.9661139196368228</v>
      </c>
      <c r="BF39">
        <f>(1-AP39*AA39/AU39/F39)*100</f>
        <v>64.710860263044921</v>
      </c>
      <c r="BG39">
        <f>(S39-E39/(N39/1.35))</f>
        <v>391.29237473939094</v>
      </c>
      <c r="BH39">
        <f>E39*BF39/100/BG39</f>
        <v>-1.65756101622763E-3</v>
      </c>
    </row>
    <row r="40" spans="1:60" x14ac:dyDescent="0.35">
      <c r="A40" s="1" t="s">
        <v>9</v>
      </c>
      <c r="B40" s="1" t="s">
        <v>4427</v>
      </c>
      <c r="K40" s="1">
        <v>2.72</v>
      </c>
    </row>
    <row r="41" spans="1:60" x14ac:dyDescent="0.35">
      <c r="A41" s="1" t="s">
        <v>9</v>
      </c>
      <c r="B41" s="1" t="s">
        <v>4426</v>
      </c>
      <c r="K41" s="1">
        <v>2.72</v>
      </c>
    </row>
    <row r="42" spans="1:60" x14ac:dyDescent="0.35">
      <c r="A42" s="1">
        <v>9</v>
      </c>
      <c r="B42" s="1" t="s">
        <v>4425</v>
      </c>
      <c r="C42" s="1">
        <v>2021.5000005029142</v>
      </c>
      <c r="D42" s="1">
        <v>0</v>
      </c>
      <c r="E42">
        <f>(R42-S42*(1000-T42)/(1000-U42))*AO42</f>
        <v>-0.8862293872713648</v>
      </c>
      <c r="F42">
        <f>IF(AZ42&lt;&gt;0,1/(1/AZ42-1/N42),0)</f>
        <v>1.38665138429938</v>
      </c>
      <c r="G42">
        <f>((BC42-AP42/2)*S42-E42)/(BC42+AP42/2)</f>
        <v>376.97937100137966</v>
      </c>
      <c r="H42">
        <f>AP42*1000</f>
        <v>27.1429904953158</v>
      </c>
      <c r="I42">
        <f>(AU42-BA42)</f>
        <v>2.1938999205084646</v>
      </c>
      <c r="J42">
        <f>(P42+AT42*D42)</f>
        <v>31.038265228271484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31.600051879882813</v>
      </c>
      <c r="P42" s="1">
        <v>31.038265228271484</v>
      </c>
      <c r="Q42" s="1">
        <v>31.706394195556641</v>
      </c>
      <c r="R42" s="1">
        <v>399.84591674804688</v>
      </c>
      <c r="S42" s="1">
        <v>391.03604125976563</v>
      </c>
      <c r="T42" s="1">
        <v>2.4905774593353271</v>
      </c>
      <c r="U42" s="1">
        <v>26.423151016235352</v>
      </c>
      <c r="V42" s="1">
        <v>4.6993551254272461</v>
      </c>
      <c r="W42" s="1">
        <v>49.856616973876953</v>
      </c>
      <c r="X42" s="1">
        <v>300.33602905273438</v>
      </c>
      <c r="Y42" s="1">
        <v>999.9774169921875</v>
      </c>
      <c r="Z42" s="1">
        <v>9.375309944152832E-2</v>
      </c>
      <c r="AA42" s="1">
        <v>88.0792236328125</v>
      </c>
      <c r="AB42" s="1">
        <v>30.31022834777832</v>
      </c>
      <c r="AC42" s="1">
        <v>3.1654767990112305</v>
      </c>
      <c r="AD42" s="1">
        <v>8.2653060555458069E-2</v>
      </c>
      <c r="AE42" s="1">
        <v>2.6654645800590515E-2</v>
      </c>
      <c r="AF42" s="1">
        <v>2.1973354741930962E-2</v>
      </c>
      <c r="AG42" s="1">
        <v>9.0086590498685837E-3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1.1041765773997585</v>
      </c>
      <c r="AP42">
        <f>(U42-T42)/(1000-U42)*AO42</f>
        <v>2.7142990495315801E-2</v>
      </c>
      <c r="AQ42">
        <f>(P42+273.15)</f>
        <v>304.18826522827146</v>
      </c>
      <c r="AR42">
        <f>(O42+273.15)</f>
        <v>304.75005187988279</v>
      </c>
      <c r="AS42">
        <f>(Y42*AK42+Z42*AL42)*AM42</f>
        <v>159.99638314255208</v>
      </c>
      <c r="AT42">
        <f>((AS42+0.00000010773*(AR42^4-AQ42^4))-AP42*44100)/(L42*0.92*2*29.3+0.00000043092*AQ42^3)</f>
        <v>-8.0791814598761036</v>
      </c>
      <c r="AU42">
        <f>0.61365*EXP(17.502*J42/(240.97+J42))</f>
        <v>4.5212305479510349</v>
      </c>
      <c r="AV42">
        <f>AU42*1000/AA42</f>
        <v>51.331407810760076</v>
      </c>
      <c r="AW42">
        <f>(AV42-U42)</f>
        <v>24.908256794524725</v>
      </c>
      <c r="AX42">
        <f>IF(D42,P42,(O42+P42)/2)</f>
        <v>31.319158554077148</v>
      </c>
      <c r="AY42">
        <f>0.61365*EXP(17.502*AX42/(240.97+AX42))</f>
        <v>4.5941283011123666</v>
      </c>
      <c r="AZ42">
        <f>IF(AW42&lt;&gt;0,(1000-(AV42+U42)/2)/AW42*AP42,0)</f>
        <v>1.0473532967367689</v>
      </c>
      <c r="BA42">
        <f>U42*AA42/1000</f>
        <v>2.3273306274425702</v>
      </c>
      <c r="BB42">
        <f>(AY42-BA42)</f>
        <v>2.2667976736697963</v>
      </c>
      <c r="BC42">
        <f>1/(1.6/F42+1.37/N42)</f>
        <v>0.67845997345418241</v>
      </c>
      <c r="BD42">
        <f>G42*AA42*0.001</f>
        <v>33.204050323387513</v>
      </c>
      <c r="BE42">
        <f>G42/S42</f>
        <v>0.96405275019381631</v>
      </c>
      <c r="BF42">
        <f>(1-AP42*AA42/AU42/F42)*100</f>
        <v>61.866450666631437</v>
      </c>
      <c r="BG42">
        <f>(S42-E42/(N42/1.35))</f>
        <v>391.31555350176211</v>
      </c>
      <c r="BH42">
        <f>E42*BF42/100/BG42</f>
        <v>-1.4011164692102126E-3</v>
      </c>
    </row>
    <row r="43" spans="1:60" x14ac:dyDescent="0.35">
      <c r="A43" s="1" t="s">
        <v>9</v>
      </c>
      <c r="B43" s="1" t="s">
        <v>4424</v>
      </c>
      <c r="K43" s="1">
        <v>2.72</v>
      </c>
    </row>
    <row r="44" spans="1:60" x14ac:dyDescent="0.35">
      <c r="A44" s="1" t="s">
        <v>9</v>
      </c>
      <c r="B44" s="1" t="s">
        <v>4423</v>
      </c>
      <c r="K44" s="1">
        <v>2.72</v>
      </c>
    </row>
    <row r="45" spans="1:60" x14ac:dyDescent="0.35">
      <c r="A45" s="1">
        <v>10</v>
      </c>
      <c r="B45" s="1" t="s">
        <v>4422</v>
      </c>
      <c r="C45" s="1">
        <v>2226.5000005029142</v>
      </c>
      <c r="D45" s="1">
        <v>0</v>
      </c>
      <c r="E45">
        <f>(R45-S45*(1000-T45)/(1000-U45))*AO45</f>
        <v>-0.64499618095479117</v>
      </c>
      <c r="F45">
        <f>IF(AZ45&lt;&gt;0,1/(1/AZ45-1/N45),0)</f>
        <v>1.1975493688837688</v>
      </c>
      <c r="G45">
        <f>((BC45-AP45/2)*S45-E45)/(BC45+AP45/2)</f>
        <v>376.30667201256296</v>
      </c>
      <c r="H45">
        <f>AP45*1000</f>
        <v>25.521295973098898</v>
      </c>
      <c r="I45">
        <f>(AU45-BA45)</f>
        <v>2.3092101144657424</v>
      </c>
      <c r="J45">
        <f>(P45+AT45*D45)</f>
        <v>31.19874382019043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31.716447830200195</v>
      </c>
      <c r="P45" s="1">
        <v>31.19874382019043</v>
      </c>
      <c r="Q45" s="1">
        <v>31.803033828735352</v>
      </c>
      <c r="R45" s="1">
        <v>399.9281005859375</v>
      </c>
      <c r="S45" s="1">
        <v>391.4639892578125</v>
      </c>
      <c r="T45" s="1">
        <v>3.0637903213500977</v>
      </c>
      <c r="U45" s="1">
        <v>25.586307525634766</v>
      </c>
      <c r="V45" s="1">
        <v>5.7426691055297852</v>
      </c>
      <c r="W45" s="1">
        <v>47.958141326904297</v>
      </c>
      <c r="X45" s="1">
        <v>300.32955932617188</v>
      </c>
      <c r="Y45" s="1">
        <v>1251.16064453125</v>
      </c>
      <c r="Z45" s="1">
        <v>8.003581315279007E-3</v>
      </c>
      <c r="AA45" s="1">
        <v>88.076156616210938</v>
      </c>
      <c r="AB45" s="1">
        <v>30.384359359741211</v>
      </c>
      <c r="AC45" s="1">
        <v>3.1504759788513184</v>
      </c>
      <c r="AD45" s="1">
        <v>8.6400479078292847E-2</v>
      </c>
      <c r="AE45" s="1">
        <v>2.2503728047013283E-2</v>
      </c>
      <c r="AF45" s="1">
        <v>7.1087591350078583E-2</v>
      </c>
      <c r="AG45" s="1">
        <v>8.2159396260976791E-3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1.1041527916403375</v>
      </c>
      <c r="AP45">
        <f>(U45-T45)/(1000-U45)*AO45</f>
        <v>2.5521295973098899E-2</v>
      </c>
      <c r="AQ45">
        <f>(P45+273.15)</f>
        <v>304.34874382019041</v>
      </c>
      <c r="AR45">
        <f>(O45+273.15)</f>
        <v>304.86644783020017</v>
      </c>
      <c r="AS45">
        <f>(Y45*AK45+Z45*AL45)*AM45</f>
        <v>200.18569865050085</v>
      </c>
      <c r="AT45">
        <f>((AS45+0.00000010773*(AR45^4-AQ45^4))-AP45*44100)/(L45*0.92*2*29.3+0.00000043092*AQ45^3)</f>
        <v>-7.2061765839529333</v>
      </c>
      <c r="AU45">
        <f>0.61365*EXP(17.502*J45/(240.97+J45))</f>
        <v>4.5627537433240866</v>
      </c>
      <c r="AV45">
        <f>AU45*1000/AA45</f>
        <v>51.804641785246623</v>
      </c>
      <c r="AW45">
        <f>(AV45-U45)</f>
        <v>26.218334259611858</v>
      </c>
      <c r="AX45">
        <f>IF(D45,P45,(O45+P45)/2)</f>
        <v>31.457595825195313</v>
      </c>
      <c r="AY45">
        <f>0.61365*EXP(17.502*AX45/(240.97+AX45))</f>
        <v>4.6304307243566827</v>
      </c>
      <c r="AZ45">
        <f>IF(AW45&lt;&gt;0,(1000-(AV45+U45)/2)/AW45*AP45,0)</f>
        <v>0.93574736932814784</v>
      </c>
      <c r="BA45">
        <f>U45*AA45/1000</f>
        <v>2.2535436288583441</v>
      </c>
      <c r="BB45">
        <f>(AY45-BA45)</f>
        <v>2.3768870954983385</v>
      </c>
      <c r="BC45">
        <f>1/(1.6/F45+1.37/N45)</f>
        <v>0.60381760266877904</v>
      </c>
      <c r="BD45">
        <f>G45*AA45*0.001</f>
        <v>33.143645379903617</v>
      </c>
      <c r="BE45">
        <f>G45/S45</f>
        <v>0.96128043022811183</v>
      </c>
      <c r="BF45">
        <f>(1-AP45*AA45/AU45/F45)*100</f>
        <v>58.86224163644318</v>
      </c>
      <c r="BG45">
        <f>(S45-E45/(N45/1.35))</f>
        <v>391.66741777328173</v>
      </c>
      <c r="BH45">
        <f>E45*BF45/100/BG45</f>
        <v>-9.6934080638590874E-4</v>
      </c>
    </row>
    <row r="46" spans="1:60" x14ac:dyDescent="0.35">
      <c r="A46" s="1" t="s">
        <v>9</v>
      </c>
      <c r="B46" s="1" t="s">
        <v>4421</v>
      </c>
      <c r="K46" s="1">
        <v>2.72</v>
      </c>
    </row>
    <row r="47" spans="1:60" x14ac:dyDescent="0.35">
      <c r="A47" s="1" t="s">
        <v>9</v>
      </c>
      <c r="B47" s="1" t="s">
        <v>4420</v>
      </c>
      <c r="K47" s="1">
        <v>2.72</v>
      </c>
    </row>
    <row r="48" spans="1:60" x14ac:dyDescent="0.35">
      <c r="A48" s="1">
        <v>11</v>
      </c>
      <c r="B48" s="1" t="s">
        <v>4419</v>
      </c>
      <c r="C48" s="1">
        <v>2431.0000005140901</v>
      </c>
      <c r="D48" s="1">
        <v>0</v>
      </c>
      <c r="E48">
        <f>(R48-S48*(1000-T48)/(1000-U48))*AO48</f>
        <v>-0.88888820101260058</v>
      </c>
      <c r="F48">
        <f>IF(AZ48&lt;&gt;0,1/(1/AZ48-1/N48),0)</f>
        <v>1.0580031373744014</v>
      </c>
      <c r="G48">
        <f>((BC48-AP48/2)*S48-E48)/(BC48+AP48/2)</f>
        <v>376.71689602389091</v>
      </c>
      <c r="H48">
        <f>AP48*1000</f>
        <v>24.192271842929006</v>
      </c>
      <c r="I48">
        <f>(AU48-BA48)</f>
        <v>2.4146505701069887</v>
      </c>
      <c r="J48">
        <f>(P48+AT48*D48)</f>
        <v>31.392024993896484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31.852275848388672</v>
      </c>
      <c r="P48" s="1">
        <v>31.392024993896484</v>
      </c>
      <c r="Q48" s="1">
        <v>31.913341522216797</v>
      </c>
      <c r="R48" s="1">
        <v>399.91653442382813</v>
      </c>
      <c r="S48" s="1">
        <v>392.12911987304688</v>
      </c>
      <c r="T48" s="1">
        <v>3.5961132049560547</v>
      </c>
      <c r="U48" s="1">
        <v>24.961664199829102</v>
      </c>
      <c r="V48" s="1">
        <v>6.688817024230957</v>
      </c>
      <c r="W48" s="1">
        <v>46.429019927978516</v>
      </c>
      <c r="X48" s="1">
        <v>300.29849243164063</v>
      </c>
      <c r="Y48" s="1">
        <v>1601.518310546875</v>
      </c>
      <c r="Z48" s="1">
        <v>1.4863605611026287E-2</v>
      </c>
      <c r="AA48" s="1">
        <v>88.077239990234375</v>
      </c>
      <c r="AB48" s="1">
        <v>30.547725677490234</v>
      </c>
      <c r="AC48" s="1">
        <v>3.1458921432495117</v>
      </c>
      <c r="AD48" s="1">
        <v>7.7128857374191284E-2</v>
      </c>
      <c r="AE48" s="1">
        <v>1.7704397439956665E-2</v>
      </c>
      <c r="AF48" s="1">
        <v>2.0593710243701935E-2</v>
      </c>
      <c r="AG48" s="1">
        <v>5.2484842017292976E-3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1.1040385751163255</v>
      </c>
      <c r="AP48">
        <f>(U48-T48)/(1000-U48)*AO48</f>
        <v>2.4192271842929006E-2</v>
      </c>
      <c r="AQ48">
        <f>(P48+273.15)</f>
        <v>304.54202499389646</v>
      </c>
      <c r="AR48">
        <f>(O48+273.15)</f>
        <v>305.00227584838865</v>
      </c>
      <c r="AS48">
        <f>(Y48*AK48+Z48*AL48)*AM48</f>
        <v>256.2429239600242</v>
      </c>
      <c r="AT48">
        <f>((AS48+0.00000010773*(AR48^4-AQ48^4))-AP48*44100)/(L48*0.92*2*29.3+0.00000043092*AQ48^3)</f>
        <v>-6.3113017376630252</v>
      </c>
      <c r="AU48">
        <f>0.61365*EXP(17.502*J48/(240.97+J48))</f>
        <v>4.6132050583909781</v>
      </c>
      <c r="AV48">
        <f>AU48*1000/AA48</f>
        <v>52.376812203725613</v>
      </c>
      <c r="AW48">
        <f>(AV48-U48)</f>
        <v>27.415148003896512</v>
      </c>
      <c r="AX48">
        <f>IF(D48,P48,(O48+P48)/2)</f>
        <v>31.622150421142578</v>
      </c>
      <c r="AY48">
        <f>0.61365*EXP(17.502*AX48/(240.97+AX48))</f>
        <v>4.6739066184089362</v>
      </c>
      <c r="AZ48">
        <f>IF(AW48&lt;&gt;0,(1000-(AV48+U48)/2)/AW48*AP48,0)</f>
        <v>0.84831842297868132</v>
      </c>
      <c r="BA48">
        <f>U48*AA48/1000</f>
        <v>2.1985544882839894</v>
      </c>
      <c r="BB48">
        <f>(AY48-BA48)</f>
        <v>2.4753521301249468</v>
      </c>
      <c r="BC48">
        <f>1/(1.6/F48+1.37/N48)</f>
        <v>0.54574718043780779</v>
      </c>
      <c r="BD48">
        <f>G48*AA48*0.001</f>
        <v>33.180184459472407</v>
      </c>
      <c r="BE48">
        <f>G48/S48</f>
        <v>0.96069604865319436</v>
      </c>
      <c r="BF48">
        <f>(1-AP48*AA48/AU48/F48)*100</f>
        <v>56.343326997164986</v>
      </c>
      <c r="BG48">
        <f>(S48-E48/(N48/1.35))</f>
        <v>392.40947069137644</v>
      </c>
      <c r="BH48">
        <f>E48*BF48/100/BG48</f>
        <v>-1.2762922996056856E-3</v>
      </c>
    </row>
    <row r="49" spans="1:60" x14ac:dyDescent="0.35">
      <c r="A49" s="1" t="s">
        <v>9</v>
      </c>
      <c r="B49" s="1" t="s">
        <v>4418</v>
      </c>
      <c r="K49" s="1">
        <v>2.72</v>
      </c>
    </row>
    <row r="50" spans="1:60" x14ac:dyDescent="0.35">
      <c r="A50" s="1" t="s">
        <v>9</v>
      </c>
      <c r="B50" s="1" t="s">
        <v>4413</v>
      </c>
      <c r="K50" s="1">
        <v>2.72</v>
      </c>
    </row>
    <row r="51" spans="1:60" x14ac:dyDescent="0.35">
      <c r="A51" s="1">
        <v>12</v>
      </c>
      <c r="B51" s="1" t="s">
        <v>4417</v>
      </c>
      <c r="C51" s="1">
        <v>2635.0000005140901</v>
      </c>
      <c r="D51" s="1">
        <v>0</v>
      </c>
      <c r="E51">
        <f>(R51-S51*(1000-T51)/(1000-U51))*AO51</f>
        <v>-0.82786388328914617</v>
      </c>
      <c r="F51">
        <f>IF(AZ51&lt;&gt;0,1/(1/AZ51-1/N51),0)</f>
        <v>0.93464395669158429</v>
      </c>
      <c r="G51">
        <f>((BC51-AP51/2)*S51-E51)/(BC51+AP51/2)</f>
        <v>376.35100276802336</v>
      </c>
      <c r="H51">
        <f>AP51*1000</f>
        <v>22.945492940404005</v>
      </c>
      <c r="I51">
        <f>(AU51-BA51)</f>
        <v>2.5318952204149725</v>
      </c>
      <c r="J51">
        <f>(P51+AT51*D51)</f>
        <v>31.648899078369141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32.024307250976563</v>
      </c>
      <c r="P51" s="1">
        <v>31.648899078369141</v>
      </c>
      <c r="Q51" s="1">
        <v>32.049095153808594</v>
      </c>
      <c r="R51" s="1">
        <v>400.00311279296875</v>
      </c>
      <c r="S51" s="1">
        <v>392.59451293945313</v>
      </c>
      <c r="T51" s="1">
        <v>4.130577564239502</v>
      </c>
      <c r="U51" s="1">
        <v>24.404062271118164</v>
      </c>
      <c r="V51" s="1">
        <v>7.6072778701782227</v>
      </c>
      <c r="W51" s="1">
        <v>44.944923400878906</v>
      </c>
      <c r="X51" s="1">
        <v>300.33633422851563</v>
      </c>
      <c r="Y51" s="1">
        <v>2000.6685791015625</v>
      </c>
      <c r="Z51" s="1">
        <v>2.8584202751517296E-2</v>
      </c>
      <c r="AA51" s="1">
        <v>88.063697814941406</v>
      </c>
      <c r="AB51" s="1">
        <v>30.741582870483398</v>
      </c>
      <c r="AC51" s="1">
        <v>3.1310229301452637</v>
      </c>
      <c r="AD51" s="1">
        <v>4.3681826442480087E-2</v>
      </c>
      <c r="AE51" s="1">
        <v>2.4126812815666199E-2</v>
      </c>
      <c r="AF51" s="1">
        <v>1.6446243971586227E-2</v>
      </c>
      <c r="AG51" s="1">
        <v>1.042552012950182E-2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1.1041776993695425</v>
      </c>
      <c r="AP51">
        <f>(U51-T51)/(1000-U51)*AO51</f>
        <v>2.2945492940404006E-2</v>
      </c>
      <c r="AQ51">
        <f>(P51+273.15)</f>
        <v>304.79889907836912</v>
      </c>
      <c r="AR51">
        <f>(O51+273.15)</f>
        <v>305.17430725097654</v>
      </c>
      <c r="AS51">
        <f>(Y51*AK51+Z51*AL51)*AM51</f>
        <v>320.1069655013016</v>
      </c>
      <c r="AT51">
        <f>((AS51+0.00000010773*(AR51^4-AQ51^4))-AP51*44100)/(L51*0.92*2*29.3+0.00000043092*AQ51^3)</f>
        <v>-5.3862881525454345</v>
      </c>
      <c r="AU51">
        <f>0.61365*EXP(17.502*J51/(240.97+J51))</f>
        <v>4.6810071857157354</v>
      </c>
      <c r="AV51">
        <f>AU51*1000/AA51</f>
        <v>53.154787975772784</v>
      </c>
      <c r="AW51">
        <f>(AV51-U51)</f>
        <v>28.75072570465462</v>
      </c>
      <c r="AX51">
        <f>IF(D51,P51,(O51+P51)/2)</f>
        <v>31.836603164672852</v>
      </c>
      <c r="AY51">
        <f>0.61365*EXP(17.502*AX51/(240.97+AX51))</f>
        <v>4.7310989428451178</v>
      </c>
      <c r="AZ51">
        <f>IF(AW51&lt;&gt;0,(1000-(AV51+U51)/2)/AW51*AP51,0)</f>
        <v>0.76713472006135619</v>
      </c>
      <c r="BA51">
        <f>U51*AA51/1000</f>
        <v>2.1491119653007629</v>
      </c>
      <c r="BB51">
        <f>(AY51-BA51)</f>
        <v>2.5819869775443549</v>
      </c>
      <c r="BC51">
        <f>1/(1.6/F51+1.37/N51)</f>
        <v>0.49213827451420905</v>
      </c>
      <c r="BD51">
        <f>G51*AA51*0.001</f>
        <v>33.14286098011339</v>
      </c>
      <c r="BE51">
        <f>G51/S51</f>
        <v>0.95862522364408365</v>
      </c>
      <c r="BF51">
        <f>(1-AP51*AA51/AU51/F51)*100</f>
        <v>53.814164996264822</v>
      </c>
      <c r="BG51">
        <f>(S51-E51/(N51/1.35))</f>
        <v>392.85561699830015</v>
      </c>
      <c r="BH51">
        <f>E51*BF51/100/BG51</f>
        <v>-1.1340248600788976E-3</v>
      </c>
    </row>
    <row r="52" spans="1:60" x14ac:dyDescent="0.35">
      <c r="A52" s="1" t="s">
        <v>9</v>
      </c>
      <c r="B52" s="1" t="s">
        <v>4416</v>
      </c>
    </row>
    <row r="53" spans="1:60" x14ac:dyDescent="0.35">
      <c r="A53" s="1" t="s">
        <v>9</v>
      </c>
      <c r="B53" s="1" t="s">
        <v>4415</v>
      </c>
    </row>
    <row r="54" spans="1:60" x14ac:dyDescent="0.35">
      <c r="A54" s="1" t="s">
        <v>9</v>
      </c>
      <c r="B54" s="1" t="s">
        <v>4414</v>
      </c>
    </row>
    <row r="55" spans="1:60" x14ac:dyDescent="0.35">
      <c r="A55" s="1" t="s">
        <v>9</v>
      </c>
      <c r="B55" s="1" t="s">
        <v>4413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BH55"/>
  <sheetViews>
    <sheetView zoomScale="37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4683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4682</v>
      </c>
    </row>
    <row r="12" spans="1:60" x14ac:dyDescent="0.35">
      <c r="A12" s="1" t="s">
        <v>9</v>
      </c>
      <c r="B12" s="1" t="s">
        <v>4681</v>
      </c>
    </row>
    <row r="13" spans="1:60" x14ac:dyDescent="0.35">
      <c r="A13" s="1" t="s">
        <v>9</v>
      </c>
      <c r="B13" s="1" t="s">
        <v>4680</v>
      </c>
    </row>
    <row r="14" spans="1:60" x14ac:dyDescent="0.35">
      <c r="A14" s="1" t="s">
        <v>9</v>
      </c>
      <c r="B14" s="1" t="s">
        <v>4679</v>
      </c>
    </row>
    <row r="15" spans="1:60" x14ac:dyDescent="0.35">
      <c r="A15" s="1" t="s">
        <v>9</v>
      </c>
      <c r="B15" s="1" t="s">
        <v>4678</v>
      </c>
    </row>
    <row r="16" spans="1:60" x14ac:dyDescent="0.35">
      <c r="A16" s="1" t="s">
        <v>9</v>
      </c>
      <c r="B16" s="1" t="s">
        <v>4677</v>
      </c>
    </row>
    <row r="17" spans="1:60" x14ac:dyDescent="0.35">
      <c r="A17" s="1" t="s">
        <v>9</v>
      </c>
      <c r="B17" s="1" t="s">
        <v>4676</v>
      </c>
    </row>
    <row r="18" spans="1:60" x14ac:dyDescent="0.35">
      <c r="A18" s="1">
        <v>1</v>
      </c>
      <c r="B18" s="1" t="s">
        <v>4675</v>
      </c>
      <c r="C18" s="1">
        <v>371.0000009611249</v>
      </c>
      <c r="D18" s="1">
        <v>0</v>
      </c>
      <c r="E18">
        <f>(R18-S18*(1000-T18)/(1000-U18))*AO18</f>
        <v>-5.1803221675270033</v>
      </c>
      <c r="F18">
        <f>IF(AZ18&lt;&gt;0,1/(1/AZ18-1/N18),0)</f>
        <v>3.5991872932902327</v>
      </c>
      <c r="G18">
        <f>((BC18-AP18/2)*S18-E18)/(BC18+AP18/2)</f>
        <v>387.08519018580131</v>
      </c>
      <c r="H18">
        <f>AP18*1000</f>
        <v>33.13449080927235</v>
      </c>
      <c r="I18">
        <f>(AU18-BA18)</f>
        <v>1.4288569895701673</v>
      </c>
      <c r="J18">
        <f>(P18+AT18*D18)</f>
        <v>30.780479431152344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32.108612060546875</v>
      </c>
      <c r="P18" s="1">
        <v>30.780479431152344</v>
      </c>
      <c r="Q18" s="1">
        <v>32.227039337158203</v>
      </c>
      <c r="R18" s="1">
        <v>400.10821533203125</v>
      </c>
      <c r="S18" s="1">
        <v>393.00607299804688</v>
      </c>
      <c r="T18" s="1">
        <v>5.3916983604431152</v>
      </c>
      <c r="U18" s="1">
        <v>34.369701385498047</v>
      </c>
      <c r="V18" s="1">
        <v>9.8814544677734375</v>
      </c>
      <c r="W18" s="1">
        <v>62.989917755126953</v>
      </c>
      <c r="X18" s="1">
        <v>300.32510375976563</v>
      </c>
      <c r="Y18" s="1">
        <v>0.14364424347877502</v>
      </c>
      <c r="Z18" s="1">
        <v>0.10404562205076218</v>
      </c>
      <c r="AA18" s="1">
        <v>88.053176879882813</v>
      </c>
      <c r="AB18" s="1">
        <v>31.344566345214844</v>
      </c>
      <c r="AC18" s="1">
        <v>3.4466667175292969</v>
      </c>
      <c r="AD18" s="1">
        <v>6.5019391477108002E-2</v>
      </c>
      <c r="AE18" s="1">
        <v>8.7078046053647995E-3</v>
      </c>
      <c r="AF18" s="1">
        <v>5.3267359733581543E-2</v>
      </c>
      <c r="AG18" s="1">
        <v>1.5993881970643997E-2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1.1041364108814908</v>
      </c>
      <c r="AP18">
        <f>(U18-T18)/(1000-U18)*AO18</f>
        <v>3.3134490809272353E-2</v>
      </c>
      <c r="AQ18">
        <f>(P18+273.15)</f>
        <v>303.93047943115232</v>
      </c>
      <c r="AR18">
        <f>(O18+273.15)</f>
        <v>305.25861206054685</v>
      </c>
      <c r="AS18">
        <f>(Y18*AK18+Z18*AL18)*AM18</f>
        <v>2.2983078442892158E-2</v>
      </c>
      <c r="AT18">
        <f>((AS18+0.00000010773*(AR18^4-AQ18^4))-AP18*44100)/(L18*0.92*2*29.3+0.00000043092*AQ18^3)</f>
        <v>-11.335450776703709</v>
      </c>
      <c r="AU18">
        <f>0.61365*EXP(17.502*J18/(240.97+J18))</f>
        <v>4.4552183849761802</v>
      </c>
      <c r="AV18">
        <f>AU18*1000/AA18</f>
        <v>50.59690681068485</v>
      </c>
      <c r="AW18">
        <f>(AV18-U18)</f>
        <v>16.227205425186803</v>
      </c>
      <c r="AX18">
        <f>IF(D18,P18,(O18+P18)/2)</f>
        <v>31.444545745849609</v>
      </c>
      <c r="AY18">
        <f>0.61365*EXP(17.502*AX18/(240.97+AX18))</f>
        <v>4.6269979695943517</v>
      </c>
      <c r="AZ18">
        <f>IF(AW18&lt;&gt;0,(1000-(AV18+U18)/2)/AW18*AP18,0)</f>
        <v>1.9551627855060194</v>
      </c>
      <c r="BA18">
        <f>U18*AA18/1000</f>
        <v>3.0263613954060129</v>
      </c>
      <c r="BB18">
        <f>(AY18-BA18)</f>
        <v>1.6006365741883388</v>
      </c>
      <c r="BC18">
        <f>1/(1.6/F18+1.37/N18)</f>
        <v>1.307852472884119</v>
      </c>
      <c r="BD18">
        <f>G18*AA18*0.001</f>
        <v>34.084080719013443</v>
      </c>
      <c r="BE18">
        <f>G18/S18</f>
        <v>0.98493437323479993</v>
      </c>
      <c r="BF18">
        <f>(1-AP18*AA18/AU18/F18)*100</f>
        <v>81.805007262060684</v>
      </c>
      <c r="BG18">
        <f>(S18-E18/(N18/1.35))</f>
        <v>394.63992026615392</v>
      </c>
      <c r="BH18">
        <f>E18*BF18/100/BG18</f>
        <v>-1.0738302710191008E-2</v>
      </c>
    </row>
    <row r="19" spans="1:60" x14ac:dyDescent="0.35">
      <c r="A19" s="1" t="s">
        <v>9</v>
      </c>
      <c r="B19" s="1" t="s">
        <v>4674</v>
      </c>
      <c r="K19" s="1">
        <v>2.72</v>
      </c>
    </row>
    <row r="20" spans="1:60" x14ac:dyDescent="0.35">
      <c r="A20" s="1" t="s">
        <v>9</v>
      </c>
      <c r="B20" s="1" t="s">
        <v>4673</v>
      </c>
      <c r="K20" s="1">
        <v>2.72</v>
      </c>
    </row>
    <row r="21" spans="1:60" x14ac:dyDescent="0.35">
      <c r="A21" s="1">
        <v>2</v>
      </c>
      <c r="B21" s="1" t="s">
        <v>4672</v>
      </c>
      <c r="C21" s="1">
        <v>575.50000097230077</v>
      </c>
      <c r="D21" s="1">
        <v>0</v>
      </c>
      <c r="E21">
        <f>(R21-S21*(1000-T21)/(1000-U21))*AO21</f>
        <v>-4.9557686288884311</v>
      </c>
      <c r="F21">
        <f>IF(AZ21&lt;&gt;0,1/(1/AZ21-1/N21),0)</f>
        <v>3.741099545146051E-2</v>
      </c>
      <c r="G21">
        <f>((BC21-AP21/2)*S21-E21)/(BC21+AP21/2)</f>
        <v>201.58114509054545</v>
      </c>
      <c r="H21">
        <f>AP21*1000</f>
        <v>31.613203097721392</v>
      </c>
      <c r="I21">
        <f>(AU21-BA21)</f>
        <v>50.860955277711057</v>
      </c>
      <c r="J21">
        <f>(P21+AT21*D21)</f>
        <v>82.7529296875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32.064395904541016</v>
      </c>
      <c r="P21" s="1">
        <v>82.7529296875</v>
      </c>
      <c r="Q21" s="1">
        <v>32.226905822753906</v>
      </c>
      <c r="R21" s="1">
        <v>399.77099609375</v>
      </c>
      <c r="S21" s="1">
        <v>393.00729370117188</v>
      </c>
      <c r="T21" s="1">
        <v>5.9607200622558594</v>
      </c>
      <c r="U21" s="1">
        <v>33.628021240234375</v>
      </c>
      <c r="V21" s="1">
        <v>10.952388763427734</v>
      </c>
      <c r="W21" s="1">
        <v>61.789031982421875</v>
      </c>
      <c r="X21" s="1">
        <v>300.34121704101563</v>
      </c>
      <c r="Y21" s="1">
        <v>25.153663635253906</v>
      </c>
      <c r="Z21" s="1">
        <v>9.7185052931308746E-2</v>
      </c>
      <c r="AA21" s="1">
        <v>88.058967590332031</v>
      </c>
      <c r="AB21" s="1">
        <v>31.164178848266602</v>
      </c>
      <c r="AC21" s="1">
        <v>3.4367294311523438</v>
      </c>
      <c r="AD21" s="1">
        <v>0.12309744954109192</v>
      </c>
      <c r="AE21" s="1">
        <v>1.5805546194314957E-2</v>
      </c>
      <c r="AF21" s="1">
        <v>3.4136757254600525E-2</v>
      </c>
      <c r="AG21" s="1">
        <v>5.3954836912453175E-3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1.1041956508860866</v>
      </c>
      <c r="AP21">
        <f>(U21-T21)/(1000-U21)*AO21</f>
        <v>3.1613203097721393E-2</v>
      </c>
      <c r="AQ21">
        <f>(P21+273.15)</f>
        <v>355.90292968749998</v>
      </c>
      <c r="AR21">
        <f>(O21+273.15)</f>
        <v>305.21439590454099</v>
      </c>
      <c r="AS21">
        <f>(Y21*AK21+Z21*AL21)*AM21</f>
        <v>4.0245860916841139</v>
      </c>
      <c r="AT21">
        <f>((AS21+0.00000010773*(AR21^4-AQ21^4))-AP21*44100)/(L21*0.92*2*29.3+0.00000043092*AQ21^3)</f>
        <v>-16.198738427700004</v>
      </c>
      <c r="AU21">
        <f>0.61365*EXP(17.502*J21/(240.97+J21))</f>
        <v>53.822204110231851</v>
      </c>
      <c r="AV21">
        <f>AU21*1000/AA21</f>
        <v>611.20639479471913</v>
      </c>
      <c r="AW21">
        <f>(AV21-U21)</f>
        <v>577.57837355448476</v>
      </c>
      <c r="AX21">
        <f>IF(D21,P21,(O21+P21)/2)</f>
        <v>57.408662796020508</v>
      </c>
      <c r="AY21">
        <f>0.61365*EXP(17.502*AX21/(240.97+AX21))</f>
        <v>17.798068174174716</v>
      </c>
      <c r="AZ21">
        <f>IF(AW21&lt;&gt;0,(1000-(AV21+U21)/2)/AW21*AP21,0)</f>
        <v>3.7086849853189573E-2</v>
      </c>
      <c r="BA21">
        <f>U21*AA21/1000</f>
        <v>2.9612488325207962</v>
      </c>
      <c r="BB21">
        <f>(AY21-BA21)</f>
        <v>14.83681934165392</v>
      </c>
      <c r="BC21">
        <f>1/(1.6/F21+1.37/N21)</f>
        <v>2.3208187287349372E-2</v>
      </c>
      <c r="BD21">
        <f>G21*AA21*0.001</f>
        <v>17.751027522350359</v>
      </c>
      <c r="BE21">
        <f>G21/S21</f>
        <v>0.51291960307439044</v>
      </c>
      <c r="BF21">
        <f>(1-AP21*AA21/AU21/F21)*100</f>
        <v>-38.255159547671468</v>
      </c>
      <c r="BG21">
        <f>(S21-E21/(N21/1.35))</f>
        <v>394.57031792511611</v>
      </c>
      <c r="BH21">
        <f>E21*BF21/100/BG21</f>
        <v>4.8048145277732809E-3</v>
      </c>
    </row>
    <row r="22" spans="1:60" x14ac:dyDescent="0.35">
      <c r="A22" s="1" t="s">
        <v>9</v>
      </c>
      <c r="B22" s="1" t="s">
        <v>4671</v>
      </c>
      <c r="K22" s="1">
        <v>2.72</v>
      </c>
    </row>
    <row r="23" spans="1:60" x14ac:dyDescent="0.35">
      <c r="A23" s="1" t="s">
        <v>9</v>
      </c>
      <c r="B23" s="1" t="s">
        <v>4670</v>
      </c>
      <c r="K23" s="1">
        <v>2.72</v>
      </c>
    </row>
    <row r="24" spans="1:60" x14ac:dyDescent="0.35">
      <c r="A24" s="1">
        <v>3</v>
      </c>
      <c r="B24" s="1" t="s">
        <v>4669</v>
      </c>
      <c r="C24" s="1">
        <v>780.50000097230077</v>
      </c>
      <c r="D24" s="1">
        <v>0</v>
      </c>
      <c r="E24">
        <f>(R24-S24*(1000-T24)/(1000-U24))*AO24</f>
        <v>-4.4351680529142872</v>
      </c>
      <c r="F24">
        <f>IF(AZ24&lt;&gt;0,1/(1/AZ24-1/N24),0)</f>
        <v>3.4439793725577449E-2</v>
      </c>
      <c r="G24">
        <f>((BC24-AP24/2)*S24-E24)/(BC24+AP24/2)</f>
        <v>198.45766739820098</v>
      </c>
      <c r="H24">
        <f>AP24*1000</f>
        <v>29.07846400500453</v>
      </c>
      <c r="I24">
        <f>(AU24-BA24)</f>
        <v>50.890529385342276</v>
      </c>
      <c r="J24">
        <f>(P24+AT24*D24)</f>
        <v>82.702590942382813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31.994230270385742</v>
      </c>
      <c r="P24" s="1">
        <v>82.702590942382813</v>
      </c>
      <c r="Q24" s="1">
        <v>32.175453186035156</v>
      </c>
      <c r="R24" s="1">
        <v>400.13217163085938</v>
      </c>
      <c r="S24" s="1">
        <v>393.77877807617188</v>
      </c>
      <c r="T24" s="1">
        <v>6.5638680458068848</v>
      </c>
      <c r="U24" s="1">
        <v>32.054523468017578</v>
      </c>
      <c r="V24" s="1">
        <v>12.10880184173584</v>
      </c>
      <c r="W24" s="1">
        <v>59.133094787597656</v>
      </c>
      <c r="X24" s="1">
        <v>300.33798217773438</v>
      </c>
      <c r="Y24" s="1">
        <v>48.854850769042969</v>
      </c>
      <c r="Z24" s="1">
        <v>1.2577044777572155E-2</v>
      </c>
      <c r="AA24" s="1">
        <v>88.060356140136719</v>
      </c>
      <c r="AB24" s="1">
        <v>31.252641677856445</v>
      </c>
      <c r="AC24" s="1">
        <v>3.3794963359832764</v>
      </c>
      <c r="AD24" s="1">
        <v>5.9530604630708694E-2</v>
      </c>
      <c r="AE24" s="1">
        <v>2.714771032333374E-2</v>
      </c>
      <c r="AF24" s="1">
        <v>3.3552553504705429E-2</v>
      </c>
      <c r="AG24" s="1">
        <v>1.1973405256867409E-2</v>
      </c>
      <c r="AH24" s="1">
        <v>0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1.104183758006376</v>
      </c>
      <c r="AP24">
        <f>(U24-T24)/(1000-U24)*AO24</f>
        <v>2.907846400500453E-2</v>
      </c>
      <c r="AQ24">
        <f>(P24+273.15)</f>
        <v>355.85259094238279</v>
      </c>
      <c r="AR24">
        <f>(O24+273.15)</f>
        <v>305.14423027038572</v>
      </c>
      <c r="AS24">
        <f>(Y24*AK24+Z24*AL24)*AM24</f>
        <v>7.8167759483283135</v>
      </c>
      <c r="AT24">
        <f>((AS24+0.00000010773*(AR24^4-AQ24^4))-AP24*44100)/(L24*0.92*2*29.3+0.00000043092*AQ24^3)</f>
        <v>-15.341470677954378</v>
      </c>
      <c r="AU24">
        <f>0.61365*EXP(17.502*J24/(240.97+J24))</f>
        <v>53.713262137838271</v>
      </c>
      <c r="AV24">
        <f>AU24*1000/AA24</f>
        <v>609.95962873873145</v>
      </c>
      <c r="AW24">
        <f>(AV24-U24)</f>
        <v>577.90510527071388</v>
      </c>
      <c r="AX24">
        <f>IF(D24,P24,(O24+P24)/2)</f>
        <v>57.348410606384277</v>
      </c>
      <c r="AY24">
        <f>0.61365*EXP(17.502*AX24/(240.97+AX24))</f>
        <v>17.747330708186908</v>
      </c>
      <c r="AZ24">
        <f>IF(AW24&lt;&gt;0,(1000-(AV24+U24)/2)/AW24*AP24,0)</f>
        <v>3.4164902017835418E-2</v>
      </c>
      <c r="BA24">
        <f>U24*AA24/1000</f>
        <v>2.8227327524959982</v>
      </c>
      <c r="BB24">
        <f>(AY24-BA24)</f>
        <v>14.92459795569091</v>
      </c>
      <c r="BC24">
        <f>1/(1.6/F24+1.37/N24)</f>
        <v>2.1377592077382306E-2</v>
      </c>
      <c r="BD24">
        <f>G24*AA24*0.001</f>
        <v>17.476252869826379</v>
      </c>
      <c r="BE24">
        <f>G24/S24</f>
        <v>0.50398263808876886</v>
      </c>
      <c r="BF24">
        <f>(1-AP24*AA24/AU24/F24)*100</f>
        <v>-38.423501025661125</v>
      </c>
      <c r="BG24">
        <f>(S24-E24/(N24/1.35))</f>
        <v>395.17760752586781</v>
      </c>
      <c r="BH24">
        <f>E24*BF24/100/BG24</f>
        <v>4.3123567981765377E-3</v>
      </c>
    </row>
    <row r="25" spans="1:60" x14ac:dyDescent="0.35">
      <c r="A25" s="1" t="s">
        <v>9</v>
      </c>
      <c r="B25" s="1" t="s">
        <v>4668</v>
      </c>
      <c r="K25" s="1">
        <v>2.72</v>
      </c>
    </row>
    <row r="26" spans="1:60" x14ac:dyDescent="0.35">
      <c r="A26" s="1" t="s">
        <v>9</v>
      </c>
      <c r="B26" s="1" t="s">
        <v>4667</v>
      </c>
      <c r="K26" s="1">
        <v>2.72</v>
      </c>
    </row>
    <row r="27" spans="1:60" x14ac:dyDescent="0.35">
      <c r="A27" s="1">
        <v>4</v>
      </c>
      <c r="B27" s="1" t="s">
        <v>4666</v>
      </c>
      <c r="C27" s="1">
        <v>984.00000098347664</v>
      </c>
      <c r="D27" s="1">
        <v>0</v>
      </c>
      <c r="E27">
        <f>(R27-S27*(1000-T27)/(1000-U27))*AO27</f>
        <v>-3.9572950016327453</v>
      </c>
      <c r="F27">
        <f>IF(AZ27&lt;&gt;0,1/(1/AZ27-1/N27),0)</f>
        <v>3.1797250650736013E-2</v>
      </c>
      <c r="G27">
        <f>((BC27-AP27/2)*S27-E27)/(BC27+AP27/2)</f>
        <v>194.47914429062243</v>
      </c>
      <c r="H27">
        <f>AP27*1000</f>
        <v>26.840475313530725</v>
      </c>
      <c r="I27">
        <f>(AU27-BA27)</f>
        <v>50.922706266802166</v>
      </c>
      <c r="J27">
        <f>(P27+AT27*D27)</f>
        <v>82.665229797363281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31.956422805786133</v>
      </c>
      <c r="P27" s="1">
        <v>82.665229797363281</v>
      </c>
      <c r="Q27" s="1">
        <v>32.139457702636719</v>
      </c>
      <c r="R27" s="1">
        <v>400.02090454101563</v>
      </c>
      <c r="S27" s="1">
        <v>394.02572631835938</v>
      </c>
      <c r="T27" s="1">
        <v>7.210503101348877</v>
      </c>
      <c r="U27" s="1">
        <v>30.774806976318359</v>
      </c>
      <c r="V27" s="1">
        <v>13.329110145568848</v>
      </c>
      <c r="W27" s="1">
        <v>56.889339447021484</v>
      </c>
      <c r="X27" s="1">
        <v>300.28192138671875</v>
      </c>
      <c r="Y27" s="1">
        <v>100.15895080566406</v>
      </c>
      <c r="Z27" s="1">
        <v>0.11204783618450165</v>
      </c>
      <c r="AA27" s="1">
        <v>88.053207397460938</v>
      </c>
      <c r="AB27" s="1">
        <v>31.124114990234375</v>
      </c>
      <c r="AC27" s="1">
        <v>3.3551788330078125</v>
      </c>
      <c r="AD27" s="1">
        <v>4.565274715423584E-2</v>
      </c>
      <c r="AE27" s="1">
        <v>1.1429349891841412E-2</v>
      </c>
      <c r="AF27" s="1">
        <v>4.2867805808782578E-2</v>
      </c>
      <c r="AG27" s="1">
        <v>3.3269783016294241E-3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1.1039776521570539</v>
      </c>
      <c r="AP27">
        <f>(U27-T27)/(1000-U27)*AO27</f>
        <v>2.6840475313530725E-2</v>
      </c>
      <c r="AQ27">
        <f>(P27+273.15)</f>
        <v>355.81522979736326</v>
      </c>
      <c r="AR27">
        <f>(O27+273.15)</f>
        <v>305.10642280578611</v>
      </c>
      <c r="AS27">
        <f>(Y27*AK27+Z27*AL27)*AM27</f>
        <v>16.025431770709929</v>
      </c>
      <c r="AT27">
        <f>((AS27+0.00000010773*(AR27^4-AQ27^4))-AP27*44100)/(L27*0.92*2*29.3+0.00000043092*AQ27^3)</f>
        <v>-14.547122004968942</v>
      </c>
      <c r="AU27">
        <f>0.61365*EXP(17.502*J27/(240.97+J27))</f>
        <v>53.632526728104757</v>
      </c>
      <c r="AV27">
        <f>AU27*1000/AA27</f>
        <v>609.09225584497312</v>
      </c>
      <c r="AW27">
        <f>(AV27-U27)</f>
        <v>578.31744886865476</v>
      </c>
      <c r="AX27">
        <f>IF(D27,P27,(O27+P27)/2)</f>
        <v>57.310826301574707</v>
      </c>
      <c r="AY27">
        <f>0.61365*EXP(17.502*AX27/(240.97+AX27))</f>
        <v>17.715744458304972</v>
      </c>
      <c r="AZ27">
        <f>IF(AW27&lt;&gt;0,(1000-(AV27+U27)/2)/AW27*AP27,0)</f>
        <v>3.1562781474847389E-2</v>
      </c>
      <c r="BA27">
        <f>U27*AA27/1000</f>
        <v>2.7098204613025882</v>
      </c>
      <c r="BB27">
        <f>(AY27-BA27)</f>
        <v>15.005923997002384</v>
      </c>
      <c r="BC27">
        <f>1/(1.6/F27+1.37/N27)</f>
        <v>1.9747670864921157E-2</v>
      </c>
      <c r="BD27">
        <f>G27*AA27*0.001</f>
        <v>17.124512426702911</v>
      </c>
      <c r="BE27">
        <f>G27/S27</f>
        <v>0.4935696613207684</v>
      </c>
      <c r="BF27">
        <f>(1-AP27*AA27/AU27/F27)*100</f>
        <v>-38.585423805022813</v>
      </c>
      <c r="BG27">
        <f>(S27-E27/(N27/1.35))</f>
        <v>395.27383703781254</v>
      </c>
      <c r="BH27">
        <f>E27*BF27/100/BG27</f>
        <v>3.8629904246582089E-3</v>
      </c>
    </row>
    <row r="28" spans="1:60" x14ac:dyDescent="0.35">
      <c r="A28" s="1" t="s">
        <v>9</v>
      </c>
      <c r="B28" s="1" t="s">
        <v>4665</v>
      </c>
      <c r="K28" s="1">
        <v>2.72</v>
      </c>
    </row>
    <row r="29" spans="1:60" x14ac:dyDescent="0.35">
      <c r="A29" s="1" t="s">
        <v>9</v>
      </c>
      <c r="B29" s="1" t="s">
        <v>4664</v>
      </c>
      <c r="K29" s="1">
        <v>2.72</v>
      </c>
    </row>
    <row r="30" spans="1:60" x14ac:dyDescent="0.35">
      <c r="A30" s="1">
        <v>5</v>
      </c>
      <c r="B30" s="1" t="s">
        <v>4663</v>
      </c>
      <c r="C30" s="1">
        <v>1188.0000009834766</v>
      </c>
      <c r="D30" s="1">
        <v>0</v>
      </c>
      <c r="E30">
        <f>(R30-S30*(1000-T30)/(1000-U30))*AO30</f>
        <v>-3.7505821178017427</v>
      </c>
      <c r="F30">
        <f>IF(AZ30&lt;&gt;0,1/(1/AZ30-1/N30),0)</f>
        <v>2.9948389531507441E-2</v>
      </c>
      <c r="G30">
        <f>((BC30-AP30/2)*S30-E30)/(BC30+AP30/2)</f>
        <v>195.29943058659128</v>
      </c>
      <c r="H30">
        <f>AP30*1000</f>
        <v>25.280473131070522</v>
      </c>
      <c r="I30">
        <f>(AU30-BA30)</f>
        <v>50.942082997333586</v>
      </c>
      <c r="J30">
        <f>(P30+AT30*D30)</f>
        <v>82.646209716796875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31.943290710449219</v>
      </c>
      <c r="P30" s="1">
        <v>82.646209716796875</v>
      </c>
      <c r="Q30" s="1">
        <v>32.120563507080078</v>
      </c>
      <c r="R30" s="1">
        <v>399.8345947265625</v>
      </c>
      <c r="S30" s="1">
        <v>394.20529174804688</v>
      </c>
      <c r="T30" s="1">
        <v>7.8810620307922363</v>
      </c>
      <c r="U30" s="1">
        <v>30.089717864990234</v>
      </c>
      <c r="V30" s="1">
        <v>14.578891754150391</v>
      </c>
      <c r="W30" s="1">
        <v>55.661880493164063</v>
      </c>
      <c r="X30" s="1">
        <v>300.30557250976563</v>
      </c>
      <c r="Y30" s="1">
        <v>150.32339477539063</v>
      </c>
      <c r="Z30" s="1">
        <v>4.1160568594932556E-2</v>
      </c>
      <c r="AA30" s="1">
        <v>88.049407958984375</v>
      </c>
      <c r="AB30" s="1">
        <v>31.306070327758789</v>
      </c>
      <c r="AC30" s="1">
        <v>3.3437848091125488</v>
      </c>
      <c r="AD30" s="1">
        <v>0.16589945554733276</v>
      </c>
      <c r="AE30" s="1">
        <v>9.3610649928450584E-3</v>
      </c>
      <c r="AF30" s="1">
        <v>3.5634826868772507E-2</v>
      </c>
      <c r="AG30" s="1">
        <v>6.5855635330080986E-3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1.1040646048153147</v>
      </c>
      <c r="AP30">
        <f>(U30-T30)/(1000-U30)*AO30</f>
        <v>2.5280473131070524E-2</v>
      </c>
      <c r="AQ30">
        <f>(P30+273.15)</f>
        <v>355.79620971679685</v>
      </c>
      <c r="AR30">
        <f>(O30+273.15)</f>
        <v>305.0932907104492</v>
      </c>
      <c r="AS30">
        <f>(Y30*AK30+Z30*AL30)*AM30</f>
        <v>24.051742626464147</v>
      </c>
      <c r="AT30">
        <f>((AS30+0.00000010773*(AR30^4-AQ30^4))-AP30*44100)/(L30*0.92*2*29.3+0.00000043092*AQ30^3)</f>
        <v>-13.975969637473955</v>
      </c>
      <c r="AU30">
        <f>0.61365*EXP(17.502*J30/(240.97+J30))</f>
        <v>53.591464840998853</v>
      </c>
      <c r="AV30">
        <f>AU30*1000/AA30</f>
        <v>608.65218839362444</v>
      </c>
      <c r="AW30">
        <f>(AV30-U30)</f>
        <v>578.56247052863421</v>
      </c>
      <c r="AX30">
        <f>IF(D30,P30,(O30+P30)/2)</f>
        <v>57.294750213623047</v>
      </c>
      <c r="AY30">
        <f>0.61365*EXP(17.502*AX30/(240.97+AX30))</f>
        <v>17.702248687447117</v>
      </c>
      <c r="AZ30">
        <f>IF(AW30&lt;&gt;0,(1000-(AV30+U30)/2)/AW30*AP30,0)</f>
        <v>2.9740304994063896E-2</v>
      </c>
      <c r="BA30">
        <f>U30*AA30/1000</f>
        <v>2.6493818436652656</v>
      </c>
      <c r="BB30">
        <f>(AY30-BA30)</f>
        <v>15.052866843781851</v>
      </c>
      <c r="BC30">
        <f>1/(1.6/F30+1.37/N30)</f>
        <v>1.8606274382252489E-2</v>
      </c>
      <c r="BD30">
        <f>G30*AA30*0.001</f>
        <v>17.195999237876126</v>
      </c>
      <c r="BE30">
        <f>G30/S30</f>
        <v>0.49542569487224269</v>
      </c>
      <c r="BF30">
        <f>(1-AP30*AA30/AU30/F30)*100</f>
        <v>-38.689165987921093</v>
      </c>
      <c r="BG30">
        <f>(S30-E30/(N30/1.35))</f>
        <v>395.38820627513832</v>
      </c>
      <c r="BH30">
        <f>E30*BF30/100/BG30</f>
        <v>3.6699853916731368E-3</v>
      </c>
    </row>
    <row r="31" spans="1:60" x14ac:dyDescent="0.35">
      <c r="A31" s="1" t="s">
        <v>9</v>
      </c>
      <c r="B31" s="1" t="s">
        <v>4662</v>
      </c>
      <c r="K31" s="1">
        <v>2.72</v>
      </c>
    </row>
    <row r="32" spans="1:60" x14ac:dyDescent="0.35">
      <c r="A32" s="1" t="s">
        <v>9</v>
      </c>
      <c r="B32" s="1" t="s">
        <v>4661</v>
      </c>
      <c r="K32" s="1">
        <v>2.72</v>
      </c>
    </row>
    <row r="33" spans="1:60" x14ac:dyDescent="0.35">
      <c r="A33" s="1">
        <v>6</v>
      </c>
      <c r="B33" s="1" t="s">
        <v>4660</v>
      </c>
      <c r="C33" s="1">
        <v>1392.0000009834766</v>
      </c>
      <c r="D33" s="1">
        <v>0</v>
      </c>
      <c r="E33">
        <f>(R33-S33*(1000-T33)/(1000-U33))*AO33</f>
        <v>-3.6712003889820028</v>
      </c>
      <c r="F33">
        <f>IF(AZ33&lt;&gt;0,1/(1/AZ33-1/N33),0)</f>
        <v>2.8989104396924509E-2</v>
      </c>
      <c r="G33">
        <f>((BC33-AP33/2)*S33-E33)/(BC33+AP33/2)</f>
        <v>196.72403195865544</v>
      </c>
      <c r="H33">
        <f>AP33*1000</f>
        <v>24.471437849438207</v>
      </c>
      <c r="I33">
        <f>(AU33-BA33)</f>
        <v>50.935091954790479</v>
      </c>
      <c r="J33">
        <f>(P33+AT33*D33)</f>
        <v>82.640945434570313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31.948877334594727</v>
      </c>
      <c r="P33" s="1">
        <v>82.640945434570313</v>
      </c>
      <c r="Q33" s="1">
        <v>32.115020751953125</v>
      </c>
      <c r="R33" s="1">
        <v>399.94769287109375</v>
      </c>
      <c r="S33" s="1">
        <v>394.52911376953125</v>
      </c>
      <c r="T33" s="1">
        <v>8.5463647842407227</v>
      </c>
      <c r="U33" s="1">
        <v>30.041645050048828</v>
      </c>
      <c r="V33" s="1">
        <v>15.803797721862793</v>
      </c>
      <c r="W33" s="1">
        <v>55.552513122558594</v>
      </c>
      <c r="X33" s="1">
        <v>300.357421875</v>
      </c>
      <c r="Y33" s="1">
        <v>301.3138427734375</v>
      </c>
      <c r="Z33" s="1">
        <v>1.2576814740896225E-2</v>
      </c>
      <c r="AA33" s="1">
        <v>88.044868469238281</v>
      </c>
      <c r="AB33" s="1">
        <v>31.26643180847168</v>
      </c>
      <c r="AC33" s="1">
        <v>3.3403627872467041</v>
      </c>
      <c r="AD33" s="1">
        <v>4.2283967137336731E-2</v>
      </c>
      <c r="AE33" s="1">
        <v>8.2857944071292877E-3</v>
      </c>
      <c r="AF33" s="1">
        <v>2.5509687140583992E-2</v>
      </c>
      <c r="AG33" s="1">
        <v>1.1426538228988647E-2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1.1042552274816175</v>
      </c>
      <c r="AP33">
        <f>(U33-T33)/(1000-U33)*AO33</f>
        <v>2.4471437849438206E-2</v>
      </c>
      <c r="AQ33">
        <f>(P33+273.15)</f>
        <v>355.79094543457029</v>
      </c>
      <c r="AR33">
        <f>(O33+273.15)</f>
        <v>305.0988773345947</v>
      </c>
      <c r="AS33">
        <f>(Y33*AK33+Z33*AL33)*AM33</f>
        <v>48.210213766167726</v>
      </c>
      <c r="AT33">
        <f>((AS33+0.00000010773*(AR33^4-AQ33^4))-AP33*44100)/(L33*0.92*2*29.3+0.00000043092*AQ33^3)</f>
        <v>-13.53086366586634</v>
      </c>
      <c r="AU33">
        <f>0.61365*EXP(17.502*J33/(240.97+J33))</f>
        <v>53.580104641821571</v>
      </c>
      <c r="AV33">
        <f>AU33*1000/AA33</f>
        <v>608.55454239836536</v>
      </c>
      <c r="AW33">
        <f>(AV33-U33)</f>
        <v>578.51289734831653</v>
      </c>
      <c r="AX33">
        <f>IF(D33,P33,(O33+P33)/2)</f>
        <v>57.29491138458252</v>
      </c>
      <c r="AY33">
        <f>0.61365*EXP(17.502*AX33/(240.97+AX33))</f>
        <v>17.702383945599315</v>
      </c>
      <c r="AZ33">
        <f>IF(AW33&lt;&gt;0,(1000-(AV33+U33)/2)/AW33*AP33,0)</f>
        <v>2.8794093389749819E-2</v>
      </c>
      <c r="BA33">
        <f>U33*AA33/1000</f>
        <v>2.6450126870310924</v>
      </c>
      <c r="BB33">
        <f>(AY33-BA33)</f>
        <v>15.057371258568223</v>
      </c>
      <c r="BC33">
        <f>1/(1.6/F33+1.37/N33)</f>
        <v>1.8013727872324858E-2</v>
      </c>
      <c r="BD33">
        <f>G33*AA33*0.001</f>
        <v>17.320541518538047</v>
      </c>
      <c r="BE33">
        <f>G33/S33</f>
        <v>0.49862994920464621</v>
      </c>
      <c r="BF33">
        <f>(1-AP33*AA33/AU33/F33)*100</f>
        <v>-38.715560451185851</v>
      </c>
      <c r="BG33">
        <f>(S33-E33/(N33/1.35))</f>
        <v>395.68699170303341</v>
      </c>
      <c r="BH33">
        <f>E33*BF33/100/BG33</f>
        <v>3.5920458232986717E-3</v>
      </c>
    </row>
    <row r="34" spans="1:60" x14ac:dyDescent="0.35">
      <c r="A34" s="1" t="s">
        <v>9</v>
      </c>
      <c r="B34" s="1" t="s">
        <v>4659</v>
      </c>
      <c r="K34" s="1">
        <v>2.72</v>
      </c>
    </row>
    <row r="35" spans="1:60" x14ac:dyDescent="0.35">
      <c r="A35" s="1" t="s">
        <v>9</v>
      </c>
      <c r="B35" s="1" t="s">
        <v>4658</v>
      </c>
      <c r="K35" s="1">
        <v>2.72</v>
      </c>
    </row>
    <row r="36" spans="1:60" x14ac:dyDescent="0.35">
      <c r="A36" s="1">
        <v>7</v>
      </c>
      <c r="B36" s="1" t="s">
        <v>4657</v>
      </c>
      <c r="C36" s="1">
        <v>1596.0000009834766</v>
      </c>
      <c r="D36" s="1">
        <v>0</v>
      </c>
      <c r="E36">
        <f>(R36-S36*(1000-T36)/(1000-U36))*AO36</f>
        <v>-3.3683775596543448</v>
      </c>
      <c r="F36">
        <f>IF(AZ36&lt;&gt;0,1/(1/AZ36-1/N36),0)</f>
        <v>2.8644954388245557E-2</v>
      </c>
      <c r="G36">
        <f>((BC36-AP36/2)*S36-E36)/(BC36+AP36/2)</f>
        <v>187.95983875884724</v>
      </c>
      <c r="H36">
        <f>AP36*1000</f>
        <v>24.190867212424632</v>
      </c>
      <c r="I36">
        <f>(AU36-BA36)</f>
        <v>50.92396327418389</v>
      </c>
      <c r="J36">
        <f>(P36+AT36*D36)</f>
        <v>82.652198791503906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31.972812652587891</v>
      </c>
      <c r="P36" s="1">
        <v>82.652198791503906</v>
      </c>
      <c r="Q36" s="1">
        <v>32.127639770507813</v>
      </c>
      <c r="R36" s="1">
        <v>400.10760498046875</v>
      </c>
      <c r="S36" s="1">
        <v>394.51510620117188</v>
      </c>
      <c r="T36" s="1">
        <v>9.2040672302246094</v>
      </c>
      <c r="U36" s="1">
        <v>30.444961547851563</v>
      </c>
      <c r="V36" s="1">
        <v>16.996360778808594</v>
      </c>
      <c r="W36" s="1">
        <v>56.220100402832031</v>
      </c>
      <c r="X36" s="1">
        <v>300.3447265625</v>
      </c>
      <c r="Y36" s="1">
        <v>500.5234375</v>
      </c>
      <c r="Z36" s="1">
        <v>8.0032283440232277E-3</v>
      </c>
      <c r="AA36" s="1">
        <v>88.041770935058594</v>
      </c>
      <c r="AB36" s="1">
        <v>31.381357192993164</v>
      </c>
      <c r="AC36" s="1">
        <v>3.3612377643585205</v>
      </c>
      <c r="AD36" s="1">
        <v>5.4818607866764069E-2</v>
      </c>
      <c r="AE36" s="1">
        <v>7.3521137237548828E-3</v>
      </c>
      <c r="AF36" s="1">
        <v>5.9527143836021423E-2</v>
      </c>
      <c r="AG36" s="1">
        <v>9.3545485287904739E-3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1.1042085535386026</v>
      </c>
      <c r="AP36">
        <f>(U36-T36)/(1000-U36)*AO36</f>
        <v>2.4190867212424631E-2</v>
      </c>
      <c r="AQ36">
        <f>(P36+273.15)</f>
        <v>355.80219879150388</v>
      </c>
      <c r="AR36">
        <f>(O36+273.15)</f>
        <v>305.12281265258787</v>
      </c>
      <c r="AS36">
        <f>(Y36*AK36+Z36*AL36)*AM36</f>
        <v>80.083748209988698</v>
      </c>
      <c r="AT36">
        <f>((AS36+0.00000010773*(AR36^4-AQ36^4))-AP36*44100)/(L36*0.92*2*29.3+0.00000043092*AQ36^3)</f>
        <v>-13.201864052241868</v>
      </c>
      <c r="AU36">
        <f>0.61365*EXP(17.502*J36/(240.97+J36))</f>
        <v>53.604391604906503</v>
      </c>
      <c r="AV36">
        <f>AU36*1000/AA36</f>
        <v>608.85181017594698</v>
      </c>
      <c r="AW36">
        <f>(AV36-U36)</f>
        <v>578.40684862809542</v>
      </c>
      <c r="AX36">
        <f>IF(D36,P36,(O36+P36)/2)</f>
        <v>57.312505722045898</v>
      </c>
      <c r="AY36">
        <f>0.61365*EXP(17.502*AX36/(240.97+AX36))</f>
        <v>17.717154830292586</v>
      </c>
      <c r="AZ36">
        <f>IF(AW36&lt;&gt;0,(1000-(AV36+U36)/2)/AW36*AP36,0)</f>
        <v>2.8454530914373607E-2</v>
      </c>
      <c r="BA36">
        <f>U36*AA36/1000</f>
        <v>2.6804283307226142</v>
      </c>
      <c r="BB36">
        <f>(AY36-BA36)</f>
        <v>15.036726499569971</v>
      </c>
      <c r="BC36">
        <f>1/(1.6/F36+1.37/N36)</f>
        <v>1.7801092704732999E-2</v>
      </c>
      <c r="BD36">
        <f>G36*AA36*0.001</f>
        <v>16.548317068996976</v>
      </c>
      <c r="BE36">
        <f>G36/S36</f>
        <v>0.47643255176901239</v>
      </c>
      <c r="BF36">
        <f>(1-AP36*AA36/AU36/F36)*100</f>
        <v>-38.704867215939423</v>
      </c>
      <c r="BG36">
        <f>(S36-E36/(N36/1.35))</f>
        <v>395.57747535425131</v>
      </c>
      <c r="BH36">
        <f>E36*BF36/100/BG36</f>
        <v>3.2957540381392788E-3</v>
      </c>
    </row>
    <row r="37" spans="1:60" x14ac:dyDescent="0.35">
      <c r="A37" s="1" t="s">
        <v>9</v>
      </c>
      <c r="B37" s="1" t="s">
        <v>4656</v>
      </c>
      <c r="K37" s="1">
        <v>2.72</v>
      </c>
    </row>
    <row r="38" spans="1:60" x14ac:dyDescent="0.35">
      <c r="A38" s="1" t="s">
        <v>9</v>
      </c>
      <c r="B38" s="1" t="s">
        <v>4655</v>
      </c>
      <c r="K38" s="1">
        <v>2.72</v>
      </c>
    </row>
    <row r="39" spans="1:60" x14ac:dyDescent="0.35">
      <c r="A39" s="1">
        <v>8</v>
      </c>
      <c r="B39" s="1" t="s">
        <v>4654</v>
      </c>
      <c r="C39" s="1">
        <v>1800.0000009834766</v>
      </c>
      <c r="D39" s="1">
        <v>0</v>
      </c>
      <c r="E39">
        <f>(R39-S39*(1000-T39)/(1000-U39))*AO39</f>
        <v>-3.864540244157765</v>
      </c>
      <c r="F39">
        <f>IF(AZ39&lt;&gt;0,1/(1/AZ39-1/N39),0)</f>
        <v>1.5556856808075343</v>
      </c>
      <c r="G39">
        <f>((BC39-AP39/2)*S39-E39)/(BC39+AP39/2)</f>
        <v>387.51474434103409</v>
      </c>
      <c r="H39">
        <f>AP39*1000</f>
        <v>24.17857765352991</v>
      </c>
      <c r="I39">
        <f>(AU39-BA39)</f>
        <v>1.7887216621315565</v>
      </c>
      <c r="J39">
        <f>(P39+AT39*D39)</f>
        <v>31.047359466552734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32.022151947021484</v>
      </c>
      <c r="P39" s="1">
        <v>31.047359466552734</v>
      </c>
      <c r="Q39" s="1">
        <v>32.159725189208984</v>
      </c>
      <c r="R39" s="1">
        <v>400.21249389648438</v>
      </c>
      <c r="S39" s="1">
        <v>395.06158447265625</v>
      </c>
      <c r="T39" s="1">
        <v>9.846684455871582</v>
      </c>
      <c r="U39" s="1">
        <v>31.063947677612305</v>
      </c>
      <c r="V39" s="1">
        <v>18.131843566894531</v>
      </c>
      <c r="W39" s="1">
        <v>57.201652526855469</v>
      </c>
      <c r="X39" s="1">
        <v>300.33462524414063</v>
      </c>
      <c r="Y39" s="1">
        <v>750.95892333984375</v>
      </c>
      <c r="Z39" s="1">
        <v>0.21038118004798889</v>
      </c>
      <c r="AA39" s="1">
        <v>88.039459228515625</v>
      </c>
      <c r="AB39" s="1">
        <v>31.412506103515625</v>
      </c>
      <c r="AC39" s="1">
        <v>3.3860957622528076</v>
      </c>
      <c r="AD39" s="1">
        <v>7.5641877949237823E-2</v>
      </c>
      <c r="AE39" s="1">
        <v>4.1686762124300003E-3</v>
      </c>
      <c r="AF39" s="1">
        <v>3.0439060181379318E-2</v>
      </c>
      <c r="AG39" s="1">
        <v>1.3185485266149044E-2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1.1041714163387522</v>
      </c>
      <c r="AP39">
        <f>(U39-T39)/(1000-U39)*AO39</f>
        <v>2.417857765352991E-2</v>
      </c>
      <c r="AQ39">
        <f>(P39+273.15)</f>
        <v>304.19735946655271</v>
      </c>
      <c r="AR39">
        <f>(O39+273.15)</f>
        <v>305.17215194702146</v>
      </c>
      <c r="AS39">
        <f>(Y39*AK39+Z39*AL39)*AM39</f>
        <v>120.15342504873661</v>
      </c>
      <c r="AT39">
        <f>((AS39+0.00000010773*(AR39^4-AQ39^4))-AP39*44100)/(L39*0.92*2*29.3+0.00000043092*AQ39^3)</f>
        <v>-7.3267381370957914</v>
      </c>
      <c r="AU39">
        <f>0.61365*EXP(17.502*J39/(240.97+J39))</f>
        <v>4.5235748171714478</v>
      </c>
      <c r="AV39">
        <f>AU39*1000/AA39</f>
        <v>51.381219930372765</v>
      </c>
      <c r="AW39">
        <f>(AV39-U39)</f>
        <v>20.317272252760461</v>
      </c>
      <c r="AX39">
        <f>IF(D39,P39,(O39+P39)/2)</f>
        <v>31.534755706787109</v>
      </c>
      <c r="AY39">
        <f>0.61365*EXP(17.502*AX39/(240.97+AX39))</f>
        <v>4.6507725824835955</v>
      </c>
      <c r="AZ39">
        <f>IF(AW39&lt;&gt;0,(1000-(AV39+U39)/2)/AW39*AP39,0)</f>
        <v>1.1409934326590652</v>
      </c>
      <c r="BA39">
        <f>U39*AA39/1000</f>
        <v>2.7348531550398913</v>
      </c>
      <c r="BB39">
        <f>(AY39-BA39)</f>
        <v>1.9159194274437041</v>
      </c>
      <c r="BC39">
        <f>1/(1.6/F39+1.37/N39)</f>
        <v>0.74153565283718514</v>
      </c>
      <c r="BD39">
        <f>G39*AA39*0.001</f>
        <v>34.11658853486113</v>
      </c>
      <c r="BE39">
        <f>G39/S39</f>
        <v>0.98089705395755955</v>
      </c>
      <c r="BF39">
        <f>(1-AP39*AA39/AU39/F39)*100</f>
        <v>69.751455404854497</v>
      </c>
      <c r="BG39">
        <f>(S39-E39/(N39/1.35))</f>
        <v>396.28044081328824</v>
      </c>
      <c r="BH39">
        <f>E39*BF39/100/BG39</f>
        <v>-6.8021854913510775E-3</v>
      </c>
    </row>
    <row r="40" spans="1:60" x14ac:dyDescent="0.35">
      <c r="A40" s="1" t="s">
        <v>9</v>
      </c>
      <c r="B40" s="1" t="s">
        <v>4653</v>
      </c>
      <c r="K40" s="1">
        <v>2.72</v>
      </c>
    </row>
    <row r="41" spans="1:60" x14ac:dyDescent="0.35">
      <c r="A41" s="1" t="s">
        <v>9</v>
      </c>
      <c r="B41" s="1" t="s">
        <v>4652</v>
      </c>
      <c r="K41" s="1">
        <v>2.72</v>
      </c>
    </row>
    <row r="42" spans="1:60" x14ac:dyDescent="0.35">
      <c r="A42" s="1">
        <v>9</v>
      </c>
      <c r="B42" s="1" t="s">
        <v>4651</v>
      </c>
      <c r="C42" s="1">
        <v>2004.0000009834766</v>
      </c>
      <c r="D42" s="1">
        <v>0</v>
      </c>
      <c r="E42">
        <f>(R42-S42*(1000-T42)/(1000-U42))*AO42</f>
        <v>-4.4176542162411714</v>
      </c>
      <c r="F42">
        <f>IF(AZ42&lt;&gt;0,1/(1/AZ42-1/N42),0)</f>
        <v>2.8714318389348945E-2</v>
      </c>
      <c r="G42">
        <f>((BC42-AP42/2)*S42-E42)/(BC42+AP42/2)</f>
        <v>222.05239372843795</v>
      </c>
      <c r="H42">
        <f>AP42*1000</f>
        <v>24.325105690324044</v>
      </c>
      <c r="I42">
        <f>(AU42-BA42)</f>
        <v>50.963532243002284</v>
      </c>
      <c r="J42">
        <f>(P42+AT42*D42)</f>
        <v>82.725074768066406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32.077362060546875</v>
      </c>
      <c r="P42" s="1">
        <v>82.725074768066406</v>
      </c>
      <c r="Q42" s="1">
        <v>32.199611663818359</v>
      </c>
      <c r="R42" s="1">
        <v>399.91860961914063</v>
      </c>
      <c r="S42" s="1">
        <v>395.21286010742188</v>
      </c>
      <c r="T42" s="1">
        <v>10.455659866333008</v>
      </c>
      <c r="U42" s="1">
        <v>31.785661697387695</v>
      </c>
      <c r="V42" s="1">
        <v>19.192989349365234</v>
      </c>
      <c r="W42" s="1">
        <v>58.347522735595703</v>
      </c>
      <c r="X42" s="1">
        <v>300.33383178710938</v>
      </c>
      <c r="Y42" s="1">
        <v>1001.380859375</v>
      </c>
      <c r="Z42" s="1">
        <v>4.1160471737384796E-2</v>
      </c>
      <c r="AA42" s="1">
        <v>88.038619995117188</v>
      </c>
      <c r="AB42" s="1">
        <v>31.493232727050781</v>
      </c>
      <c r="AC42" s="1">
        <v>3.4051897525787354</v>
      </c>
      <c r="AD42" s="1">
        <v>9.127131849527359E-2</v>
      </c>
      <c r="AE42" s="1">
        <v>7.7067306265234947E-3</v>
      </c>
      <c r="AF42" s="1">
        <v>3.0867340043187141E-2</v>
      </c>
      <c r="AG42" s="1">
        <v>1.5137122012674809E-2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1.1041684992173135</v>
      </c>
      <c r="AP42">
        <f>(U42-T42)/(1000-U42)*AO42</f>
        <v>2.4325105690324044E-2</v>
      </c>
      <c r="AQ42">
        <f>(P42+273.15)</f>
        <v>355.87507476806638</v>
      </c>
      <c r="AR42">
        <f>(O42+273.15)</f>
        <v>305.22736206054685</v>
      </c>
      <c r="AS42">
        <f>(Y42*AK42+Z42*AL42)*AM42</f>
        <v>160.22093391878298</v>
      </c>
      <c r="AT42">
        <f>((AS42+0.00000010773*(AR42^4-AQ42^4))-AP42*44100)/(L42*0.92*2*29.3+0.00000043092*AQ42^3)</f>
        <v>-12.651131906503679</v>
      </c>
      <c r="AU42">
        <f>0.61365*EXP(17.502*J42/(240.97+J42))</f>
        <v>53.761898034471947</v>
      </c>
      <c r="AV42">
        <f>AU42*1000/AA42</f>
        <v>610.66266188013503</v>
      </c>
      <c r="AW42">
        <f>(AV42-U42)</f>
        <v>578.87700018274734</v>
      </c>
      <c r="AX42">
        <f>IF(D42,P42,(O42+P42)/2)</f>
        <v>57.401218414306641</v>
      </c>
      <c r="AY42">
        <f>0.61365*EXP(17.502*AX42/(240.97+AX42))</f>
        <v>17.791792637252119</v>
      </c>
      <c r="AZ42">
        <f>IF(AW42&lt;&gt;0,(1000-(AV42+U42)/2)/AW42*AP42,0)</f>
        <v>2.8522974654916631E-2</v>
      </c>
      <c r="BA42">
        <f>U42*AA42/1000</f>
        <v>2.7983657914696667</v>
      </c>
      <c r="BB42">
        <f>(AY42-BA42)</f>
        <v>14.993426845782452</v>
      </c>
      <c r="BC42">
        <f>1/(1.6/F42+1.37/N42)</f>
        <v>1.7843952015336187E-2</v>
      </c>
      <c r="BD42">
        <f>G42*AA42*0.001</f>
        <v>19.549186310464091</v>
      </c>
      <c r="BE42">
        <f>G42/S42</f>
        <v>0.56185518271870605</v>
      </c>
      <c r="BF42">
        <f>(1-AP42*AA42/AU42/F42)*100</f>
        <v>-38.725039719511997</v>
      </c>
      <c r="BG42">
        <f>(S42-E42/(N42/1.35))</f>
        <v>396.60616578209437</v>
      </c>
      <c r="BH42">
        <f>E42*BF42/100/BG42</f>
        <v>4.3134436564710738E-3</v>
      </c>
    </row>
    <row r="43" spans="1:60" x14ac:dyDescent="0.35">
      <c r="A43" s="1" t="s">
        <v>9</v>
      </c>
      <c r="B43" s="1" t="s">
        <v>4650</v>
      </c>
      <c r="K43" s="1">
        <v>2.72</v>
      </c>
    </row>
    <row r="44" spans="1:60" x14ac:dyDescent="0.35">
      <c r="A44" s="1" t="s">
        <v>9</v>
      </c>
      <c r="B44" s="1" t="s">
        <v>4649</v>
      </c>
      <c r="K44" s="1">
        <v>2.72</v>
      </c>
    </row>
    <row r="45" spans="1:60" x14ac:dyDescent="0.35">
      <c r="A45" s="1">
        <v>10</v>
      </c>
      <c r="B45" s="1" t="s">
        <v>4648</v>
      </c>
      <c r="C45" s="1">
        <v>2208.0000009834766</v>
      </c>
      <c r="D45" s="1">
        <v>0</v>
      </c>
      <c r="E45">
        <f>(R45-S45*(1000-T45)/(1000-U45))*AO45</f>
        <v>-4.836323765072283</v>
      </c>
      <c r="F45">
        <f>IF(AZ45&lt;&gt;0,1/(1/AZ45-1/N45),0)</f>
        <v>2.9017165280250314E-2</v>
      </c>
      <c r="G45">
        <f>((BC45-AP45/2)*S45-E45)/(BC45+AP45/2)</f>
        <v>233.7039641728762</v>
      </c>
      <c r="H45">
        <f>AP45*1000</f>
        <v>24.648371369674283</v>
      </c>
      <c r="I45">
        <f>(AU45-BA45)</f>
        <v>51.015130414366418</v>
      </c>
      <c r="J45">
        <f>(P45+AT45*D45)</f>
        <v>82.783515930175781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32.155555725097656</v>
      </c>
      <c r="P45" s="1">
        <v>82.783515930175781</v>
      </c>
      <c r="Q45" s="1">
        <v>32.257091522216797</v>
      </c>
      <c r="R45" s="1">
        <v>400.083251953125</v>
      </c>
      <c r="S45" s="1">
        <v>395.63107299804688</v>
      </c>
      <c r="T45" s="1">
        <v>11.042139053344727</v>
      </c>
      <c r="U45" s="1">
        <v>32.639263153076172</v>
      </c>
      <c r="V45" s="1">
        <v>20.179027557373047</v>
      </c>
      <c r="W45" s="1">
        <v>59.646831512451172</v>
      </c>
      <c r="X45" s="1">
        <v>300.29608154296875</v>
      </c>
      <c r="Y45" s="1">
        <v>1251.1922607421875</v>
      </c>
      <c r="Z45" s="1">
        <v>5.8311499655246735E-2</v>
      </c>
      <c r="AA45" s="1">
        <v>88.033821105957031</v>
      </c>
      <c r="AB45" s="1">
        <v>31.589920043945313</v>
      </c>
      <c r="AC45" s="1">
        <v>3.452681303024292</v>
      </c>
      <c r="AD45" s="1">
        <v>6.9255918264389038E-2</v>
      </c>
      <c r="AE45" s="1">
        <v>1.1040691286325455E-2</v>
      </c>
      <c r="AF45" s="1">
        <v>3.2139569520950317E-2</v>
      </c>
      <c r="AG45" s="1">
        <v>1.3901185244321823E-2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1.1040297115550319</v>
      </c>
      <c r="AP45">
        <f>(U45-T45)/(1000-U45)*AO45</f>
        <v>2.4648371369674283E-2</v>
      </c>
      <c r="AQ45">
        <f>(P45+273.15)</f>
        <v>355.93351593017576</v>
      </c>
      <c r="AR45">
        <f>(O45+273.15)</f>
        <v>305.30555572509763</v>
      </c>
      <c r="AS45">
        <f>(Y45*AK45+Z45*AL45)*AM45</f>
        <v>200.19075724413779</v>
      </c>
      <c r="AT45">
        <f>((AS45+0.00000010773*(AR45^4-AQ45^4))-AP45*44100)/(L45*0.92*2*29.3+0.00000043092*AQ45^3)</f>
        <v>-12.460807511860638</v>
      </c>
      <c r="AU45">
        <f>0.61365*EXP(17.502*J45/(240.97+J45))</f>
        <v>53.88848946781458</v>
      </c>
      <c r="AV45">
        <f>AU45*1000/AA45</f>
        <v>612.13393660323663</v>
      </c>
      <c r="AW45">
        <f>(AV45-U45)</f>
        <v>579.49467345016046</v>
      </c>
      <c r="AX45">
        <f>IF(D45,P45,(O45+P45)/2)</f>
        <v>57.469535827636719</v>
      </c>
      <c r="AY45">
        <f>0.61365*EXP(17.502*AX45/(240.97+AX45))</f>
        <v>17.849454850774976</v>
      </c>
      <c r="AZ45">
        <f>IF(AW45&lt;&gt;0,(1000-(AV45+U45)/2)/AW45*AP45,0)</f>
        <v>2.8821777829002526E-2</v>
      </c>
      <c r="BA45">
        <f>U45*AA45/1000</f>
        <v>2.8733590534481626</v>
      </c>
      <c r="BB45">
        <f>(AY45-BA45)</f>
        <v>14.976095797326813</v>
      </c>
      <c r="BC45">
        <f>1/(1.6/F45+1.37/N45)</f>
        <v>1.8031064175600242E-2</v>
      </c>
      <c r="BD45">
        <f>G45*AA45*0.001</f>
        <v>20.573852973747975</v>
      </c>
      <c r="BE45">
        <f>G45/S45</f>
        <v>0.59071185284283756</v>
      </c>
      <c r="BF45">
        <f>(1-AP45*AA45/AU45/F45)*100</f>
        <v>-38.767188045387392</v>
      </c>
      <c r="BG45">
        <f>(S45-E45/(N45/1.35))</f>
        <v>397.15642491935733</v>
      </c>
      <c r="BH45">
        <f>E45*BF45/100/BG45</f>
        <v>4.7208268854520771E-3</v>
      </c>
    </row>
    <row r="46" spans="1:60" x14ac:dyDescent="0.35">
      <c r="A46" s="1" t="s">
        <v>9</v>
      </c>
      <c r="B46" s="1" t="s">
        <v>4647</v>
      </c>
      <c r="K46" s="1">
        <v>2.72</v>
      </c>
    </row>
    <row r="47" spans="1:60" x14ac:dyDescent="0.35">
      <c r="A47" s="1" t="s">
        <v>9</v>
      </c>
      <c r="B47" s="1" t="s">
        <v>4646</v>
      </c>
      <c r="K47" s="1">
        <v>2.72</v>
      </c>
    </row>
    <row r="48" spans="1:60" x14ac:dyDescent="0.35">
      <c r="A48" s="1">
        <v>11</v>
      </c>
      <c r="B48" s="1" t="s">
        <v>4645</v>
      </c>
      <c r="C48" s="1">
        <v>2412.0000009834766</v>
      </c>
      <c r="D48" s="1">
        <v>0</v>
      </c>
      <c r="E48">
        <f>(R48-S48*(1000-T48)/(1000-U48))*AO48</f>
        <v>-5.5856267576447234</v>
      </c>
      <c r="F48">
        <f>IF(AZ48&lt;&gt;0,1/(1/AZ48-1/N48),0)</f>
        <v>1.8125426394342323</v>
      </c>
      <c r="G48">
        <f>((BC48-AP48/2)*S48-E48)/(BC48+AP48/2)</f>
        <v>390.66340427718541</v>
      </c>
      <c r="H48">
        <f>AP48*1000</f>
        <v>25.250738496430259</v>
      </c>
      <c r="I48">
        <f>(AU48-BA48)</f>
        <v>1.670400649573061</v>
      </c>
      <c r="J48">
        <f>(P48+AT48*D48)</f>
        <v>31.487775802612305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32.251411437988281</v>
      </c>
      <c r="P48" s="1">
        <v>31.487775802612305</v>
      </c>
      <c r="Q48" s="1">
        <v>32.327793121337891</v>
      </c>
      <c r="R48" s="1">
        <v>399.88421630859375</v>
      </c>
      <c r="S48" s="1">
        <v>395.88946533203125</v>
      </c>
      <c r="T48" s="1">
        <v>11.614927291870117</v>
      </c>
      <c r="U48" s="1">
        <v>33.712543487548828</v>
      </c>
      <c r="V48" s="1">
        <v>21.112043380737305</v>
      </c>
      <c r="W48" s="1">
        <v>61.278099060058594</v>
      </c>
      <c r="X48" s="1">
        <v>300.33358764648438</v>
      </c>
      <c r="Y48" s="1">
        <v>1600.408447265625</v>
      </c>
      <c r="Z48" s="1">
        <v>1.143335597589612E-3</v>
      </c>
      <c r="AA48" s="1">
        <v>88.037773132324219</v>
      </c>
      <c r="AB48" s="1">
        <v>31.764516830444336</v>
      </c>
      <c r="AC48" s="1">
        <v>3.485039234161377</v>
      </c>
      <c r="AD48" s="1">
        <v>5.4439302533864975E-2</v>
      </c>
      <c r="AE48" s="1">
        <v>1.1578397825360298E-2</v>
      </c>
      <c r="AF48" s="1">
        <v>3.0620589852333069E-2</v>
      </c>
      <c r="AG48" s="1">
        <v>2.1273311227560043E-2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1.1041676016414865</v>
      </c>
      <c r="AP48">
        <f>(U48-T48)/(1000-U48)*AO48</f>
        <v>2.525073849643026E-2</v>
      </c>
      <c r="AQ48">
        <f>(P48+273.15)</f>
        <v>304.63777580261228</v>
      </c>
      <c r="AR48">
        <f>(O48+273.15)</f>
        <v>305.40141143798826</v>
      </c>
      <c r="AS48">
        <f>(Y48*AK48+Z48*AL48)*AM48</f>
        <v>256.06534583899338</v>
      </c>
      <c r="AT48">
        <f>((AS48+0.00000010773*(AR48^4-AQ48^4))-AP48*44100)/(L48*0.92*2*29.3+0.00000043092*AQ48^3)</f>
        <v>-6.6488563950570292</v>
      </c>
      <c r="AU48">
        <f>0.61365*EXP(17.502*J48/(240.97+J48))</f>
        <v>4.638377904843499</v>
      </c>
      <c r="AV48">
        <f>AU48*1000/AA48</f>
        <v>52.686224785261608</v>
      </c>
      <c r="AW48">
        <f>(AV48-U48)</f>
        <v>18.97368129771278</v>
      </c>
      <c r="AX48">
        <f>IF(D48,P48,(O48+P48)/2)</f>
        <v>31.869593620300293</v>
      </c>
      <c r="AY48">
        <f>0.61365*EXP(17.502*AX48/(240.97+AX48))</f>
        <v>4.7399510100779061</v>
      </c>
      <c r="AZ48">
        <f>IF(AW48&lt;&gt;0,(1000-(AV48+U48)/2)/AW48*AP48,0)</f>
        <v>1.2733386718847997</v>
      </c>
      <c r="BA48">
        <f>U48*AA48/1000</f>
        <v>2.967977255270438</v>
      </c>
      <c r="BB48">
        <f>(AY48-BA48)</f>
        <v>1.7719737548074681</v>
      </c>
      <c r="BC48">
        <f>1/(1.6/F48+1.37/N48)</f>
        <v>0.83138976158459577</v>
      </c>
      <c r="BD48">
        <f>G48*AA48*0.001</f>
        <v>34.393136156856308</v>
      </c>
      <c r="BE48">
        <f>G48/S48</f>
        <v>0.98679919140949413</v>
      </c>
      <c r="BF48">
        <f>(1-AP48*AA48/AU48/F48)*100</f>
        <v>73.558336636328164</v>
      </c>
      <c r="BG48">
        <f>(S48-E48/(N48/1.35))</f>
        <v>397.65114360676296</v>
      </c>
      <c r="BH48">
        <f>E48*BF48/100/BG48</f>
        <v>-1.0332408694642692E-2</v>
      </c>
    </row>
    <row r="49" spans="1:60" x14ac:dyDescent="0.35">
      <c r="A49" s="1" t="s">
        <v>9</v>
      </c>
      <c r="B49" s="1" t="s">
        <v>4644</v>
      </c>
      <c r="K49" s="1">
        <v>2.72</v>
      </c>
    </row>
    <row r="50" spans="1:60" x14ac:dyDescent="0.35">
      <c r="A50" s="1" t="s">
        <v>9</v>
      </c>
      <c r="B50" s="1" t="s">
        <v>4639</v>
      </c>
      <c r="K50" s="1">
        <v>2.72</v>
      </c>
    </row>
    <row r="51" spans="1:60" x14ac:dyDescent="0.35">
      <c r="A51" s="1">
        <v>12</v>
      </c>
      <c r="B51" s="1" t="s">
        <v>4643</v>
      </c>
      <c r="C51" s="1">
        <v>2616.0000009834766</v>
      </c>
      <c r="D51" s="1">
        <v>0</v>
      </c>
      <c r="E51">
        <f>(R51-S51*(1000-T51)/(1000-U51))*AO51</f>
        <v>-5.3671080798589283</v>
      </c>
      <c r="F51">
        <f>IF(AZ51&lt;&gt;0,1/(1/AZ51-1/N51),0)</f>
        <v>1.9797958534619371</v>
      </c>
      <c r="G51">
        <f>((BC51-AP51/2)*S51-E51)/(BC51+AP51/2)</f>
        <v>390.241133572872</v>
      </c>
      <c r="H51">
        <f>AP51*1000</f>
        <v>26.026954460351508</v>
      </c>
      <c r="I51">
        <f>(AU51-BA51)</f>
        <v>1.6181476975876641</v>
      </c>
      <c r="J51">
        <f>(P51+AT51*D51)</f>
        <v>31.690912246704102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32.375404357910156</v>
      </c>
      <c r="P51" s="1">
        <v>31.690912246704102</v>
      </c>
      <c r="Q51" s="1">
        <v>32.420528411865234</v>
      </c>
      <c r="R51" s="1">
        <v>400.19244384765625</v>
      </c>
      <c r="S51" s="1">
        <v>395.72552490234375</v>
      </c>
      <c r="T51" s="1">
        <v>12.167074203491211</v>
      </c>
      <c r="U51" s="1">
        <v>34.914741516113281</v>
      </c>
      <c r="V51" s="1">
        <v>21.962882995605469</v>
      </c>
      <c r="W51" s="1">
        <v>63.024875640869141</v>
      </c>
      <c r="X51" s="1">
        <v>300.345458984375</v>
      </c>
      <c r="Y51" s="1">
        <v>2000.899169921875</v>
      </c>
      <c r="Z51" s="1">
        <v>1.143366377800703E-2</v>
      </c>
      <c r="AA51" s="1">
        <v>88.043930053710938</v>
      </c>
      <c r="AB51" s="1">
        <v>32.003654479980469</v>
      </c>
      <c r="AC51" s="1">
        <v>3.5257501602172852</v>
      </c>
      <c r="AD51" s="1">
        <v>9.615018218755722E-2</v>
      </c>
      <c r="AE51" s="1">
        <v>5.0396299920976162E-3</v>
      </c>
      <c r="AF51" s="1">
        <v>6.7079886794090271E-2</v>
      </c>
      <c r="AG51" s="1">
        <v>1.4874755404889584E-2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1.1042112462660842</v>
      </c>
      <c r="AP51">
        <f>(U51-T51)/(1000-U51)*AO51</f>
        <v>2.6026954460351508E-2</v>
      </c>
      <c r="AQ51">
        <f>(P51+273.15)</f>
        <v>304.84091224670408</v>
      </c>
      <c r="AR51">
        <f>(O51+273.15)</f>
        <v>305.52540435791013</v>
      </c>
      <c r="AS51">
        <f>(Y51*AK51+Z51*AL51)*AM51</f>
        <v>320.14386003172694</v>
      </c>
      <c r="AT51">
        <f>((AS51+0.00000010773*(AR51^4-AQ51^4))-AP51*44100)/(L51*0.92*2*29.3+0.00000043092*AQ51^3)</f>
        <v>-6.4211302515439366</v>
      </c>
      <c r="AU51">
        <f>0.61365*EXP(17.502*J51/(240.97+J51))</f>
        <v>4.6921787574757392</v>
      </c>
      <c r="AV51">
        <f>AU51*1000/AA51</f>
        <v>53.293608708894403</v>
      </c>
      <c r="AW51">
        <f>(AV51-U51)</f>
        <v>18.378867192781122</v>
      </c>
      <c r="AX51">
        <f>IF(D51,P51,(O51+P51)/2)</f>
        <v>32.033158302307129</v>
      </c>
      <c r="AY51">
        <f>0.61365*EXP(17.502*AX51/(240.97+AX51))</f>
        <v>4.7840523276552824</v>
      </c>
      <c r="AZ51">
        <f>IF(AW51&lt;&gt;0,(1000-(AV51+U51)/2)/AW51*AP51,0)</f>
        <v>1.3536773971008962</v>
      </c>
      <c r="BA51">
        <f>U51*AA51/1000</f>
        <v>3.0740310598880751</v>
      </c>
      <c r="BB51">
        <f>(AY51-BA51)</f>
        <v>1.7100212677672073</v>
      </c>
      <c r="BC51">
        <f>1/(1.6/F51+1.37/N51)</f>
        <v>0.88634286684897456</v>
      </c>
      <c r="BD51">
        <f>G51*AA51*0.001</f>
        <v>34.358363068370814</v>
      </c>
      <c r="BE51">
        <f>G51/S51</f>
        <v>0.98614092095569228</v>
      </c>
      <c r="BF51">
        <f>(1-AP51*AA51/AU51/F51)*100</f>
        <v>75.332348002005162</v>
      </c>
      <c r="BG51">
        <f>(S51-E51/(N51/1.35))</f>
        <v>397.41828349733646</v>
      </c>
      <c r="BH51">
        <f>E51*BF51/100/BG51</f>
        <v>-1.0173584619164013E-2</v>
      </c>
    </row>
    <row r="52" spans="1:60" x14ac:dyDescent="0.35">
      <c r="A52" s="1" t="s">
        <v>9</v>
      </c>
      <c r="B52" s="1" t="s">
        <v>4642</v>
      </c>
      <c r="K52" s="1">
        <v>2.1161600000000003</v>
      </c>
    </row>
    <row r="53" spans="1:60" x14ac:dyDescent="0.35">
      <c r="A53" s="1" t="s">
        <v>9</v>
      </c>
      <c r="B53" s="1" t="s">
        <v>4641</v>
      </c>
      <c r="K53" s="1">
        <v>2.1161600000000003</v>
      </c>
    </row>
    <row r="54" spans="1:60" x14ac:dyDescent="0.35">
      <c r="A54" s="1" t="s">
        <v>9</v>
      </c>
      <c r="B54" s="1" t="s">
        <v>4640</v>
      </c>
    </row>
    <row r="55" spans="1:60" x14ac:dyDescent="0.35">
      <c r="A55" s="1" t="s">
        <v>9</v>
      </c>
      <c r="B55" s="1" t="s">
        <v>4639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BH55"/>
  <sheetViews>
    <sheetView zoomScale="51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4369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4368</v>
      </c>
    </row>
    <row r="12" spans="1:60" x14ac:dyDescent="0.35">
      <c r="A12" s="1" t="s">
        <v>9</v>
      </c>
      <c r="B12" s="1" t="s">
        <v>4367</v>
      </c>
    </row>
    <row r="13" spans="1:60" x14ac:dyDescent="0.35">
      <c r="A13" s="1" t="s">
        <v>9</v>
      </c>
      <c r="B13" s="1" t="s">
        <v>4366</v>
      </c>
    </row>
    <row r="14" spans="1:60" x14ac:dyDescent="0.35">
      <c r="A14" s="1" t="s">
        <v>9</v>
      </c>
      <c r="B14" s="1" t="s">
        <v>4365</v>
      </c>
    </row>
    <row r="15" spans="1:60" x14ac:dyDescent="0.35">
      <c r="A15" s="1" t="s">
        <v>9</v>
      </c>
      <c r="B15" s="1" t="s">
        <v>4364</v>
      </c>
    </row>
    <row r="16" spans="1:60" x14ac:dyDescent="0.35">
      <c r="A16" s="1" t="s">
        <v>9</v>
      </c>
      <c r="B16" s="1" t="s">
        <v>4363</v>
      </c>
    </row>
    <row r="17" spans="1:60" x14ac:dyDescent="0.35">
      <c r="A17" s="1" t="s">
        <v>9</v>
      </c>
      <c r="B17" s="1" t="s">
        <v>4362</v>
      </c>
    </row>
    <row r="18" spans="1:60" x14ac:dyDescent="0.35">
      <c r="A18" s="1">
        <v>1</v>
      </c>
      <c r="B18" s="1" t="s">
        <v>4361</v>
      </c>
      <c r="C18" s="1">
        <v>252.50002171471715</v>
      </c>
      <c r="D18" s="1">
        <v>0</v>
      </c>
      <c r="E18">
        <f>(R18-S18*(1000-T18)/(1000-U18))*AO18</f>
        <v>-9.913815343650823</v>
      </c>
      <c r="F18">
        <f>IF(AZ18&lt;&gt;0,1/(1/AZ18-1/N18),0)</f>
        <v>0.95009264479066624</v>
      </c>
      <c r="G18">
        <f>((BC18-AP18/2)*S18-E18)/(BC18+AP18/2)</f>
        <v>397.45960828576034</v>
      </c>
      <c r="H18">
        <f>AP18*1000</f>
        <v>26.974610273262467</v>
      </c>
      <c r="I18">
        <f>(AU18-BA18)</f>
        <v>2.8857316578922099</v>
      </c>
      <c r="J18">
        <f>(P18+AT18*D18)</f>
        <v>37.081676483154297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32.714508056640625</v>
      </c>
      <c r="P18" s="1">
        <v>37.081676483154297</v>
      </c>
      <c r="Q18" s="1">
        <v>32.813392639160156</v>
      </c>
      <c r="R18" s="1">
        <v>399.89486694335938</v>
      </c>
      <c r="S18" s="1">
        <v>399.12289428710938</v>
      </c>
      <c r="T18" s="1">
        <v>15.669689178466797</v>
      </c>
      <c r="U18" s="1">
        <v>39.143726348876953</v>
      </c>
      <c r="V18" s="1">
        <v>27.757467269897461</v>
      </c>
      <c r="W18" s="1">
        <v>69.339645385742188</v>
      </c>
      <c r="X18" s="1">
        <v>300.32723999023438</v>
      </c>
      <c r="Y18" s="1">
        <v>0.13008242845535278</v>
      </c>
      <c r="Z18" s="1">
        <v>1.0290318168699741E-2</v>
      </c>
      <c r="AA18" s="1">
        <v>88.0679931640625</v>
      </c>
      <c r="AB18" s="1">
        <v>32.605430603027344</v>
      </c>
      <c r="AC18" s="1">
        <v>3.6000235080718994</v>
      </c>
      <c r="AD18" s="1">
        <v>6.5518781542778015E-2</v>
      </c>
      <c r="AE18" s="1">
        <v>1.6476182267069817E-2</v>
      </c>
      <c r="AF18" s="1">
        <v>4.1661068797111511E-2</v>
      </c>
      <c r="AG18" s="1">
        <v>2.4012334644794464E-2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1.1041442646699791</v>
      </c>
      <c r="AP18">
        <f>(U18-T18)/(1000-U18)*AO18</f>
        <v>2.6974610273262468E-2</v>
      </c>
      <c r="AQ18">
        <f>(P18+273.15)</f>
        <v>310.23167648315427</v>
      </c>
      <c r="AR18">
        <f>(O18+273.15)</f>
        <v>305.8645080566406</v>
      </c>
      <c r="AS18">
        <f>(Y18*AK18+Z18*AL18)*AM18</f>
        <v>2.0813188087645429E-2</v>
      </c>
      <c r="AT18">
        <f>((AS18+0.00000010773*(AR18^4-AQ18^4))-AP18*44100)/(L18*0.92*2*29.3+0.00000043092*AQ18^3)</f>
        <v>-9.7044740852222446</v>
      </c>
      <c r="AU18">
        <f>0.61365*EXP(17.502*J18/(240.97+J18))</f>
        <v>6.3330410824010386</v>
      </c>
      <c r="AV18">
        <f>AU18*1000/AA18</f>
        <v>71.910814075247188</v>
      </c>
      <c r="AW18">
        <f>(AV18-U18)</f>
        <v>32.767087726370235</v>
      </c>
      <c r="AX18">
        <f>IF(D18,P18,(O18+P18)/2)</f>
        <v>34.898092269897461</v>
      </c>
      <c r="AY18">
        <f>0.61365*EXP(17.502*AX18/(240.97+AX18))</f>
        <v>5.6165738957840796</v>
      </c>
      <c r="AZ18">
        <f>IF(AW18&lt;&gt;0,(1000-(AV18+U18)/2)/AW18*AP18,0)</f>
        <v>0.77751138619654625</v>
      </c>
      <c r="BA18">
        <f>U18*AA18/1000</f>
        <v>3.4473094245088287</v>
      </c>
      <c r="BB18">
        <f>(AY18-BA18)</f>
        <v>2.1692644712752509</v>
      </c>
      <c r="BC18">
        <f>1/(1.6/F18+1.37/N18)</f>
        <v>0.49897367883675137</v>
      </c>
      <c r="BD18">
        <f>G18*AA18*0.001</f>
        <v>35.003470065501304</v>
      </c>
      <c r="BE18">
        <f>G18/S18</f>
        <v>0.99583264697376006</v>
      </c>
      <c r="BF18">
        <f>(1-AP18*AA18/AU18/F18)*100</f>
        <v>60.518375156516022</v>
      </c>
      <c r="BG18">
        <f>(S18-E18/(N18/1.35))</f>
        <v>402.2496612316977</v>
      </c>
      <c r="BH18">
        <f>E18*BF18/100/BG18</f>
        <v>-1.4915313896408752E-2</v>
      </c>
    </row>
    <row r="19" spans="1:60" x14ac:dyDescent="0.35">
      <c r="A19" s="1" t="s">
        <v>9</v>
      </c>
      <c r="B19" s="1" t="s">
        <v>4360</v>
      </c>
      <c r="K19" s="1">
        <v>2.72</v>
      </c>
    </row>
    <row r="20" spans="1:60" x14ac:dyDescent="0.35">
      <c r="A20" s="1" t="s">
        <v>9</v>
      </c>
      <c r="B20" s="1" t="s">
        <v>4359</v>
      </c>
      <c r="K20" s="1">
        <v>2.72</v>
      </c>
    </row>
    <row r="21" spans="1:60" x14ac:dyDescent="0.35">
      <c r="A21" s="1">
        <v>2</v>
      </c>
      <c r="B21" s="1" t="s">
        <v>4358</v>
      </c>
      <c r="C21" s="1">
        <v>456.00002172589302</v>
      </c>
      <c r="D21" s="1">
        <v>0</v>
      </c>
      <c r="E21">
        <f>(R21-S21*(1000-T21)/(1000-U21))*AO21</f>
        <v>-9.7313117083237497</v>
      </c>
      <c r="F21">
        <f>IF(AZ21&lt;&gt;0,1/(1/AZ21-1/N21),0)</f>
        <v>3.0000548978921949E-2</v>
      </c>
      <c r="G21">
        <f>((BC21-AP21/2)*S21-E21)/(BC21+AP21/2)</f>
        <v>377.50038991183152</v>
      </c>
      <c r="H21">
        <f>AP21*1000</f>
        <v>26.100362325921939</v>
      </c>
      <c r="I21">
        <f>(AU21-BA21)</f>
        <v>51.570029228369251</v>
      </c>
      <c r="J21">
        <f>(P21+AT21*D21)</f>
        <v>83.286613464355469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32.604114532470703</v>
      </c>
      <c r="P21" s="1">
        <v>83.286613464355469</v>
      </c>
      <c r="Q21" s="1">
        <v>32.759937286376953</v>
      </c>
      <c r="R21" s="1">
        <v>399.88189697265625</v>
      </c>
      <c r="S21" s="1">
        <v>399.25747680664063</v>
      </c>
      <c r="T21" s="1">
        <v>16.098489761352539</v>
      </c>
      <c r="U21" s="1">
        <v>38.819297790527344</v>
      </c>
      <c r="V21" s="1">
        <v>28.694709777832031</v>
      </c>
      <c r="W21" s="1">
        <v>69.193351745605469</v>
      </c>
      <c r="X21" s="1">
        <v>300.32861328125</v>
      </c>
      <c r="Y21" s="1">
        <v>25.042644500732422</v>
      </c>
      <c r="Z21" s="1">
        <v>1.8294071778655052E-2</v>
      </c>
      <c r="AA21" s="1">
        <v>88.067314147949219</v>
      </c>
      <c r="AB21" s="1">
        <v>32.601177215576172</v>
      </c>
      <c r="AC21" s="1">
        <v>3.6195869445800781</v>
      </c>
      <c r="AD21" s="1">
        <v>0.10961873829364777</v>
      </c>
      <c r="AE21" s="1">
        <v>1.598556712269783E-2</v>
      </c>
      <c r="AF21" s="1">
        <v>2.2748900577425957E-2</v>
      </c>
      <c r="AG21" s="1">
        <v>3.402023809030652E-3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1.104149313534007</v>
      </c>
      <c r="AP21">
        <f>(U21-T21)/(1000-U21)*AO21</f>
        <v>2.6100362325921937E-2</v>
      </c>
      <c r="AQ21">
        <f>(P21+273.15)</f>
        <v>356.43661346435545</v>
      </c>
      <c r="AR21">
        <f>(O21+273.15)</f>
        <v>305.75411453247068</v>
      </c>
      <c r="AS21">
        <f>(Y21*AK21+Z21*AL21)*AM21</f>
        <v>4.0068230305577117</v>
      </c>
      <c r="AT21">
        <f>((AS21+0.00000010773*(AR21^4-AQ21^4))-AP21*44100)/(L21*0.92*2*29.3+0.00000043092*AQ21^3)</f>
        <v>-14.413974296516917</v>
      </c>
      <c r="AU21">
        <f>0.61365*EXP(17.502*J21/(240.97+J21))</f>
        <v>54.988740521890414</v>
      </c>
      <c r="AV21">
        <f>AU21*1000/AA21</f>
        <v>624.39443116786492</v>
      </c>
      <c r="AW21">
        <f>(AV21-U21)</f>
        <v>585.57513337733758</v>
      </c>
      <c r="AX21">
        <f>IF(D21,P21,(O21+P21)/2)</f>
        <v>57.945363998413086</v>
      </c>
      <c r="AY21">
        <f>0.61365*EXP(17.502*AX21/(240.97+AX21))</f>
        <v>18.255538188077665</v>
      </c>
      <c r="AZ21">
        <f>IF(AW21&lt;&gt;0,(1000-(AV21+U21)/2)/AW21*AP21,0)</f>
        <v>2.9791741518522579E-2</v>
      </c>
      <c r="BA21">
        <f>U21*AA21/1000</f>
        <v>3.4187112935211625</v>
      </c>
      <c r="BB21">
        <f>(AY21-BA21)</f>
        <v>14.836826894556502</v>
      </c>
      <c r="BC21">
        <f>1/(1.6/F21+1.37/N21)</f>
        <v>1.8638486579936046E-2</v>
      </c>
      <c r="BD21">
        <f>G21*AA21*0.001</f>
        <v>33.245445429338588</v>
      </c>
      <c r="BE21">
        <f>G21/S21</f>
        <v>0.94550612534841516</v>
      </c>
      <c r="BF21">
        <f>(1-AP21*AA21/AU21/F21)*100</f>
        <v>-39.334387653822844</v>
      </c>
      <c r="BG21">
        <f>(S21-E21/(N21/1.35))</f>
        <v>402.32668303273385</v>
      </c>
      <c r="BH21">
        <f>E21*BF21/100/BG21</f>
        <v>9.514039293393034E-3</v>
      </c>
    </row>
    <row r="22" spans="1:60" x14ac:dyDescent="0.35">
      <c r="A22" s="1" t="s">
        <v>9</v>
      </c>
      <c r="B22" s="1" t="s">
        <v>4357</v>
      </c>
      <c r="K22" s="1">
        <v>2.72</v>
      </c>
    </row>
    <row r="23" spans="1:60" x14ac:dyDescent="0.35">
      <c r="A23" s="1" t="s">
        <v>9</v>
      </c>
      <c r="B23" s="1" t="s">
        <v>4356</v>
      </c>
      <c r="K23" s="1">
        <v>2.72</v>
      </c>
    </row>
    <row r="24" spans="1:60" x14ac:dyDescent="0.35">
      <c r="A24" s="1">
        <v>3</v>
      </c>
      <c r="B24" s="1" t="s">
        <v>4355</v>
      </c>
      <c r="C24" s="1">
        <v>660.50002171471715</v>
      </c>
      <c r="D24" s="1">
        <v>0</v>
      </c>
      <c r="E24">
        <f>(R24-S24*(1000-T24)/(1000-U24))*AO24</f>
        <v>-9.8261724815162133</v>
      </c>
      <c r="F24">
        <f>IF(AZ24&lt;&gt;0,1/(1/AZ24-1/N24),0)</f>
        <v>2.9036967934944338E-2</v>
      </c>
      <c r="G24">
        <f>((BC24-AP24/2)*S24-E24)/(BC24+AP24/2)</f>
        <v>392.92284424126518</v>
      </c>
      <c r="H24">
        <f>AP24*1000</f>
        <v>25.104120504671076</v>
      </c>
      <c r="I24">
        <f>(AU24-BA24)</f>
        <v>51.364832701485675</v>
      </c>
      <c r="J24">
        <f>(P24+AT24*D24)</f>
        <v>83.173896789550781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32.464183807373047</v>
      </c>
      <c r="P24" s="1">
        <v>83.173896789550781</v>
      </c>
      <c r="Q24" s="1">
        <v>32.647159576416016</v>
      </c>
      <c r="R24" s="1">
        <v>399.9991455078125</v>
      </c>
      <c r="S24" s="1">
        <v>399.808349609375</v>
      </c>
      <c r="T24" s="1">
        <v>16.465694427490234</v>
      </c>
      <c r="U24" s="1">
        <v>38.330642700195313</v>
      </c>
      <c r="V24" s="1">
        <v>29.582450866699219</v>
      </c>
      <c r="W24" s="1">
        <v>68.865264892578125</v>
      </c>
      <c r="X24" s="1">
        <v>300.3248291015625</v>
      </c>
      <c r="Y24" s="1">
        <v>51.249286651611328</v>
      </c>
      <c r="Z24" s="1">
        <v>4.9164749681949615E-2</v>
      </c>
      <c r="AA24" s="1">
        <v>88.069580078125</v>
      </c>
      <c r="AB24" s="1">
        <v>32.393707275390625</v>
      </c>
      <c r="AC24" s="1">
        <v>3.6031589508056641</v>
      </c>
      <c r="AD24" s="1">
        <v>7.5438186526298523E-2</v>
      </c>
      <c r="AE24" s="1">
        <v>9.1833695769309998E-3</v>
      </c>
      <c r="AF24" s="1">
        <v>5.7888101786375046E-2</v>
      </c>
      <c r="AG24" s="1">
        <v>7.4097421020269394E-3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1.1041354011086855</v>
      </c>
      <c r="AP24">
        <f>(U24-T24)/(1000-U24)*AO24</f>
        <v>2.5104120504671076E-2</v>
      </c>
      <c r="AQ24">
        <f>(P24+273.15)</f>
        <v>356.32389678955076</v>
      </c>
      <c r="AR24">
        <f>(O24+273.15)</f>
        <v>305.61418380737302</v>
      </c>
      <c r="AS24">
        <f>(Y24*AK24+Z24*AL24)*AM24</f>
        <v>8.1998856809760809</v>
      </c>
      <c r="AT24">
        <f>((AS24+0.00000010773*(AR24^4-AQ24^4))-AP24*44100)/(L24*0.92*2*29.3+0.00000043092*AQ24^3)</f>
        <v>-14.055596731788665</v>
      </c>
      <c r="AU24">
        <f>0.61365*EXP(17.502*J24/(240.97+J24))</f>
        <v>54.740596308216524</v>
      </c>
      <c r="AV24">
        <f>AU24*1000/AA24</f>
        <v>621.56077342093704</v>
      </c>
      <c r="AW24">
        <f>(AV24-U24)</f>
        <v>583.23013072074173</v>
      </c>
      <c r="AX24">
        <f>IF(D24,P24,(O24+P24)/2)</f>
        <v>57.819040298461914</v>
      </c>
      <c r="AY24">
        <f>0.61365*EXP(17.502*AX24/(240.97+AX24))</f>
        <v>18.146965007974124</v>
      </c>
      <c r="AZ24">
        <f>IF(AW24&lt;&gt;0,(1000-(AV24+U24)/2)/AW24*AP24,0)</f>
        <v>2.8841314608921972E-2</v>
      </c>
      <c r="BA24">
        <f>U24*AA24/1000</f>
        <v>3.3757636067308487</v>
      </c>
      <c r="BB24">
        <f>(AY24-BA24)</f>
        <v>14.771201401243275</v>
      </c>
      <c r="BC24">
        <f>1/(1.6/F24+1.37/N24)</f>
        <v>1.8043298343547884E-2</v>
      </c>
      <c r="BD24">
        <f>G24*AA24*0.001</f>
        <v>34.604549895430743</v>
      </c>
      <c r="BE24">
        <f>G24/S24</f>
        <v>0.98277798506500136</v>
      </c>
      <c r="BF24">
        <f>(1-AP24*AA24/AU24/F24)*100</f>
        <v>-39.094560802002796</v>
      </c>
      <c r="BG24">
        <f>(S24-E24/(N24/1.35))</f>
        <v>402.90747444093694</v>
      </c>
      <c r="BH24">
        <f>E24*BF24/100/BG24</f>
        <v>9.5344445536196098E-3</v>
      </c>
    </row>
    <row r="25" spans="1:60" x14ac:dyDescent="0.35">
      <c r="A25" s="1" t="s">
        <v>9</v>
      </c>
      <c r="B25" s="1" t="s">
        <v>4354</v>
      </c>
      <c r="K25" s="1">
        <v>2.72</v>
      </c>
    </row>
    <row r="26" spans="1:60" x14ac:dyDescent="0.35">
      <c r="A26" s="1" t="s">
        <v>9</v>
      </c>
      <c r="B26" s="1" t="s">
        <v>4353</v>
      </c>
      <c r="K26" s="1">
        <v>2.72</v>
      </c>
    </row>
    <row r="27" spans="1:60" x14ac:dyDescent="0.35">
      <c r="A27" s="1">
        <v>4</v>
      </c>
      <c r="B27" s="1" t="s">
        <v>4352</v>
      </c>
      <c r="C27" s="1">
        <v>865.50002171471715</v>
      </c>
      <c r="D27" s="1">
        <v>0</v>
      </c>
      <c r="E27">
        <f>(R27-S27*(1000-T27)/(1000-U27))*AO27</f>
        <v>-9.6055425502744036</v>
      </c>
      <c r="F27">
        <f>IF(AZ27&lt;&gt;0,1/(1/AZ27-1/N27),0)</f>
        <v>2.845700412594596E-2</v>
      </c>
      <c r="G27">
        <f>((BC27-AP27/2)*S27-E27)/(BC27+AP27/2)</f>
        <v>393.68384994708271</v>
      </c>
      <c r="H27">
        <f>AP27*1000</f>
        <v>24.485194592811538</v>
      </c>
      <c r="I27">
        <f>(AU27-BA27)</f>
        <v>51.199213606782145</v>
      </c>
      <c r="J27">
        <f>(P27+AT27*D27)</f>
        <v>83.092575073242188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32.384441375732422</v>
      </c>
      <c r="P27" s="1">
        <v>83.092575073242188</v>
      </c>
      <c r="Q27" s="1">
        <v>32.566581726074219</v>
      </c>
      <c r="R27" s="1">
        <v>400.07843017578125</v>
      </c>
      <c r="S27" s="1">
        <v>399.90966796875</v>
      </c>
      <c r="T27" s="1">
        <v>16.852560043334961</v>
      </c>
      <c r="U27" s="1">
        <v>38.183181762695313</v>
      </c>
      <c r="V27" s="1">
        <v>30.415542602539063</v>
      </c>
      <c r="W27" s="1">
        <v>68.913101196289063</v>
      </c>
      <c r="X27" s="1">
        <v>300.30413818359375</v>
      </c>
      <c r="Y27" s="1">
        <v>100.26505279541016</v>
      </c>
      <c r="Z27" s="1">
        <v>2.2866919171065092E-3</v>
      </c>
      <c r="AA27" s="1">
        <v>88.073936462402344</v>
      </c>
      <c r="AB27" s="1">
        <v>32.622310638427734</v>
      </c>
      <c r="AC27" s="1">
        <v>3.5975642204284668</v>
      </c>
      <c r="AD27" s="1">
        <v>9.8802827298641205E-2</v>
      </c>
      <c r="AE27" s="1">
        <v>1.016558799892664E-2</v>
      </c>
      <c r="AF27" s="1">
        <v>2.9048966243863106E-2</v>
      </c>
      <c r="AG27" s="1">
        <v>8.3351489156484604E-3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1.1040593315573297</v>
      </c>
      <c r="AP27">
        <f>(U27-T27)/(1000-U27)*AO27</f>
        <v>2.4485194592811538E-2</v>
      </c>
      <c r="AQ27">
        <f>(P27+273.15)</f>
        <v>356.24257507324216</v>
      </c>
      <c r="AR27">
        <f>(O27+273.15)</f>
        <v>305.5344413757324</v>
      </c>
      <c r="AS27">
        <f>(Y27*AK27+Z27*AL27)*AM27</f>
        <v>16.042408088689854</v>
      </c>
      <c r="AT27">
        <f>((AS27+0.00000010773*(AR27^4-AQ27^4))-AP27*44100)/(L27*0.92*2*29.3+0.00000043092*AQ27^3)</f>
        <v>-13.791966672518067</v>
      </c>
      <c r="AU27">
        <f>0.61365*EXP(17.502*J27/(240.97+J27))</f>
        <v>54.56215673128213</v>
      </c>
      <c r="AV27">
        <f>AU27*1000/AA27</f>
        <v>619.5040090501011</v>
      </c>
      <c r="AW27">
        <f>(AV27-U27)</f>
        <v>581.32082728740579</v>
      </c>
      <c r="AX27">
        <f>IF(D27,P27,(O27+P27)/2)</f>
        <v>57.738508224487305</v>
      </c>
      <c r="AY27">
        <f>0.61365*EXP(17.502*AX27/(240.97+AX27))</f>
        <v>18.078038670332127</v>
      </c>
      <c r="AZ27">
        <f>IF(AW27&lt;&gt;0,(1000-(AV27+U27)/2)/AW27*AP27,0)</f>
        <v>2.8269063135701825E-2</v>
      </c>
      <c r="BA27">
        <f>U27*AA27/1000</f>
        <v>3.3629431244999868</v>
      </c>
      <c r="BB27">
        <f>(AY27-BA27)</f>
        <v>14.71509554583214</v>
      </c>
      <c r="BC27">
        <f>1/(1.6/F27+1.37/N27)</f>
        <v>1.7684954205845201E-2</v>
      </c>
      <c r="BD27">
        <f>G27*AA27*0.001</f>
        <v>34.673286386513304</v>
      </c>
      <c r="BE27">
        <f>G27/S27</f>
        <v>0.98443193920944716</v>
      </c>
      <c r="BF27">
        <f>(1-AP27*AA27/AU27/F27)*100</f>
        <v>-38.889770988117455</v>
      </c>
      <c r="BG27">
        <f>(S27-E27/(N27/1.35))</f>
        <v>402.93920724196931</v>
      </c>
      <c r="BH27">
        <f>E27*BF27/100/BG27</f>
        <v>9.2708116580093453E-3</v>
      </c>
    </row>
    <row r="28" spans="1:60" x14ac:dyDescent="0.35">
      <c r="A28" s="1" t="s">
        <v>9</v>
      </c>
      <c r="B28" s="1" t="s">
        <v>4351</v>
      </c>
      <c r="K28" s="1">
        <v>2.72</v>
      </c>
    </row>
    <row r="29" spans="1:60" x14ac:dyDescent="0.35">
      <c r="A29" s="1" t="s">
        <v>9</v>
      </c>
      <c r="B29" s="1" t="s">
        <v>4350</v>
      </c>
      <c r="K29" s="1">
        <v>2.72</v>
      </c>
    </row>
    <row r="30" spans="1:60" x14ac:dyDescent="0.35">
      <c r="A30" s="1">
        <v>5</v>
      </c>
      <c r="B30" s="1" t="s">
        <v>4349</v>
      </c>
      <c r="C30" s="1">
        <v>1069.5000217147171</v>
      </c>
      <c r="D30" s="1">
        <v>0</v>
      </c>
      <c r="E30">
        <f>(R30-S30*(1000-T30)/(1000-U30))*AO30</f>
        <v>-9.2901683319112305</v>
      </c>
      <c r="F30">
        <f>IF(AZ30&lt;&gt;0,1/(1/AZ30-1/N30),0)</f>
        <v>2.7856042695049859E-2</v>
      </c>
      <c r="G30">
        <f>((BC30-AP30/2)*S30-E30)/(BC30+AP30/2)</f>
        <v>390.75590128282602</v>
      </c>
      <c r="H30">
        <f>AP30*1000</f>
        <v>23.901572591761713</v>
      </c>
      <c r="I30">
        <f>(AU30-BA30)</f>
        <v>51.102273372722046</v>
      </c>
      <c r="J30">
        <f>(P30+AT30*D30)</f>
        <v>83.043670654296875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32.336376190185547</v>
      </c>
      <c r="P30" s="1">
        <v>83.043670654296875</v>
      </c>
      <c r="Q30" s="1">
        <v>32.517406463623047</v>
      </c>
      <c r="R30" s="1">
        <v>400.23321533203125</v>
      </c>
      <c r="S30" s="1">
        <v>399.98849487304688</v>
      </c>
      <c r="T30" s="1">
        <v>17.242588043212891</v>
      </c>
      <c r="U30" s="1">
        <v>38.067302703857422</v>
      </c>
      <c r="V30" s="1">
        <v>31.204717636108398</v>
      </c>
      <c r="W30" s="1">
        <v>68.892181396484375</v>
      </c>
      <c r="X30" s="1">
        <v>300.30392456054688</v>
      </c>
      <c r="Y30" s="1">
        <v>150.99525451660156</v>
      </c>
      <c r="Z30" s="1">
        <v>1.02901766076684E-2</v>
      </c>
      <c r="AA30" s="1">
        <v>88.075912475585938</v>
      </c>
      <c r="AB30" s="1">
        <v>32.359832763671875</v>
      </c>
      <c r="AC30" s="1">
        <v>3.5915679931640625</v>
      </c>
      <c r="AD30" s="1">
        <v>0.12739568948745728</v>
      </c>
      <c r="AE30" s="1">
        <v>1.3723893091082573E-2</v>
      </c>
      <c r="AF30" s="1">
        <v>2.8894105926156044E-2</v>
      </c>
      <c r="AG30" s="1">
        <v>5.067706573754549E-3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1.1040585461784809</v>
      </c>
      <c r="AP30">
        <f>(U30-T30)/(1000-U30)*AO30</f>
        <v>2.3901572591761712E-2</v>
      </c>
      <c r="AQ30">
        <f>(P30+273.15)</f>
        <v>356.19367065429685</v>
      </c>
      <c r="AR30">
        <f>(O30+273.15)</f>
        <v>305.48637619018552</v>
      </c>
      <c r="AS30">
        <f>(Y30*AK30+Z30*AL30)*AM30</f>
        <v>24.15924018265514</v>
      </c>
      <c r="AT30">
        <f>((AS30+0.00000010773*(AR30^4-AQ30^4))-AP30*44100)/(L30*0.92*2*29.3+0.00000043092*AQ30^3)</f>
        <v>-13.539059122245423</v>
      </c>
      <c r="AU30">
        <f>0.61365*EXP(17.502*J30/(240.97+J30))</f>
        <v>54.455085793848625</v>
      </c>
      <c r="AV30">
        <f>AU30*1000/AA30</f>
        <v>618.27444375263451</v>
      </c>
      <c r="AW30">
        <f>(AV30-U30)</f>
        <v>580.20714104877709</v>
      </c>
      <c r="AX30">
        <f>IF(D30,P30,(O30+P30)/2)</f>
        <v>57.690023422241211</v>
      </c>
      <c r="AY30">
        <f>0.61365*EXP(17.502*AX30/(240.97+AX30))</f>
        <v>18.036649637011418</v>
      </c>
      <c r="AZ30">
        <f>IF(AW30&lt;&gt;0,(1000-(AV30+U30)/2)/AW30*AP30,0)</f>
        <v>2.767593072668682E-2</v>
      </c>
      <c r="BA30">
        <f>U30*AA30/1000</f>
        <v>3.3528124211265822</v>
      </c>
      <c r="BB30">
        <f>(AY30-BA30)</f>
        <v>14.683837215884836</v>
      </c>
      <c r="BC30">
        <f>1/(1.6/F30+1.37/N30)</f>
        <v>1.7313548966594906E-2</v>
      </c>
      <c r="BD30">
        <f>G30*AA30*0.001</f>
        <v>34.416182560704883</v>
      </c>
      <c r="BE30">
        <f>G30/S30</f>
        <v>0.97691785211684345</v>
      </c>
      <c r="BF30">
        <f>(1-AP30*AA30/AU30/F30)*100</f>
        <v>-38.779641495078842</v>
      </c>
      <c r="BG30">
        <f>(S30-E30/(N30/1.35))</f>
        <v>402.91856672156933</v>
      </c>
      <c r="BH30">
        <f>E30*BF30/100/BG30</f>
        <v>8.9414940659562799E-3</v>
      </c>
    </row>
    <row r="31" spans="1:60" x14ac:dyDescent="0.35">
      <c r="A31" s="1" t="s">
        <v>9</v>
      </c>
      <c r="B31" s="1" t="s">
        <v>4348</v>
      </c>
      <c r="K31" s="1">
        <v>2.72</v>
      </c>
    </row>
    <row r="32" spans="1:60" x14ac:dyDescent="0.35">
      <c r="A32" s="1" t="s">
        <v>9</v>
      </c>
      <c r="B32" s="1" t="s">
        <v>4347</v>
      </c>
      <c r="K32" s="1">
        <v>2.72</v>
      </c>
    </row>
    <row r="33" spans="1:60" x14ac:dyDescent="0.35">
      <c r="A33" s="1">
        <v>6</v>
      </c>
      <c r="B33" s="1" t="s">
        <v>4346</v>
      </c>
      <c r="C33" s="1">
        <v>1274.5000217147171</v>
      </c>
      <c r="D33" s="1">
        <v>0</v>
      </c>
      <c r="E33">
        <f>(R33-S33*(1000-T33)/(1000-U33))*AO33</f>
        <v>-8.5413984822990479</v>
      </c>
      <c r="F33">
        <f>IF(AZ33&lt;&gt;0,1/(1/AZ33-1/N33),0)</f>
        <v>2.7523415329254477E-2</v>
      </c>
      <c r="G33">
        <f>((BC33-AP33/2)*S33-E33)/(BC33+AP33/2)</f>
        <v>369.1586069560268</v>
      </c>
      <c r="H33">
        <f>AP33*1000</f>
        <v>23.571581543267605</v>
      </c>
      <c r="I33">
        <f>(AU33-BA33)</f>
        <v>51.02907734636667</v>
      </c>
      <c r="J33">
        <f>(P33+AT33*D33)</f>
        <v>83.013694763183594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32.312065124511719</v>
      </c>
      <c r="P33" s="1">
        <v>83.013694763183594</v>
      </c>
      <c r="Q33" s="1">
        <v>32.487396240234375</v>
      </c>
      <c r="R33" s="1">
        <v>400.05718994140625</v>
      </c>
      <c r="S33" s="1">
        <v>399.26931762695313</v>
      </c>
      <c r="T33" s="1">
        <v>17.621330261230469</v>
      </c>
      <c r="U33" s="1">
        <v>38.153076171875</v>
      </c>
      <c r="V33" s="1">
        <v>31.934907913208008</v>
      </c>
      <c r="W33" s="1">
        <v>69.144325256347656</v>
      </c>
      <c r="X33" s="1">
        <v>300.35696411132813</v>
      </c>
      <c r="Y33" s="1">
        <v>301.32559204101563</v>
      </c>
      <c r="Z33" s="1">
        <v>1.4863600023090839E-2</v>
      </c>
      <c r="AA33" s="1">
        <v>88.078544616699219</v>
      </c>
      <c r="AB33" s="1">
        <v>32.583511352539063</v>
      </c>
      <c r="AC33" s="1">
        <v>3.6064400672912598</v>
      </c>
      <c r="AD33" s="1">
        <v>4.2952924966812134E-2</v>
      </c>
      <c r="AE33" s="1">
        <v>1.0979565791785717E-2</v>
      </c>
      <c r="AF33" s="1">
        <v>3.638869896531105E-2</v>
      </c>
      <c r="AG33" s="1">
        <v>4.9145473167300224E-3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1.1042535445269412</v>
      </c>
      <c r="AP33">
        <f>(U33-T33)/(1000-U33)*AO33</f>
        <v>2.3571581543267606E-2</v>
      </c>
      <c r="AQ33">
        <f>(P33+273.15)</f>
        <v>356.16369476318357</v>
      </c>
      <c r="AR33">
        <f>(O33+273.15)</f>
        <v>305.4620651245117</v>
      </c>
      <c r="AS33">
        <f>(Y33*AK33+Z33*AL33)*AM33</f>
        <v>48.212093648938207</v>
      </c>
      <c r="AT33">
        <f>((AS33+0.00000010773*(AR33^4-AQ33^4))-AP33*44100)/(L33*0.92*2*29.3+0.00000043092*AQ33^3)</f>
        <v>-13.251154718130469</v>
      </c>
      <c r="AU33">
        <f>0.61365*EXP(17.502*J33/(240.97+J33))</f>
        <v>54.389544768235488</v>
      </c>
      <c r="AV33">
        <f>AU33*1000/AA33</f>
        <v>617.51184701028228</v>
      </c>
      <c r="AW33">
        <f>(AV33-U33)</f>
        <v>579.35877083840728</v>
      </c>
      <c r="AX33">
        <f>IF(D33,P33,(O33+P33)/2)</f>
        <v>57.662879943847656</v>
      </c>
      <c r="AY33">
        <f>0.61365*EXP(17.502*AX33/(240.97+AX33))</f>
        <v>18.013514150971083</v>
      </c>
      <c r="AZ33">
        <f>IF(AW33&lt;&gt;0,(1000-(AV33+U33)/2)/AW33*AP33,0)</f>
        <v>2.7347565515259142E-2</v>
      </c>
      <c r="BA33">
        <f>U33*AA33/1000</f>
        <v>3.3604674218688162</v>
      </c>
      <c r="BB33">
        <f>(AY33-BA33)</f>
        <v>14.653046729102268</v>
      </c>
      <c r="BC33">
        <f>1/(1.6/F33+1.37/N33)</f>
        <v>1.7107940943225337E-2</v>
      </c>
      <c r="BD33">
        <f>G33*AA33*0.001</f>
        <v>32.514952833414938</v>
      </c>
      <c r="BE33">
        <f>G33/S33</f>
        <v>0.92458546314079793</v>
      </c>
      <c r="BF33">
        <f>(1-AP33*AA33/AU33/F33)*100</f>
        <v>-38.688708827329378</v>
      </c>
      <c r="BG33">
        <f>(S33-E33/(N33/1.35))</f>
        <v>401.96323127263281</v>
      </c>
      <c r="BH33">
        <f>E33*BF33/100/BG33</f>
        <v>8.2210424524060098E-3</v>
      </c>
    </row>
    <row r="34" spans="1:60" x14ac:dyDescent="0.35">
      <c r="A34" s="1" t="s">
        <v>9</v>
      </c>
      <c r="B34" s="1" t="s">
        <v>4345</v>
      </c>
      <c r="K34" s="1">
        <v>2.72</v>
      </c>
    </row>
    <row r="35" spans="1:60" x14ac:dyDescent="0.35">
      <c r="A35" s="1" t="s">
        <v>9</v>
      </c>
      <c r="B35" s="1" t="s">
        <v>4344</v>
      </c>
      <c r="K35" s="1">
        <v>2.72</v>
      </c>
    </row>
    <row r="36" spans="1:60" x14ac:dyDescent="0.35">
      <c r="A36" s="1">
        <v>7</v>
      </c>
      <c r="B36" s="1" t="s">
        <v>4343</v>
      </c>
      <c r="C36" s="1">
        <v>1479.5000217147171</v>
      </c>
      <c r="D36" s="1">
        <v>0</v>
      </c>
      <c r="E36">
        <f>(R36-S36*(1000-T36)/(1000-U36))*AO36</f>
        <v>-7.9298868239839368</v>
      </c>
      <c r="F36">
        <f>IF(AZ36&lt;&gt;0,1/(1/AZ36-1/N36),0)</f>
        <v>2.7323433929648522E-2</v>
      </c>
      <c r="G36">
        <f>((BC36-AP36/2)*S36-E36)/(BC36+AP36/2)</f>
        <v>350.10235896798304</v>
      </c>
      <c r="H36">
        <f>AP36*1000</f>
        <v>23.384468264418864</v>
      </c>
      <c r="I36">
        <f>(AU36-BA36)</f>
        <v>50.994495352083504</v>
      </c>
      <c r="J36">
        <f>(P36+AT36*D36)</f>
        <v>83.004814147949219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32.314334869384766</v>
      </c>
      <c r="P36" s="1">
        <v>83.004814147949219</v>
      </c>
      <c r="Q36" s="1">
        <v>32.478324890136719</v>
      </c>
      <c r="R36" s="1">
        <v>399.94052124023438</v>
      </c>
      <c r="S36" s="1">
        <v>398.67886352539063</v>
      </c>
      <c r="T36" s="1">
        <v>17.957330703735352</v>
      </c>
      <c r="U36" s="1">
        <v>38.32513427734375</v>
      </c>
      <c r="V36" s="1">
        <v>32.539886474609375</v>
      </c>
      <c r="W36" s="1">
        <v>69.447715759277344</v>
      </c>
      <c r="X36" s="1">
        <v>300.3173828125</v>
      </c>
      <c r="Y36" s="1">
        <v>498.98233032226563</v>
      </c>
      <c r="Z36" s="1">
        <v>0.17722183465957642</v>
      </c>
      <c r="AA36" s="1">
        <v>88.079147338867188</v>
      </c>
      <c r="AB36" s="1">
        <v>32.600063323974609</v>
      </c>
      <c r="AC36" s="1">
        <v>3.6136078834533691</v>
      </c>
      <c r="AD36" s="1">
        <v>0.1310524046421051</v>
      </c>
      <c r="AE36" s="1">
        <v>9.5577798783779144E-3</v>
      </c>
      <c r="AF36" s="1">
        <v>7.5282372534275055E-2</v>
      </c>
      <c r="AG36" s="1">
        <v>4.9504232592880726E-3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1.1041080250459556</v>
      </c>
      <c r="AP36">
        <f>(U36-T36)/(1000-U36)*AO36</f>
        <v>2.3384468264418864E-2</v>
      </c>
      <c r="AQ36">
        <f>(P36+273.15)</f>
        <v>356.1548141479492</v>
      </c>
      <c r="AR36">
        <f>(O36+273.15)</f>
        <v>305.46433486938474</v>
      </c>
      <c r="AS36">
        <f>(Y36*AK36+Z36*AL36)*AM36</f>
        <v>79.837171067062627</v>
      </c>
      <c r="AT36">
        <f>((AS36+0.00000010773*(AR36^4-AQ36^4))-AP36*44100)/(L36*0.92*2*29.3+0.00000043092*AQ36^3)</f>
        <v>-12.954094042364627</v>
      </c>
      <c r="AU36">
        <f>0.61365*EXP(17.502*J36/(240.97+J36))</f>
        <v>54.370140500879536</v>
      </c>
      <c r="AV36">
        <f>AU36*1000/AA36</f>
        <v>617.28731650524628</v>
      </c>
      <c r="AW36">
        <f>(AV36-U36)</f>
        <v>578.96218222790253</v>
      </c>
      <c r="AX36">
        <f>IF(D36,P36,(O36+P36)/2)</f>
        <v>57.659574508666992</v>
      </c>
      <c r="AY36">
        <f>0.61365*EXP(17.502*AX36/(240.97+AX36))</f>
        <v>18.010698535351736</v>
      </c>
      <c r="AZ36">
        <f>IF(AW36&lt;&gt;0,(1000-(AV36+U36)/2)/AW36*AP36,0)</f>
        <v>2.7150122188273788E-2</v>
      </c>
      <c r="BA36">
        <f>U36*AA36/1000</f>
        <v>3.3756451487960293</v>
      </c>
      <c r="BB36">
        <f>(AY36-BA36)</f>
        <v>14.635053386555708</v>
      </c>
      <c r="BC36">
        <f>1/(1.6/F36+1.37/N36)</f>
        <v>1.6984312698653758E-2</v>
      </c>
      <c r="BD36">
        <f>G36*AA36*0.001</f>
        <v>30.836717259225949</v>
      </c>
      <c r="BE36">
        <f>G36/S36</f>
        <v>0.87815630824302804</v>
      </c>
      <c r="BF36">
        <f>(1-AP36*AA36/AU36/F36)*100</f>
        <v>-38.645208804323161</v>
      </c>
      <c r="BG36">
        <f>(S36-E36/(N36/1.35))</f>
        <v>401.17990950376253</v>
      </c>
      <c r="BH36">
        <f>E36*BF36/100/BG36</f>
        <v>7.6387706574482933E-3</v>
      </c>
    </row>
    <row r="37" spans="1:60" x14ac:dyDescent="0.35">
      <c r="A37" s="1" t="s">
        <v>9</v>
      </c>
      <c r="B37" s="1" t="s">
        <v>4342</v>
      </c>
      <c r="K37" s="1">
        <v>2.72</v>
      </c>
    </row>
    <row r="38" spans="1:60" x14ac:dyDescent="0.35">
      <c r="A38" s="1" t="s">
        <v>9</v>
      </c>
      <c r="B38" s="1" t="s">
        <v>4341</v>
      </c>
      <c r="K38" s="1">
        <v>2.72</v>
      </c>
    </row>
    <row r="39" spans="1:60" x14ac:dyDescent="0.35">
      <c r="A39" s="1">
        <v>8</v>
      </c>
      <c r="B39" s="1" t="s">
        <v>4340</v>
      </c>
      <c r="C39" s="1">
        <v>1683.5000217147171</v>
      </c>
      <c r="D39" s="1">
        <v>0</v>
      </c>
      <c r="E39">
        <f>(R39-S39*(1000-T39)/(1000-U39))*AO39</f>
        <v>-7.4746314818581636</v>
      </c>
      <c r="F39">
        <f>IF(AZ39&lt;&gt;0,1/(1/AZ39-1/N39),0)</f>
        <v>2.7197154970237718E-2</v>
      </c>
      <c r="G39">
        <f>((BC39-AP39/2)*S39-E39)/(BC39+AP39/2)</f>
        <v>335.87621781871405</v>
      </c>
      <c r="H39">
        <f>AP39*1000</f>
        <v>23.238248763059655</v>
      </c>
      <c r="I39">
        <f>(AU39-BA39)</f>
        <v>50.922698656987116</v>
      </c>
      <c r="J39">
        <f>(P39+AT39*D39)</f>
        <v>82.980476379394531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32.300735473632813</v>
      </c>
      <c r="P39" s="1">
        <v>82.980476379394531</v>
      </c>
      <c r="Q39" s="1">
        <v>32.454551696777344</v>
      </c>
      <c r="R39" s="1">
        <v>400.01007080078125</v>
      </c>
      <c r="S39" s="1">
        <v>398.3948974609375</v>
      </c>
      <c r="T39" s="1">
        <v>18.302162170410156</v>
      </c>
      <c r="U39" s="1">
        <v>38.537654876708984</v>
      </c>
      <c r="V39" s="1">
        <v>33.189540863037109</v>
      </c>
      <c r="W39" s="1">
        <v>69.885017395019531</v>
      </c>
      <c r="X39" s="1">
        <v>300.32452392578125</v>
      </c>
      <c r="Y39" s="1">
        <v>749.7838134765625</v>
      </c>
      <c r="Z39" s="1">
        <v>1.0290087200701237E-2</v>
      </c>
      <c r="AA39" s="1">
        <v>88.077323913574219</v>
      </c>
      <c r="AB39" s="1">
        <v>32.646186828613281</v>
      </c>
      <c r="AC39" s="1">
        <v>3.6188259124755859</v>
      </c>
      <c r="AD39" s="1">
        <v>0.13833695650100708</v>
      </c>
      <c r="AE39" s="1">
        <v>4.4404715299606323E-3</v>
      </c>
      <c r="AF39" s="1">
        <v>2.6724018156528473E-2</v>
      </c>
      <c r="AG39" s="1">
        <v>1.2735381722450256E-2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1.1041342791389013</v>
      </c>
      <c r="AP39">
        <f>(U39-T39)/(1000-U39)*AO39</f>
        <v>2.3238248763059657E-2</v>
      </c>
      <c r="AQ39">
        <f>(P39+273.15)</f>
        <v>356.13047637939451</v>
      </c>
      <c r="AR39">
        <f>(O39+273.15)</f>
        <v>305.45073547363279</v>
      </c>
      <c r="AS39">
        <f>(Y39*AK39+Z39*AL39)*AM39</f>
        <v>119.96540747481413</v>
      </c>
      <c r="AT39">
        <f>((AS39+0.00000010773*(AR39^4-AQ39^4))-AP39*44100)/(L39*0.92*2*29.3+0.00000043092*AQ39^3)</f>
        <v>-12.606794146973884</v>
      </c>
      <c r="AU39">
        <f>0.61365*EXP(17.502*J39/(240.97+J39))</f>
        <v>54.316992168432549</v>
      </c>
      <c r="AV39">
        <f>AU39*1000/AA39</f>
        <v>616.69666782486536</v>
      </c>
      <c r="AW39">
        <f>(AV39-U39)</f>
        <v>578.15901294815637</v>
      </c>
      <c r="AX39">
        <f>IF(D39,P39,(O39+P39)/2)</f>
        <v>57.640605926513672</v>
      </c>
      <c r="AY39">
        <f>0.61365*EXP(17.502*AX39/(240.97+AX39))</f>
        <v>17.994548136632872</v>
      </c>
      <c r="AZ39">
        <f>IF(AW39&lt;&gt;0,(1000-(AV39+U39)/2)/AW39*AP39,0)</f>
        <v>2.7025436460580969E-2</v>
      </c>
      <c r="BA39">
        <f>U39*AA39/1000</f>
        <v>3.3942935114454302</v>
      </c>
      <c r="BB39">
        <f>(AY39-BA39)</f>
        <v>14.600254625187443</v>
      </c>
      <c r="BC39">
        <f>1/(1.6/F39+1.37/N39)</f>
        <v>1.6906242140579279E-2</v>
      </c>
      <c r="BD39">
        <f>G39*AA39*0.001</f>
        <v>29.583078431685088</v>
      </c>
      <c r="BE39">
        <f>G39/S39</f>
        <v>0.84307359346048505</v>
      </c>
      <c r="BF39">
        <f>(1-AP39*AA39/AU39/F39)*100</f>
        <v>-38.550570616529953</v>
      </c>
      <c r="BG39">
        <f>(S39-E39/(N39/1.35))</f>
        <v>400.75235821951628</v>
      </c>
      <c r="BH39">
        <f>E39*BF39/100/BG39</f>
        <v>7.1902585939637364E-3</v>
      </c>
    </row>
    <row r="40" spans="1:60" x14ac:dyDescent="0.35">
      <c r="A40" s="1" t="s">
        <v>9</v>
      </c>
      <c r="B40" s="1" t="s">
        <v>4339</v>
      </c>
      <c r="K40" s="1">
        <v>2.72</v>
      </c>
    </row>
    <row r="41" spans="1:60" x14ac:dyDescent="0.35">
      <c r="A41" s="1" t="s">
        <v>9</v>
      </c>
      <c r="B41" s="1" t="s">
        <v>4338</v>
      </c>
      <c r="K41" s="1">
        <v>2.72</v>
      </c>
    </row>
    <row r="42" spans="1:60" x14ac:dyDescent="0.35">
      <c r="A42" s="1">
        <v>9</v>
      </c>
      <c r="B42" s="1" t="s">
        <v>4337</v>
      </c>
      <c r="C42" s="1">
        <v>1888.5000217147171</v>
      </c>
      <c r="D42" s="1">
        <v>0</v>
      </c>
      <c r="E42">
        <f>(R42-S42*(1000-T42)/(1000-U42))*AO42</f>
        <v>-7.173329230736905</v>
      </c>
      <c r="F42">
        <f>IF(AZ42&lt;&gt;0,1/(1/AZ42-1/N42),0)</f>
        <v>2.7187642547675403E-2</v>
      </c>
      <c r="G42">
        <f>((BC42-AP42/2)*S42-E42)/(BC42+AP42/2)</f>
        <v>325.71279415235165</v>
      </c>
      <c r="H42">
        <f>AP42*1000</f>
        <v>23.201630587652751</v>
      </c>
      <c r="I42">
        <f>(AU42-BA42)</f>
        <v>50.863146531448656</v>
      </c>
      <c r="J42">
        <f>(P42+AT42*D42)</f>
        <v>82.965126037597656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32.299125671386719</v>
      </c>
      <c r="P42" s="1">
        <v>82.965126037597656</v>
      </c>
      <c r="Q42" s="1">
        <v>32.439010620117188</v>
      </c>
      <c r="R42" s="1">
        <v>399.99172973632813</v>
      </c>
      <c r="S42" s="1">
        <v>398.12252807617188</v>
      </c>
      <c r="T42" s="1">
        <v>18.635305404663086</v>
      </c>
      <c r="U42" s="1">
        <v>38.833545684814453</v>
      </c>
      <c r="V42" s="1">
        <v>33.796661376953125</v>
      </c>
      <c r="W42" s="1">
        <v>70.427833557128906</v>
      </c>
      <c r="X42" s="1">
        <v>300.31185913085938</v>
      </c>
      <c r="Y42" s="1">
        <v>1000.4888916015625</v>
      </c>
      <c r="Z42" s="1">
        <v>8.6895018815994263E-2</v>
      </c>
      <c r="AA42" s="1">
        <v>88.077110290527344</v>
      </c>
      <c r="AB42" s="1">
        <v>32.596210479736328</v>
      </c>
      <c r="AC42" s="1">
        <v>3.6243796348571777</v>
      </c>
      <c r="AD42" s="1">
        <v>0.10991068929433823</v>
      </c>
      <c r="AE42" s="1">
        <v>7.6789539307355881E-3</v>
      </c>
      <c r="AF42" s="1">
        <v>6.0229107737541199E-2</v>
      </c>
      <c r="AG42" s="1">
        <v>1.0548308491706848E-2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1.1040877173928652</v>
      </c>
      <c r="AP42">
        <f>(U42-T42)/(1000-U42)*AO42</f>
        <v>2.320163058765275E-2</v>
      </c>
      <c r="AQ42">
        <f>(P42+273.15)</f>
        <v>356.11512603759763</v>
      </c>
      <c r="AR42">
        <f>(O42+273.15)</f>
        <v>305.4491256713867</v>
      </c>
      <c r="AS42">
        <f>(Y42*AK42+Z42*AL42)*AM42</f>
        <v>160.0782190782229</v>
      </c>
      <c r="AT42">
        <f>((AS42+0.00000010773*(AR42^4-AQ42^4))-AP42*44100)/(L42*0.92*2*29.3+0.00000043092*AQ42^3)</f>
        <v>-12.295504840052864</v>
      </c>
      <c r="AU42">
        <f>0.61365*EXP(17.502*J42/(240.97+J42))</f>
        <v>54.283493017702291</v>
      </c>
      <c r="AV42">
        <f>AU42*1000/AA42</f>
        <v>616.31782467255243</v>
      </c>
      <c r="AW42">
        <f>(AV42-U42)</f>
        <v>577.48427898773798</v>
      </c>
      <c r="AX42">
        <f>IF(D42,P42,(O42+P42)/2)</f>
        <v>57.632125854492188</v>
      </c>
      <c r="AY42">
        <f>0.61365*EXP(17.502*AX42/(240.97+AX42))</f>
        <v>17.987331980444267</v>
      </c>
      <c r="AZ42">
        <f>IF(AW42&lt;&gt;0,(1000-(AV42+U42)/2)/AW42*AP42,0)</f>
        <v>2.7016043757913232E-2</v>
      </c>
      <c r="BA42">
        <f>U42*AA42/1000</f>
        <v>3.4203464862536346</v>
      </c>
      <c r="BB42">
        <f>(AY42-BA42)</f>
        <v>14.566985494190632</v>
      </c>
      <c r="BC42">
        <f>1/(1.6/F42+1.37/N42)</f>
        <v>1.690036103255067E-2</v>
      </c>
      <c r="BD42">
        <f>G42*AA42*0.001</f>
        <v>28.687841693592507</v>
      </c>
      <c r="BE42">
        <f>G42/S42</f>
        <v>0.81812198803789815</v>
      </c>
      <c r="BF42">
        <f>(1-AP42*AA42/AU42/F42)*100</f>
        <v>-38.46570720122746</v>
      </c>
      <c r="BG42">
        <f>(S42-E42/(N42/1.35))</f>
        <v>400.38495963696164</v>
      </c>
      <c r="BH42">
        <f>E42*BF42/100/BG42</f>
        <v>6.8915471274875462E-3</v>
      </c>
    </row>
    <row r="43" spans="1:60" x14ac:dyDescent="0.35">
      <c r="A43" s="1" t="s">
        <v>9</v>
      </c>
      <c r="B43" s="1" t="s">
        <v>4336</v>
      </c>
      <c r="K43" s="1">
        <v>2.72</v>
      </c>
    </row>
    <row r="44" spans="1:60" x14ac:dyDescent="0.35">
      <c r="A44" s="1" t="s">
        <v>9</v>
      </c>
      <c r="B44" s="1" t="s">
        <v>4335</v>
      </c>
      <c r="K44" s="1">
        <v>2.72</v>
      </c>
    </row>
    <row r="45" spans="1:60" x14ac:dyDescent="0.35">
      <c r="A45" s="1">
        <v>10</v>
      </c>
      <c r="B45" s="1" t="s">
        <v>4334</v>
      </c>
      <c r="C45" s="1">
        <v>2093.5000217147171</v>
      </c>
      <c r="D45" s="1">
        <v>0</v>
      </c>
      <c r="E45">
        <f>(R45-S45*(1000-T45)/(1000-U45))*AO45</f>
        <v>-7.1072941619652585</v>
      </c>
      <c r="F45">
        <f>IF(AZ45&lt;&gt;0,1/(1/AZ45-1/N45),0)</f>
        <v>2.7435711909321384E-2</v>
      </c>
      <c r="G45">
        <f>((BC45-AP45/2)*S45-E45)/(BC45+AP45/2)</f>
        <v>321.25801536142836</v>
      </c>
      <c r="H45">
        <f>AP45*1000</f>
        <v>23.398677515989856</v>
      </c>
      <c r="I45">
        <f>(AU45-BA45)</f>
        <v>50.819086179552919</v>
      </c>
      <c r="J45">
        <f>(P45+AT45*D45)</f>
        <v>82.964324951171875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32.315330505371094</v>
      </c>
      <c r="P45" s="1">
        <v>82.964324951171875</v>
      </c>
      <c r="Q45" s="1">
        <v>32.437770843505859</v>
      </c>
      <c r="R45" s="1">
        <v>399.77090454101563</v>
      </c>
      <c r="S45" s="1">
        <v>397.7781982421875</v>
      </c>
      <c r="T45" s="1">
        <v>18.953775405883789</v>
      </c>
      <c r="U45" s="1">
        <v>39.312778472900391</v>
      </c>
      <c r="V45" s="1">
        <v>34.34381103515625</v>
      </c>
      <c r="W45" s="1">
        <v>71.233863830566406</v>
      </c>
      <c r="X45" s="1">
        <v>300.32101440429688</v>
      </c>
      <c r="Y45" s="1">
        <v>1249.9969482421875</v>
      </c>
      <c r="Z45" s="1">
        <v>4.5734555460512638E-3</v>
      </c>
      <c r="AA45" s="1">
        <v>88.079734802246094</v>
      </c>
      <c r="AB45" s="1">
        <v>32.563430786132813</v>
      </c>
      <c r="AC45" s="1">
        <v>3.6262388229370117</v>
      </c>
      <c r="AD45" s="1">
        <v>4.5814033597707748E-2</v>
      </c>
      <c r="AE45" s="1">
        <v>1.0426955297589302E-2</v>
      </c>
      <c r="AF45" s="1">
        <v>3.7118576467037201E-2</v>
      </c>
      <c r="AG45" s="1">
        <v>1.0606181807816029E-2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1.1041213764863853</v>
      </c>
      <c r="AP45">
        <f>(U45-T45)/(1000-U45)*AO45</f>
        <v>2.3398677515989855E-2</v>
      </c>
      <c r="AQ45">
        <f>(P45+273.15)</f>
        <v>356.11432495117185</v>
      </c>
      <c r="AR45">
        <f>(O45+273.15)</f>
        <v>305.46533050537107</v>
      </c>
      <c r="AS45">
        <f>(Y45*AK45+Z45*AL45)*AM45</f>
        <v>199.99950724841256</v>
      </c>
      <c r="AT45">
        <f>((AS45+0.00000010773*(AR45^4-AQ45^4))-AP45*44100)/(L45*0.92*2*29.3+0.00000043092*AQ45^3)</f>
        <v>-12.062309698192944</v>
      </c>
      <c r="AU45">
        <f>0.61365*EXP(17.502*J45/(240.97+J45))</f>
        <v>54.281745281785433</v>
      </c>
      <c r="AV45">
        <f>AU45*1000/AA45</f>
        <v>616.27961759486607</v>
      </c>
      <c r="AW45">
        <f>(AV45-U45)</f>
        <v>576.96683912196568</v>
      </c>
      <c r="AX45">
        <f>IF(D45,P45,(O45+P45)/2)</f>
        <v>57.639827728271484</v>
      </c>
      <c r="AY45">
        <f>0.61365*EXP(17.502*AX45/(240.97+AX45))</f>
        <v>17.993885821726028</v>
      </c>
      <c r="AZ45">
        <f>IF(AW45&lt;&gt;0,(1000-(AV45+U45)/2)/AW45*AP45,0)</f>
        <v>2.7260977443978492E-2</v>
      </c>
      <c r="BA45">
        <f>U45*AA45/1000</f>
        <v>3.4626591022325157</v>
      </c>
      <c r="BB45">
        <f>(AY45-BA45)</f>
        <v>14.531226719493512</v>
      </c>
      <c r="BC45">
        <f>1/(1.6/F45+1.37/N45)</f>
        <v>1.7053724012695386E-2</v>
      </c>
      <c r="BD45">
        <f>G45*AA45*0.001</f>
        <v>28.296320796130512</v>
      </c>
      <c r="BE45">
        <f>G45/S45</f>
        <v>0.80763102850053692</v>
      </c>
      <c r="BF45">
        <f>(1-AP45*AA45/AU45/F45)*100</f>
        <v>-38.387630611954584</v>
      </c>
      <c r="BG45">
        <f>(S45-E45/(N45/1.35))</f>
        <v>400.01980267809529</v>
      </c>
      <c r="BH45">
        <f>E45*BF45/100/BG45</f>
        <v>6.8204669147236613E-3</v>
      </c>
    </row>
    <row r="46" spans="1:60" x14ac:dyDescent="0.35">
      <c r="A46" s="1" t="s">
        <v>9</v>
      </c>
      <c r="B46" s="1" t="s">
        <v>4333</v>
      </c>
      <c r="K46" s="1">
        <v>2.72</v>
      </c>
    </row>
    <row r="47" spans="1:60" x14ac:dyDescent="0.35">
      <c r="A47" s="1" t="s">
        <v>9</v>
      </c>
      <c r="B47" s="1" t="s">
        <v>4332</v>
      </c>
      <c r="K47" s="1">
        <v>2.72</v>
      </c>
    </row>
    <row r="48" spans="1:60" x14ac:dyDescent="0.35">
      <c r="A48" s="1">
        <v>11</v>
      </c>
      <c r="B48" s="1" t="s">
        <v>4331</v>
      </c>
      <c r="C48" s="1">
        <v>2299.0000217035413</v>
      </c>
      <c r="D48" s="1">
        <v>0</v>
      </c>
      <c r="E48">
        <f>(R48-S48*(1000-T48)/(1000-U48))*AO48</f>
        <v>-6.9190296731506029</v>
      </c>
      <c r="F48">
        <f>IF(AZ48&lt;&gt;0,1/(1/AZ48-1/N48),0)</f>
        <v>2.8321153809547191E-2</v>
      </c>
      <c r="G48">
        <f>((BC48-AP48/2)*S48-E48)/(BC48+AP48/2)</f>
        <v>307.37953567795643</v>
      </c>
      <c r="H48">
        <f>AP48*1000</f>
        <v>24.134109922926154</v>
      </c>
      <c r="I48">
        <f>(AU48-BA48)</f>
        <v>50.752757765811836</v>
      </c>
      <c r="J48">
        <f>(P48+AT48*D48)</f>
        <v>82.97174072265625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32.350875854492188</v>
      </c>
      <c r="P48" s="1">
        <v>82.97174072265625</v>
      </c>
      <c r="Q48" s="1">
        <v>32.446094512939453</v>
      </c>
      <c r="R48" s="1">
        <v>400.02938842773438</v>
      </c>
      <c r="S48" s="1">
        <v>397.60476684570313</v>
      </c>
      <c r="T48" s="1">
        <v>19.265165328979492</v>
      </c>
      <c r="U48" s="1">
        <v>40.245777130126953</v>
      </c>
      <c r="V48" s="1">
        <v>34.84130859375</v>
      </c>
      <c r="W48" s="1">
        <v>72.785018920898438</v>
      </c>
      <c r="X48" s="1">
        <v>300.29083251953125</v>
      </c>
      <c r="Y48" s="1">
        <v>1598.974365234375</v>
      </c>
      <c r="Z48" s="1">
        <v>7.5460702180862427E-2</v>
      </c>
      <c r="AA48" s="1">
        <v>88.087959289550781</v>
      </c>
      <c r="AB48" s="1">
        <v>32.406219482421875</v>
      </c>
      <c r="AC48" s="1">
        <v>3.6645216941833496</v>
      </c>
      <c r="AD48" s="1">
        <v>0.12935574352741241</v>
      </c>
      <c r="AE48" s="1">
        <v>1.6558006405830383E-2</v>
      </c>
      <c r="AF48" s="1">
        <v>4.2850527912378311E-2</v>
      </c>
      <c r="AG48" s="1">
        <v>1.7201188951730728E-2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1.1040104136747468</v>
      </c>
      <c r="AP48">
        <f>(U48-T48)/(1000-U48)*AO48</f>
        <v>2.4134109922926153E-2</v>
      </c>
      <c r="AQ48">
        <f>(P48+273.15)</f>
        <v>356.12174072265623</v>
      </c>
      <c r="AR48">
        <f>(O48+273.15)</f>
        <v>305.50087585449216</v>
      </c>
      <c r="AS48">
        <f>(Y48*AK48+Z48*AL48)*AM48</f>
        <v>255.83589271912206</v>
      </c>
      <c r="AT48">
        <f>((AS48+0.00000010773*(AR48^4-AQ48^4))-AP48*44100)/(L48*0.92*2*29.3+0.00000043092*AQ48^3)</f>
        <v>-11.886469876308546</v>
      </c>
      <c r="AU48">
        <f>0.61365*EXP(17.502*J48/(240.97+J48))</f>
        <v>54.297926143226796</v>
      </c>
      <c r="AV48">
        <f>AU48*1000/AA48</f>
        <v>616.40576738468906</v>
      </c>
      <c r="AW48">
        <f>(AV48-U48)</f>
        <v>576.1599902545621</v>
      </c>
      <c r="AX48">
        <f>IF(D48,P48,(O48+P48)/2)</f>
        <v>57.661308288574219</v>
      </c>
      <c r="AY48">
        <f>0.61365*EXP(17.502*AX48/(240.97+AX48))</f>
        <v>18.012175346057777</v>
      </c>
      <c r="AZ48">
        <f>IF(AW48&lt;&gt;0,(1000-(AV48+U48)/2)/AW48*AP48,0)</f>
        <v>2.8134997082275955E-2</v>
      </c>
      <c r="BA48">
        <f>U48*AA48/1000</f>
        <v>3.5451683774149569</v>
      </c>
      <c r="BB48">
        <f>(AY48-BA48)</f>
        <v>14.467006968642821</v>
      </c>
      <c r="BC48">
        <f>1/(1.6/F48+1.37/N48)</f>
        <v>1.7601003974360551E-2</v>
      </c>
      <c r="BD48">
        <f>G48*AA48*0.001</f>
        <v>27.076436025240849</v>
      </c>
      <c r="BE48">
        <f>G48/S48</f>
        <v>0.77307809490432988</v>
      </c>
      <c r="BF48">
        <f>(1-AP48*AA48/AU48/F48)*100</f>
        <v>-38.246342517201739</v>
      </c>
      <c r="BG48">
        <f>(S48-E48/(N48/1.35))</f>
        <v>399.78699361922156</v>
      </c>
      <c r="BH48">
        <f>E48*BF48/100/BG48</f>
        <v>6.6192143063574941E-3</v>
      </c>
    </row>
    <row r="49" spans="1:60" x14ac:dyDescent="0.35">
      <c r="A49" s="1" t="s">
        <v>9</v>
      </c>
      <c r="B49" s="1" t="s">
        <v>4330</v>
      </c>
      <c r="K49" s="1">
        <v>2.72</v>
      </c>
    </row>
    <row r="50" spans="1:60" x14ac:dyDescent="0.35">
      <c r="A50" s="1" t="s">
        <v>9</v>
      </c>
      <c r="B50" s="1" t="s">
        <v>4325</v>
      </c>
      <c r="K50" s="1">
        <v>2.72</v>
      </c>
    </row>
    <row r="51" spans="1:60" x14ac:dyDescent="0.35">
      <c r="A51" s="1">
        <v>12</v>
      </c>
      <c r="B51" s="1" t="s">
        <v>4329</v>
      </c>
      <c r="C51" s="1">
        <v>2504.0000217035413</v>
      </c>
      <c r="D51" s="1">
        <v>0</v>
      </c>
      <c r="E51">
        <f>(R51-S51*(1000-T51)/(1000-U51))*AO51</f>
        <v>-7.3867766540877877</v>
      </c>
      <c r="F51">
        <f>IF(AZ51&lt;&gt;0,1/(1/AZ51-1/N51),0)</f>
        <v>2.9763251767920065E-2</v>
      </c>
      <c r="G51">
        <f>((BC51-AP51/2)*S51-E51)/(BC51+AP51/2)</f>
        <v>310.30402058771722</v>
      </c>
      <c r="H51">
        <f>AP51*1000</f>
        <v>25.426595049620563</v>
      </c>
      <c r="I51">
        <f>(AU51-BA51)</f>
        <v>50.787661086328782</v>
      </c>
      <c r="J51">
        <f>(P51+AT51*D51)</f>
        <v>83.043014526367188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32.469085693359375</v>
      </c>
      <c r="P51" s="1">
        <v>83.043014526367188</v>
      </c>
      <c r="Q51" s="1">
        <v>32.516799926757813</v>
      </c>
      <c r="R51" s="1">
        <v>399.84396362304688</v>
      </c>
      <c r="S51" s="1">
        <v>397.383056640625</v>
      </c>
      <c r="T51" s="1">
        <v>19.543060302734375</v>
      </c>
      <c r="U51" s="1">
        <v>41.612113952636719</v>
      </c>
      <c r="V51" s="1">
        <v>35.113334655761719</v>
      </c>
      <c r="W51" s="1">
        <v>74.765167236328125</v>
      </c>
      <c r="X51" s="1">
        <v>300.341064453125</v>
      </c>
      <c r="Y51" s="1">
        <v>2000.216796875</v>
      </c>
      <c r="Z51" s="1">
        <v>3.2013971358537674E-2</v>
      </c>
      <c r="AA51" s="1">
        <v>88.099090576171875</v>
      </c>
      <c r="AB51" s="1">
        <v>32.658084869384766</v>
      </c>
      <c r="AC51" s="1">
        <v>3.6842846870422363</v>
      </c>
      <c r="AD51" s="1">
        <v>7.2239302098751068E-2</v>
      </c>
      <c r="AE51" s="1">
        <v>5.8687888085842133E-3</v>
      </c>
      <c r="AF51" s="1">
        <v>5.4775677621364594E-2</v>
      </c>
      <c r="AG51" s="1">
        <v>2.5061376392841339E-2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1.1041950899011945</v>
      </c>
      <c r="AP51">
        <f>(U51-T51)/(1000-U51)*AO51</f>
        <v>2.5426595049620564E-2</v>
      </c>
      <c r="AQ51">
        <f>(P51+273.15)</f>
        <v>356.19301452636716</v>
      </c>
      <c r="AR51">
        <f>(O51+273.15)</f>
        <v>305.61908569335935</v>
      </c>
      <c r="AS51">
        <f>(Y51*AK51+Z51*AL51)*AM51</f>
        <v>320.0346803466673</v>
      </c>
      <c r="AT51">
        <f>((AS51+0.00000010773*(AR51^4-AQ51^4))-AP51*44100)/(L51*0.92*2*29.3+0.00000043092*AQ51^3)</f>
        <v>-11.831560469331826</v>
      </c>
      <c r="AU51">
        <f>0.61365*EXP(17.502*J51/(240.97+J51))</f>
        <v>54.45365048250811</v>
      </c>
      <c r="AV51">
        <f>AU51*1000/AA51</f>
        <v>618.09548914045388</v>
      </c>
      <c r="AW51">
        <f>(AV51-U51)</f>
        <v>576.48337518781716</v>
      </c>
      <c r="AX51">
        <f>IF(D51,P51,(O51+P51)/2)</f>
        <v>57.756050109863281</v>
      </c>
      <c r="AY51">
        <f>0.61365*EXP(17.502*AX51/(240.97+AX51))</f>
        <v>18.093033363957282</v>
      </c>
      <c r="AZ51">
        <f>IF(AW51&lt;&gt;0,(1000-(AV51+U51)/2)/AW51*AP51,0)</f>
        <v>2.9557723163425493E-2</v>
      </c>
      <c r="BA51">
        <f>U51*AA51/1000</f>
        <v>3.6659893961793277</v>
      </c>
      <c r="BB51">
        <f>(AY51-BA51)</f>
        <v>14.427043967777955</v>
      </c>
      <c r="BC51">
        <f>1/(1.6/F51+1.37/N51)</f>
        <v>1.8491933146815635E-2</v>
      </c>
      <c r="BD51">
        <f>G51*AA51*0.001</f>
        <v>27.337502015907603</v>
      </c>
      <c r="BE51">
        <f>G51/S51</f>
        <v>0.78086877485655337</v>
      </c>
      <c r="BF51">
        <f>(1-AP51*AA51/AU51/F51)*100</f>
        <v>-38.214069476151401</v>
      </c>
      <c r="BG51">
        <f>(S51-E51/(N51/1.35))</f>
        <v>399.71280843329384</v>
      </c>
      <c r="BH51">
        <f>E51*BF51/100/BG51</f>
        <v>7.0620403026497476E-3</v>
      </c>
    </row>
    <row r="52" spans="1:60" x14ac:dyDescent="0.35">
      <c r="A52" s="1" t="s">
        <v>9</v>
      </c>
      <c r="B52" s="1" t="s">
        <v>4328</v>
      </c>
    </row>
    <row r="53" spans="1:60" x14ac:dyDescent="0.35">
      <c r="A53" s="1" t="s">
        <v>9</v>
      </c>
      <c r="B53" s="1" t="s">
        <v>4327</v>
      </c>
    </row>
    <row r="54" spans="1:60" x14ac:dyDescent="0.35">
      <c r="A54" s="1" t="s">
        <v>9</v>
      </c>
      <c r="B54" s="1" t="s">
        <v>4326</v>
      </c>
    </row>
    <row r="55" spans="1:60" x14ac:dyDescent="0.35">
      <c r="A55" s="1" t="s">
        <v>9</v>
      </c>
      <c r="B55" s="1" t="s">
        <v>4325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BH55"/>
  <sheetViews>
    <sheetView topLeftCell="A3" zoomScale="50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4279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4278</v>
      </c>
    </row>
    <row r="12" spans="1:60" x14ac:dyDescent="0.35">
      <c r="A12" s="1" t="s">
        <v>9</v>
      </c>
      <c r="B12" s="1" t="s">
        <v>4277</v>
      </c>
    </row>
    <row r="13" spans="1:60" x14ac:dyDescent="0.35">
      <c r="A13" s="1" t="s">
        <v>9</v>
      </c>
      <c r="B13" s="1" t="s">
        <v>4276</v>
      </c>
    </row>
    <row r="14" spans="1:60" x14ac:dyDescent="0.35">
      <c r="A14" s="1" t="s">
        <v>9</v>
      </c>
      <c r="B14" s="1" t="s">
        <v>4275</v>
      </c>
    </row>
    <row r="15" spans="1:60" x14ac:dyDescent="0.35">
      <c r="A15" s="1" t="s">
        <v>9</v>
      </c>
      <c r="B15" s="1" t="s">
        <v>4274</v>
      </c>
    </row>
    <row r="16" spans="1:60" x14ac:dyDescent="0.35">
      <c r="A16" s="1" t="s">
        <v>9</v>
      </c>
      <c r="B16" s="1" t="s">
        <v>4273</v>
      </c>
    </row>
    <row r="17" spans="1:60" x14ac:dyDescent="0.35">
      <c r="A17" s="1" t="s">
        <v>9</v>
      </c>
      <c r="B17" s="1" t="s">
        <v>4272</v>
      </c>
    </row>
    <row r="18" spans="1:60" x14ac:dyDescent="0.35">
      <c r="A18" s="1">
        <v>1</v>
      </c>
      <c r="B18" s="1" t="s">
        <v>4271</v>
      </c>
      <c r="C18" s="1">
        <v>409.0000037997961</v>
      </c>
      <c r="D18" s="1">
        <v>0</v>
      </c>
      <c r="E18">
        <f>(R18-S18*(1000-T18)/(1000-U18))*AO18</f>
        <v>-2.0502500882195323</v>
      </c>
      <c r="F18">
        <f>IF(AZ18&lt;&gt;0,1/(1/AZ18-1/N18),0)</f>
        <v>2.3793008863188798</v>
      </c>
      <c r="G18">
        <f>((BC18-AP18/2)*S18-E18)/(BC18+AP18/2)</f>
        <v>388.46654480576325</v>
      </c>
      <c r="H18">
        <f>AP18*1000</f>
        <v>20.829284798444686</v>
      </c>
      <c r="I18">
        <f>(AU18-BA18)</f>
        <v>1.1464236503921659</v>
      </c>
      <c r="J18">
        <f>(P18+AT18*D18)</f>
        <v>31.212753295898438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32.585124969482422</v>
      </c>
      <c r="P18" s="1">
        <v>31.212753295898438</v>
      </c>
      <c r="Q18" s="1">
        <v>32.697975158691406</v>
      </c>
      <c r="R18" s="1">
        <v>400.11053466796875</v>
      </c>
      <c r="S18" s="1">
        <v>394.52529907226563</v>
      </c>
      <c r="T18" s="1">
        <v>20.66087532043457</v>
      </c>
      <c r="U18" s="1">
        <v>38.79217529296875</v>
      </c>
      <c r="V18" s="1">
        <v>36.905719757080078</v>
      </c>
      <c r="W18" s="1">
        <v>69.292953491210938</v>
      </c>
      <c r="X18" s="1">
        <v>300.35275268554688</v>
      </c>
      <c r="Y18" s="1">
        <v>0.18186600506305695</v>
      </c>
      <c r="Z18" s="1">
        <v>0.19093963503837585</v>
      </c>
      <c r="AA18" s="1">
        <v>88.161354064941406</v>
      </c>
      <c r="AB18" s="1">
        <v>32.536891937255859</v>
      </c>
      <c r="AC18" s="1">
        <v>3.6375510692596436</v>
      </c>
      <c r="AD18" s="1">
        <v>8.6895152926445007E-2</v>
      </c>
      <c r="AE18" s="1">
        <v>9.2835240066051483E-3</v>
      </c>
      <c r="AF18" s="1">
        <v>3.6979760974645615E-2</v>
      </c>
      <c r="AG18" s="1">
        <v>9.6907317638397217E-3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1.104238061343922</v>
      </c>
      <c r="AP18">
        <f>(U18-T18)/(1000-U18)*AO18</f>
        <v>2.0829284798444685E-2</v>
      </c>
      <c r="AQ18">
        <f>(P18+273.15)</f>
        <v>304.36275329589841</v>
      </c>
      <c r="AR18">
        <f>(O18+273.15)</f>
        <v>305.7351249694824</v>
      </c>
      <c r="AS18">
        <f>(Y18*AK18+Z18*AL18)*AM18</f>
        <v>2.9098560159685594E-2</v>
      </c>
      <c r="AT18">
        <f>((AS18+0.00000010773*(AR18^4-AQ18^4))-AP18*44100)/(L18*0.92*2*29.3+0.00000043092*AQ18^3)</f>
        <v>-7.0708745696151318</v>
      </c>
      <c r="AU18">
        <f>0.61365*EXP(17.502*J18/(240.97+J18))</f>
        <v>4.5663943513448562</v>
      </c>
      <c r="AV18">
        <f>AU18*1000/AA18</f>
        <v>51.795873597644146</v>
      </c>
      <c r="AW18">
        <f>(AV18-U18)</f>
        <v>13.003698304675396</v>
      </c>
      <c r="AX18">
        <f>IF(D18,P18,(O18+P18)/2)</f>
        <v>31.89893913269043</v>
      </c>
      <c r="AY18">
        <f>0.61365*EXP(17.502*AX18/(240.97+AX18))</f>
        <v>4.7478371729526581</v>
      </c>
      <c r="AZ18">
        <f>IF(AW18&lt;&gt;0,(1000-(AV18+U18)/2)/AW18*AP18,0)</f>
        <v>1.5292451576222632</v>
      </c>
      <c r="BA18">
        <f>U18*AA18/1000</f>
        <v>3.4199707009526903</v>
      </c>
      <c r="BB18">
        <f>(AY18-BA18)</f>
        <v>1.3278664719999678</v>
      </c>
      <c r="BC18">
        <f>1/(1.6/F18+1.37/N18)</f>
        <v>1.0075222890334936</v>
      </c>
      <c r="BD18">
        <f>G18*AA18*0.001</f>
        <v>34.247736599005322</v>
      </c>
      <c r="BE18">
        <f>G18/S18</f>
        <v>0.98464292586369073</v>
      </c>
      <c r="BF18">
        <f>(1-AP18*AA18/AU18/F18)*100</f>
        <v>83.098321772513401</v>
      </c>
      <c r="BG18">
        <f>(S18-E18/(N18/1.35))</f>
        <v>395.17193752393797</v>
      </c>
      <c r="BH18">
        <f>E18*BF18/100/BG18</f>
        <v>-4.3113471723854428E-3</v>
      </c>
    </row>
    <row r="19" spans="1:60" x14ac:dyDescent="0.35">
      <c r="A19" s="1" t="s">
        <v>9</v>
      </c>
      <c r="B19" s="1" t="s">
        <v>4270</v>
      </c>
      <c r="K19" s="1">
        <v>2.72</v>
      </c>
    </row>
    <row r="20" spans="1:60" x14ac:dyDescent="0.35">
      <c r="A20" s="1" t="s">
        <v>9</v>
      </c>
      <c r="B20" s="1" t="s">
        <v>4269</v>
      </c>
      <c r="K20" s="1">
        <v>2.72</v>
      </c>
    </row>
    <row r="21" spans="1:60" x14ac:dyDescent="0.35">
      <c r="A21" s="1">
        <v>2</v>
      </c>
      <c r="B21" s="1" t="s">
        <v>4268</v>
      </c>
      <c r="C21" s="1">
        <v>612.50000381097198</v>
      </c>
      <c r="D21" s="1">
        <v>0</v>
      </c>
      <c r="E21">
        <f>(R21-S21*(1000-T21)/(1000-U21))*AO21</f>
        <v>-2.352202601766388</v>
      </c>
      <c r="F21">
        <f>IF(AZ21&lt;&gt;0,1/(1/AZ21-1/N21),0)</f>
        <v>2.1965942564045364</v>
      </c>
      <c r="G21">
        <f>((BC21-AP21/2)*S21-E21)/(BC21+AP21/2)</f>
        <v>389.15024984603696</v>
      </c>
      <c r="H21">
        <f>AP21*1000</f>
        <v>19.884863970734322</v>
      </c>
      <c r="I21">
        <f>(AU21-BA21)</f>
        <v>1.1534393866043109</v>
      </c>
      <c r="J21">
        <f>(P21+AT21*D21)</f>
        <v>31.026889801025391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32.537181854248047</v>
      </c>
      <c r="P21" s="1">
        <v>31.026889801025391</v>
      </c>
      <c r="Q21" s="1">
        <v>32.696949005126953</v>
      </c>
      <c r="R21" s="1">
        <v>399.83758544921875</v>
      </c>
      <c r="S21" s="1">
        <v>394.85678100585938</v>
      </c>
      <c r="T21" s="1">
        <v>20.85205078125</v>
      </c>
      <c r="U21" s="1">
        <v>38.174037933349609</v>
      </c>
      <c r="V21" s="1">
        <v>37.341182708740234</v>
      </c>
      <c r="W21" s="1">
        <v>68.36083984375</v>
      </c>
      <c r="X21" s="1">
        <v>300.32418823242188</v>
      </c>
      <c r="Y21" s="1">
        <v>25.957464218139648</v>
      </c>
      <c r="Z21" s="1">
        <v>0.12348460406064987</v>
      </c>
      <c r="AA21" s="1">
        <v>88.145256042480469</v>
      </c>
      <c r="AB21" s="1">
        <v>32.642288208007813</v>
      </c>
      <c r="AC21" s="1">
        <v>3.6314289569854736</v>
      </c>
      <c r="AD21" s="1">
        <v>0.13619233667850494</v>
      </c>
      <c r="AE21" s="1">
        <v>1.3856125995516777E-2</v>
      </c>
      <c r="AF21" s="1">
        <v>4.5193437486886978E-2</v>
      </c>
      <c r="AG21" s="1">
        <v>2.7761692181229591E-3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1.1041330449721389</v>
      </c>
      <c r="AP21">
        <f>(U21-T21)/(1000-U21)*AO21</f>
        <v>1.9884863970734322E-2</v>
      </c>
      <c r="AQ21">
        <f>(P21+273.15)</f>
        <v>304.17688980102537</v>
      </c>
      <c r="AR21">
        <f>(O21+273.15)</f>
        <v>305.68718185424802</v>
      </c>
      <c r="AS21">
        <f>(Y21*AK21+Z21*AL21)*AM21</f>
        <v>4.1531941820712177</v>
      </c>
      <c r="AT21">
        <f>((AS21+0.00000010773*(AR21^4-AQ21^4))-AP21*44100)/(L21*0.92*2*29.3+0.00000043092*AQ21^3)</f>
        <v>-6.7000634616948673</v>
      </c>
      <c r="AU21">
        <f>0.61365*EXP(17.502*J21/(240.97+J21))</f>
        <v>4.5182997344147742</v>
      </c>
      <c r="AV21">
        <f>AU21*1000/AA21</f>
        <v>51.259704007635285</v>
      </c>
      <c r="AW21">
        <f>(AV21-U21)</f>
        <v>13.085666074285676</v>
      </c>
      <c r="AX21">
        <f>IF(D21,P21,(O21+P21)/2)</f>
        <v>31.782035827636719</v>
      </c>
      <c r="AY21">
        <f>0.61365*EXP(17.502*AX21/(240.97+AX21))</f>
        <v>4.7164889119027675</v>
      </c>
      <c r="AZ21">
        <f>IF(AW21&lt;&gt;0,(1000-(AV21+U21)/2)/AW21*AP21,0)</f>
        <v>1.4516399063259866</v>
      </c>
      <c r="BA21">
        <f>U21*AA21/1000</f>
        <v>3.3648603478104633</v>
      </c>
      <c r="BB21">
        <f>(AY21-BA21)</f>
        <v>1.3516285640923043</v>
      </c>
      <c r="BC21">
        <f>1/(1.6/F21+1.37/N21)</f>
        <v>0.95377276073571615</v>
      </c>
      <c r="BD21">
        <f>G21*AA21*0.001</f>
        <v>34.301748411674176</v>
      </c>
      <c r="BE21">
        <f>G21/S21</f>
        <v>0.98554784561307118</v>
      </c>
      <c r="BF21">
        <f>(1-AP21*AA21/AU21/F21)*100</f>
        <v>82.339756529385014</v>
      </c>
      <c r="BG21">
        <f>(S21-E21/(N21/1.35))</f>
        <v>395.59865374478306</v>
      </c>
      <c r="BH21">
        <f>E21*BF21/100/BG21</f>
        <v>-4.8958657392747639E-3</v>
      </c>
    </row>
    <row r="22" spans="1:60" x14ac:dyDescent="0.35">
      <c r="A22" s="1" t="s">
        <v>9</v>
      </c>
      <c r="B22" s="1" t="s">
        <v>4267</v>
      </c>
      <c r="K22" s="1">
        <v>2.72</v>
      </c>
    </row>
    <row r="23" spans="1:60" x14ac:dyDescent="0.35">
      <c r="A23" s="1" t="s">
        <v>9</v>
      </c>
      <c r="B23" s="1" t="s">
        <v>4266</v>
      </c>
      <c r="K23" s="1">
        <v>2.72</v>
      </c>
    </row>
    <row r="24" spans="1:60" x14ac:dyDescent="0.35">
      <c r="A24" s="1">
        <v>3</v>
      </c>
      <c r="B24" s="1" t="s">
        <v>4265</v>
      </c>
      <c r="C24" s="1">
        <v>816.50000381097198</v>
      </c>
      <c r="D24" s="1">
        <v>0</v>
      </c>
      <c r="E24">
        <f>(R24-S24*(1000-T24)/(1000-U24))*AO24</f>
        <v>-2.1915745062295491</v>
      </c>
      <c r="F24">
        <f>IF(AZ24&lt;&gt;0,1/(1/AZ24-1/N24),0)</f>
        <v>2.0429836562475403</v>
      </c>
      <c r="G24">
        <f>((BC24-AP24/2)*S24-E24)/(BC24+AP24/2)</f>
        <v>389.0963502963811</v>
      </c>
      <c r="H24">
        <f>AP24*1000</f>
        <v>19.013302974053982</v>
      </c>
      <c r="I24">
        <f>(AU24-BA24)</f>
        <v>1.1585072443104139</v>
      </c>
      <c r="J24">
        <f>(P24+AT24*D24)</f>
        <v>30.858280181884766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32.4349365234375</v>
      </c>
      <c r="P24" s="1">
        <v>30.858280181884766</v>
      </c>
      <c r="Q24" s="1">
        <v>32.620376586914063</v>
      </c>
      <c r="R24" s="1">
        <v>399.71646118164063</v>
      </c>
      <c r="S24" s="1">
        <v>394.90115356445313</v>
      </c>
      <c r="T24" s="1">
        <v>21.047822952270508</v>
      </c>
      <c r="U24" s="1">
        <v>37.61993408203125</v>
      </c>
      <c r="V24" s="1">
        <v>37.915760040283203</v>
      </c>
      <c r="W24" s="1">
        <v>67.768928527832031</v>
      </c>
      <c r="X24" s="1">
        <v>300.32760620117188</v>
      </c>
      <c r="Y24" s="1">
        <v>49.94140625</v>
      </c>
      <c r="Z24" s="1">
        <v>1.4863494783639908E-2</v>
      </c>
      <c r="AA24" s="1">
        <v>88.15924072265625</v>
      </c>
      <c r="AB24" s="1">
        <v>32.471397399902344</v>
      </c>
      <c r="AC24" s="1">
        <v>3.6361620426177979</v>
      </c>
      <c r="AD24" s="1">
        <v>6.0315795242786407E-2</v>
      </c>
      <c r="AE24" s="1">
        <v>7.5602489523589611E-3</v>
      </c>
      <c r="AF24" s="1">
        <v>4.6560324728488922E-2</v>
      </c>
      <c r="AG24" s="1">
        <v>3.2662884332239628E-3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1.1041456110337198</v>
      </c>
      <c r="AP24">
        <f>(U24-T24)/(1000-U24)*AO24</f>
        <v>1.9013302974053983E-2</v>
      </c>
      <c r="AQ24">
        <f>(P24+273.15)</f>
        <v>304.00828018188474</v>
      </c>
      <c r="AR24">
        <f>(O24+273.15)</f>
        <v>305.58493652343748</v>
      </c>
      <c r="AS24">
        <f>(Y24*AK24+Z24*AL24)*AM24</f>
        <v>7.9906248213956133</v>
      </c>
      <c r="AT24">
        <f>((AS24+0.00000010773*(AR24^4-AQ24^4))-AP24*44100)/(L24*0.92*2*29.3+0.00000043092*AQ24^3)</f>
        <v>-6.3633787734987504</v>
      </c>
      <c r="AU24">
        <f>0.61365*EXP(17.502*J24/(240.97+J24))</f>
        <v>4.475052069018667</v>
      </c>
      <c r="AV24">
        <f>AU24*1000/AA24</f>
        <v>50.761009649537655</v>
      </c>
      <c r="AW24">
        <f>(AV24-U24)</f>
        <v>13.141075567506405</v>
      </c>
      <c r="AX24">
        <f>IF(D24,P24,(O24+P24)/2)</f>
        <v>31.646608352661133</v>
      </c>
      <c r="AY24">
        <f>0.61365*EXP(17.502*AX24/(240.97+AX24))</f>
        <v>4.6803987333869115</v>
      </c>
      <c r="AZ24">
        <f>IF(AW24&lt;&gt;0,(1000-(AV24+U24)/2)/AW24*AP24,0)</f>
        <v>1.3829230378097479</v>
      </c>
      <c r="BA24">
        <f>U24*AA24/1000</f>
        <v>3.3165448247082532</v>
      </c>
      <c r="BB24">
        <f>(AY24-BA24)</f>
        <v>1.3638539086786583</v>
      </c>
      <c r="BC24">
        <f>1/(1.6/F24+1.37/N24)</f>
        <v>0.90642460849876627</v>
      </c>
      <c r="BD24">
        <f>G24*AA24*0.001</f>
        <v>34.302438810085647</v>
      </c>
      <c r="BE24">
        <f>G24/S24</f>
        <v>0.98530061708942418</v>
      </c>
      <c r="BF24">
        <f>(1-AP24*AA24/AU24/F24)*100</f>
        <v>81.665780578786325</v>
      </c>
      <c r="BG24">
        <f>(S24-E24/(N24/1.35))</f>
        <v>395.59236501888773</v>
      </c>
      <c r="BH24">
        <f>E24*BF24/100/BG24</f>
        <v>-4.5242693887496801E-3</v>
      </c>
    </row>
    <row r="25" spans="1:60" x14ac:dyDescent="0.35">
      <c r="A25" s="1" t="s">
        <v>9</v>
      </c>
      <c r="B25" s="1" t="s">
        <v>4264</v>
      </c>
      <c r="K25" s="1">
        <v>2.72</v>
      </c>
    </row>
    <row r="26" spans="1:60" x14ac:dyDescent="0.35">
      <c r="A26" s="1" t="s">
        <v>9</v>
      </c>
      <c r="B26" s="1" t="s">
        <v>4263</v>
      </c>
      <c r="K26" s="1">
        <v>2.72</v>
      </c>
    </row>
    <row r="27" spans="1:60" x14ac:dyDescent="0.35">
      <c r="A27" s="1">
        <v>4</v>
      </c>
      <c r="B27" s="1" t="s">
        <v>4262</v>
      </c>
      <c r="C27" s="1">
        <v>1020.500003810972</v>
      </c>
      <c r="D27" s="1">
        <v>0</v>
      </c>
      <c r="E27">
        <f>(R27-S27*(1000-T27)/(1000-U27))*AO27</f>
        <v>-1.3682569034112575</v>
      </c>
      <c r="F27">
        <f>IF(AZ27&lt;&gt;0,1/(1/AZ27-1/N27),0)</f>
        <v>1.9309485200590715</v>
      </c>
      <c r="G27">
        <f>((BC27-AP27/2)*S27-E27)/(BC27+AP27/2)</f>
        <v>388.04424578304901</v>
      </c>
      <c r="H27">
        <f>AP27*1000</f>
        <v>18.384752117658184</v>
      </c>
      <c r="I27">
        <f>(AU27-BA27)</f>
        <v>1.1648607936749915</v>
      </c>
      <c r="J27">
        <f>(P27+AT27*D27)</f>
        <v>30.782209396362305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32.350955963134766</v>
      </c>
      <c r="P27" s="1">
        <v>30.782209396362305</v>
      </c>
      <c r="Q27" s="1">
        <v>32.542991638183594</v>
      </c>
      <c r="R27" s="1">
        <v>400.07138061523438</v>
      </c>
      <c r="S27" s="1">
        <v>394.73800659179688</v>
      </c>
      <c r="T27" s="1">
        <v>21.288267135620117</v>
      </c>
      <c r="U27" s="1">
        <v>37.317344665527344</v>
      </c>
      <c r="V27" s="1">
        <v>38.541973114013672</v>
      </c>
      <c r="W27" s="1">
        <v>67.562294006347656</v>
      </c>
      <c r="X27" s="1">
        <v>300.331787109375</v>
      </c>
      <c r="Y27" s="1">
        <v>100.54921722412109</v>
      </c>
      <c r="Z27" s="1">
        <v>0.26982793211936951</v>
      </c>
      <c r="AA27" s="1">
        <v>88.184135437011719</v>
      </c>
      <c r="AB27" s="1">
        <v>32.345584869384766</v>
      </c>
      <c r="AC27" s="1">
        <v>3.6292808055877686</v>
      </c>
      <c r="AD27" s="1">
        <v>5.6302409619092941E-2</v>
      </c>
      <c r="AE27" s="1">
        <v>1.0165723040699959E-2</v>
      </c>
      <c r="AF27" s="1">
        <v>2.0718082785606384E-2</v>
      </c>
      <c r="AG27" s="1">
        <v>4.3774126097559929E-3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1.1041609820197609</v>
      </c>
      <c r="AP27">
        <f>(U27-T27)/(1000-U27)*AO27</f>
        <v>1.8384752117658183E-2</v>
      </c>
      <c r="AQ27">
        <f>(P27+273.15)</f>
        <v>303.93220939636228</v>
      </c>
      <c r="AR27">
        <f>(O27+273.15)</f>
        <v>305.50095596313474</v>
      </c>
      <c r="AS27">
        <f>(Y27*AK27+Z27*AL27)*AM27</f>
        <v>16.087874396267352</v>
      </c>
      <c r="AT27">
        <f>((AS27+0.00000010773*(AR27^4-AQ27^4))-AP27*44100)/(L27*0.92*2*29.3+0.00000043092*AQ27^3)</f>
        <v>-6.0837498811847297</v>
      </c>
      <c r="AU27">
        <f>0.61365*EXP(17.502*J27/(240.97+J27))</f>
        <v>4.4556585698095015</v>
      </c>
      <c r="AV27">
        <f>AU27*1000/AA27</f>
        <v>50.526759124288233</v>
      </c>
      <c r="AW27">
        <f>(AV27-U27)</f>
        <v>13.209414458760889</v>
      </c>
      <c r="AX27">
        <f>IF(D27,P27,(O27+P27)/2)</f>
        <v>31.566582679748535</v>
      </c>
      <c r="AY27">
        <f>0.61365*EXP(17.502*AX27/(240.97+AX27))</f>
        <v>4.6591858505828565</v>
      </c>
      <c r="AZ27">
        <f>IF(AW27&lt;&gt;0,(1000-(AV27+U27)/2)/AW27*AP27,0)</f>
        <v>1.330661259509017</v>
      </c>
      <c r="BA27">
        <f>U27*AA27/1000</f>
        <v>3.29079777613451</v>
      </c>
      <c r="BB27">
        <f>(AY27-BA27)</f>
        <v>1.3683880744483465</v>
      </c>
      <c r="BC27">
        <f>1/(1.6/F27+1.37/N27)</f>
        <v>0.87056769715762639</v>
      </c>
      <c r="BD27">
        <f>G27*AA27*0.001</f>
        <v>34.219346325685457</v>
      </c>
      <c r="BE27">
        <f>G27/S27</f>
        <v>0.98304252264294889</v>
      </c>
      <c r="BF27">
        <f>(1-AP27*AA27/AU27/F27)*100</f>
        <v>81.156323473268344</v>
      </c>
      <c r="BG27">
        <f>(S27-E27/(N27/1.35))</f>
        <v>395.16954786112575</v>
      </c>
      <c r="BH27">
        <f>E27*BF27/100/BG27</f>
        <v>-2.8100014398579156E-3</v>
      </c>
    </row>
    <row r="28" spans="1:60" x14ac:dyDescent="0.35">
      <c r="A28" s="1" t="s">
        <v>9</v>
      </c>
      <c r="B28" s="1" t="s">
        <v>4261</v>
      </c>
      <c r="K28" s="1">
        <v>2.72</v>
      </c>
    </row>
    <row r="29" spans="1:60" x14ac:dyDescent="0.35">
      <c r="A29" s="1" t="s">
        <v>9</v>
      </c>
      <c r="B29" s="1" t="s">
        <v>4260</v>
      </c>
      <c r="K29" s="1">
        <v>2.72</v>
      </c>
    </row>
    <row r="30" spans="1:60" x14ac:dyDescent="0.35">
      <c r="A30" s="1">
        <v>5</v>
      </c>
      <c r="B30" s="1" t="s">
        <v>4259</v>
      </c>
      <c r="C30" s="1">
        <v>1224.500003810972</v>
      </c>
      <c r="D30" s="1">
        <v>0</v>
      </c>
      <c r="E30">
        <f>(R30-S30*(1000-T30)/(1000-U30))*AO30</f>
        <v>-1.6800152291998249</v>
      </c>
      <c r="F30">
        <f>IF(AZ30&lt;&gt;0,1/(1/AZ30-1/N30),0)</f>
        <v>1.8163601056934646</v>
      </c>
      <c r="G30">
        <f>((BC30-AP30/2)*S30-E30)/(BC30+AP30/2)</f>
        <v>388.66189688800603</v>
      </c>
      <c r="H30">
        <f>AP30*1000</f>
        <v>17.836423130682267</v>
      </c>
      <c r="I30">
        <f>(AU30-BA30)</f>
        <v>1.1791476904281799</v>
      </c>
      <c r="J30">
        <f>(P30+AT30*D30)</f>
        <v>30.765542984008789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32.2884521484375</v>
      </c>
      <c r="P30" s="1">
        <v>30.765542984008789</v>
      </c>
      <c r="Q30" s="1">
        <v>32.477928161621094</v>
      </c>
      <c r="R30" s="1">
        <v>399.89797973632813</v>
      </c>
      <c r="S30" s="1">
        <v>395.0379638671875</v>
      </c>
      <c r="T30" s="1">
        <v>21.560304641723633</v>
      </c>
      <c r="U30" s="1">
        <v>37.115131378173828</v>
      </c>
      <c r="V30" s="1">
        <v>39.164199829101563</v>
      </c>
      <c r="W30" s="1">
        <v>67.419471740722656</v>
      </c>
      <c r="X30" s="1">
        <v>300.32110595703125</v>
      </c>
      <c r="Y30" s="1">
        <v>149.45639038085938</v>
      </c>
      <c r="Z30" s="1">
        <v>2.4010397493839264E-2</v>
      </c>
      <c r="AA30" s="1">
        <v>88.165435791015625</v>
      </c>
      <c r="AB30" s="1">
        <v>32.456279754638672</v>
      </c>
      <c r="AC30" s="1">
        <v>3.6278054714202881</v>
      </c>
      <c r="AD30" s="1">
        <v>7.055819034576416E-2</v>
      </c>
      <c r="AE30" s="1">
        <v>4.9125300720334053E-3</v>
      </c>
      <c r="AF30" s="1">
        <v>1.9791083410382271E-2</v>
      </c>
      <c r="AG30" s="1">
        <v>6.3637075945734978E-3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1.1041217130773204</v>
      </c>
      <c r="AP30">
        <f>(U30-T30)/(1000-U30)*AO30</f>
        <v>1.7836423130682268E-2</v>
      </c>
      <c r="AQ30">
        <f>(P30+273.15)</f>
        <v>303.91554298400877</v>
      </c>
      <c r="AR30">
        <f>(O30+273.15)</f>
        <v>305.43845214843748</v>
      </c>
      <c r="AS30">
        <f>(Y30*AK30+Z30*AL30)*AM30</f>
        <v>23.913021926439797</v>
      </c>
      <c r="AT30">
        <f>((AS30+0.00000010773*(AR30^4-AQ30^4))-AP30*44100)/(L30*0.92*2*29.3+0.00000043092*AQ30^3)</f>
        <v>-5.837210262081248</v>
      </c>
      <c r="AU30">
        <f>0.61365*EXP(17.502*J30/(240.97+J30))</f>
        <v>4.4514194228256736</v>
      </c>
      <c r="AV30">
        <f>AU30*1000/AA30</f>
        <v>50.489393977217652</v>
      </c>
      <c r="AW30">
        <f>(AV30-U30)</f>
        <v>13.374262599043824</v>
      </c>
      <c r="AX30">
        <f>IF(D30,P30,(O30+P30)/2)</f>
        <v>31.526997566223145</v>
      </c>
      <c r="AY30">
        <f>0.61365*EXP(17.502*AX30/(240.97+AX30))</f>
        <v>4.6487237713780605</v>
      </c>
      <c r="AZ30">
        <f>IF(AW30&lt;&gt;0,(1000-(AV30+U30)/2)/AW30*AP30,0)</f>
        <v>1.2752215169381327</v>
      </c>
      <c r="BA30">
        <f>U30*AA30/1000</f>
        <v>3.2722717323974937</v>
      </c>
      <c r="BB30">
        <f>(AY30-BA30)</f>
        <v>1.3764520389805668</v>
      </c>
      <c r="BC30">
        <f>1/(1.6/F30+1.37/N30)</f>
        <v>0.83267411557601612</v>
      </c>
      <c r="BD30">
        <f>G30*AA30*0.001</f>
        <v>34.266545514493835</v>
      </c>
      <c r="BE30">
        <f>G30/S30</f>
        <v>0.98385960955052632</v>
      </c>
      <c r="BF30">
        <f>(1-AP30*AA30/AU30/F30)*100</f>
        <v>80.550624816631597</v>
      </c>
      <c r="BG30">
        <f>(S30-E30/(N30/1.35))</f>
        <v>395.56783212708314</v>
      </c>
      <c r="BH30">
        <f>E30*BF30/100/BG30</f>
        <v>-3.4210637322507681E-3</v>
      </c>
    </row>
    <row r="31" spans="1:60" x14ac:dyDescent="0.35">
      <c r="A31" s="1" t="s">
        <v>9</v>
      </c>
      <c r="B31" s="1" t="s">
        <v>4258</v>
      </c>
      <c r="K31" s="1">
        <v>2.72</v>
      </c>
    </row>
    <row r="32" spans="1:60" x14ac:dyDescent="0.35">
      <c r="A32" s="1" t="s">
        <v>9</v>
      </c>
      <c r="B32" s="1" t="s">
        <v>4257</v>
      </c>
      <c r="K32" s="1">
        <v>2.72</v>
      </c>
    </row>
    <row r="33" spans="1:60" x14ac:dyDescent="0.35">
      <c r="A33" s="1">
        <v>6</v>
      </c>
      <c r="B33" s="1" t="s">
        <v>4256</v>
      </c>
      <c r="C33" s="1">
        <v>1428.500003810972</v>
      </c>
      <c r="D33" s="1">
        <v>0</v>
      </c>
      <c r="E33">
        <f>(R33-S33*(1000-T33)/(1000-U33))*AO33</f>
        <v>-1.0849689589671783</v>
      </c>
      <c r="F33">
        <f>IF(AZ33&lt;&gt;0,1/(1/AZ33-1/N33),0)</f>
        <v>1.7700106523363288</v>
      </c>
      <c r="G33">
        <f>((BC33-AP33/2)*S33-E33)/(BC33+AP33/2)</f>
        <v>387.45225107794033</v>
      </c>
      <c r="H33">
        <f>AP33*1000</f>
        <v>17.504814874208225</v>
      </c>
      <c r="I33">
        <f>(AU33-BA33)</f>
        <v>1.1788347739937644</v>
      </c>
      <c r="J33">
        <f>(P33+AT33*D33)</f>
        <v>30.758453369140625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32.237178802490234</v>
      </c>
      <c r="P33" s="1">
        <v>30.758453369140625</v>
      </c>
      <c r="Q33" s="1">
        <v>32.423271179199219</v>
      </c>
      <c r="R33" s="1">
        <v>399.77291870117188</v>
      </c>
      <c r="S33" s="1">
        <v>394.50137329101563</v>
      </c>
      <c r="T33" s="1">
        <v>21.823543548583984</v>
      </c>
      <c r="U33" s="1">
        <v>37.088871002197266</v>
      </c>
      <c r="V33" s="1">
        <v>39.767406463623047</v>
      </c>
      <c r="W33" s="1">
        <v>67.584266662597656</v>
      </c>
      <c r="X33" s="1">
        <v>300.33538818359375</v>
      </c>
      <c r="Y33" s="1">
        <v>300.19973754882813</v>
      </c>
      <c r="Z33" s="1">
        <v>0</v>
      </c>
      <c r="AA33" s="1">
        <v>88.187705993652344</v>
      </c>
      <c r="AB33" s="1">
        <v>32.463733673095703</v>
      </c>
      <c r="AC33" s="1">
        <v>3.6303198337554932</v>
      </c>
      <c r="AD33" s="1">
        <v>7.244497537612915E-2</v>
      </c>
      <c r="AE33" s="1">
        <v>1.2342384085059166E-2</v>
      </c>
      <c r="AF33" s="1">
        <v>4.5994579792022705E-2</v>
      </c>
      <c r="AG33" s="1">
        <v>6.0830097645521164E-3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1.104174221263212</v>
      </c>
      <c r="AP33">
        <f>(U33-T33)/(1000-U33)*AO33</f>
        <v>1.7504814874208227E-2</v>
      </c>
      <c r="AQ33">
        <f>(P33+273.15)</f>
        <v>303.9084533691406</v>
      </c>
      <c r="AR33">
        <f>(O33+273.15)</f>
        <v>305.38717880249021</v>
      </c>
      <c r="AS33">
        <f>(Y33*AK33+Z33*AL33)*AM33</f>
        <v>48.031956934214577</v>
      </c>
      <c r="AT33">
        <f>((AS33+0.00000010773*(AR33^4-AQ33^4))-AP33*44100)/(L33*0.92*2*29.3+0.00000043092*AQ33^3)</f>
        <v>-5.5375925950213398</v>
      </c>
      <c r="AU33">
        <f>0.61365*EXP(17.502*J33/(240.97+J33))</f>
        <v>4.4496172255720348</v>
      </c>
      <c r="AV33">
        <f>AU33*1000/AA33</f>
        <v>50.456207874284807</v>
      </c>
      <c r="AW33">
        <f>(AV33-U33)</f>
        <v>13.367336872087542</v>
      </c>
      <c r="AX33">
        <f>IF(D33,P33,(O33+P33)/2)</f>
        <v>31.49781608581543</v>
      </c>
      <c r="AY33">
        <f>0.61365*EXP(17.502*AX33/(240.97+AX33))</f>
        <v>4.641024406676439</v>
      </c>
      <c r="AZ33">
        <f>IF(AW33&lt;&gt;0,(1000-(AV33+U33)/2)/AW33*AP33,0)</f>
        <v>1.2522004072269497</v>
      </c>
      <c r="BA33">
        <f>U33*AA33/1000</f>
        <v>3.2707824515782704</v>
      </c>
      <c r="BB33">
        <f>(AY33-BA33)</f>
        <v>1.3702419550981686</v>
      </c>
      <c r="BC33">
        <f>1/(1.6/F33+1.37/N33)</f>
        <v>0.81698225457744478</v>
      </c>
      <c r="BD33">
        <f>G33*AA33*0.001</f>
        <v>34.168525204640176</v>
      </c>
      <c r="BE33">
        <f>G33/S33</f>
        <v>0.98213156483012976</v>
      </c>
      <c r="BF33">
        <f>(1-AP33*AA33/AU33/F33)*100</f>
        <v>80.399505203405795</v>
      </c>
      <c r="BG33">
        <f>(S33-E33/(N33/1.35))</f>
        <v>394.84356698327315</v>
      </c>
      <c r="BH33">
        <f>E33*BF33/100/BG33</f>
        <v>-2.2092538604208995E-3</v>
      </c>
    </row>
    <row r="34" spans="1:60" x14ac:dyDescent="0.35">
      <c r="A34" s="1" t="s">
        <v>9</v>
      </c>
      <c r="B34" s="1" t="s">
        <v>4255</v>
      </c>
      <c r="K34" s="1">
        <v>2.72</v>
      </c>
    </row>
    <row r="35" spans="1:60" x14ac:dyDescent="0.35">
      <c r="A35" s="1" t="s">
        <v>9</v>
      </c>
      <c r="B35" s="1" t="s">
        <v>4254</v>
      </c>
      <c r="K35" s="1">
        <v>2.72</v>
      </c>
    </row>
    <row r="36" spans="1:60" x14ac:dyDescent="0.35">
      <c r="A36" s="1">
        <v>7</v>
      </c>
      <c r="B36" s="1" t="s">
        <v>4253</v>
      </c>
      <c r="C36" s="1">
        <v>1632.500003810972</v>
      </c>
      <c r="D36" s="1">
        <v>0</v>
      </c>
      <c r="E36">
        <f>(R36-S36*(1000-T36)/(1000-U36))*AO36</f>
        <v>-0.4200169879682859</v>
      </c>
      <c r="F36">
        <f>IF(AZ36&lt;&gt;0,1/(1/AZ36-1/N36),0)</f>
        <v>1.7604128122994007</v>
      </c>
      <c r="G36">
        <f>((BC36-AP36/2)*S36-E36)/(BC36+AP36/2)</f>
        <v>386.29155045142051</v>
      </c>
      <c r="H36">
        <f>AP36*1000</f>
        <v>17.492033376810046</v>
      </c>
      <c r="I36">
        <f>(AU36-BA36)</f>
        <v>1.1823859603066387</v>
      </c>
      <c r="J36">
        <f>(P36+AT36*D36)</f>
        <v>30.86463737487793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32.218215942382813</v>
      </c>
      <c r="P36" s="1">
        <v>30.86463737487793</v>
      </c>
      <c r="Q36" s="1">
        <v>32.387966156005859</v>
      </c>
      <c r="R36" s="1">
        <v>400.02810668945313</v>
      </c>
      <c r="S36" s="1">
        <v>394.16400146484375</v>
      </c>
      <c r="T36" s="1">
        <v>22.09797477722168</v>
      </c>
      <c r="U36" s="1">
        <v>37.348701477050781</v>
      </c>
      <c r="V36" s="1">
        <v>40.317920684814453</v>
      </c>
      <c r="W36" s="1">
        <v>68.142982482910156</v>
      </c>
      <c r="X36" s="1">
        <v>300.32235717773438</v>
      </c>
      <c r="Y36" s="1">
        <v>500.29061889648438</v>
      </c>
      <c r="Z36" s="1">
        <v>7.77478888630867E-2</v>
      </c>
      <c r="AA36" s="1">
        <v>88.203605651855469</v>
      </c>
      <c r="AB36" s="1">
        <v>32.356533050537109</v>
      </c>
      <c r="AC36" s="1">
        <v>3.6436145305633545</v>
      </c>
      <c r="AD36" s="1">
        <v>0.13663052022457123</v>
      </c>
      <c r="AE36" s="1">
        <v>7.5831636786460876E-3</v>
      </c>
      <c r="AF36" s="1">
        <v>2.9101666063070297E-2</v>
      </c>
      <c r="AG36" s="1">
        <v>1.5761151909828186E-2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1.1041263131534351</v>
      </c>
      <c r="AP36">
        <f>(U36-T36)/(1000-U36)*AO36</f>
        <v>1.7492033376810046E-2</v>
      </c>
      <c r="AQ36">
        <f>(P36+273.15)</f>
        <v>304.01463737487791</v>
      </c>
      <c r="AR36">
        <f>(O36+273.15)</f>
        <v>305.36821594238279</v>
      </c>
      <c r="AS36">
        <f>(Y36*AK36+Z36*AL36)*AM36</f>
        <v>80.046497234258823</v>
      </c>
      <c r="AT36">
        <f>((AS36+0.00000010773*(AR36^4-AQ36^4))-AP36*44100)/(L36*0.92*2*29.3+0.00000043092*AQ36^3)</f>
        <v>-5.2934096861824083</v>
      </c>
      <c r="AU36">
        <f>0.61365*EXP(17.502*J36/(240.97+J36))</f>
        <v>4.4766760969972976</v>
      </c>
      <c r="AV36">
        <f>AU36*1000/AA36</f>
        <v>50.753889978908418</v>
      </c>
      <c r="AW36">
        <f>(AV36-U36)</f>
        <v>13.405188501857637</v>
      </c>
      <c r="AX36">
        <f>IF(D36,P36,(O36+P36)/2)</f>
        <v>31.541426658630371</v>
      </c>
      <c r="AY36">
        <f>0.61365*EXP(17.502*AX36/(240.97+AX36))</f>
        <v>4.6525349116715153</v>
      </c>
      <c r="AZ36">
        <f>IF(AW36&lt;&gt;0,(1000-(AV36+U36)/2)/AW36*AP36,0)</f>
        <v>1.2473891463240001</v>
      </c>
      <c r="BA36">
        <f>U36*AA36/1000</f>
        <v>3.294290136690659</v>
      </c>
      <c r="BB36">
        <f>(AY36-BA36)</f>
        <v>1.3582447749808564</v>
      </c>
      <c r="BC36">
        <f>1/(1.6/F36+1.37/N36)</f>
        <v>0.81370595799544265</v>
      </c>
      <c r="BD36">
        <f>G36*AA36*0.001</f>
        <v>34.072307582660926</v>
      </c>
      <c r="BE36">
        <f>G36/S36</f>
        <v>0.98002747337614138</v>
      </c>
      <c r="BF36">
        <f>(1-AP36*AA36/AU36/F36)*100</f>
        <v>80.422535607375323</v>
      </c>
      <c r="BG36">
        <f>(S36-E36/(N36/1.35))</f>
        <v>394.29647268693344</v>
      </c>
      <c r="BH36">
        <f>E36*BF36/100/BG36</f>
        <v>-8.5668611084436424E-4</v>
      </c>
    </row>
    <row r="37" spans="1:60" x14ac:dyDescent="0.35">
      <c r="A37" s="1" t="s">
        <v>9</v>
      </c>
      <c r="B37" s="1" t="s">
        <v>4252</v>
      </c>
      <c r="K37" s="1">
        <v>2.72</v>
      </c>
    </row>
    <row r="38" spans="1:60" x14ac:dyDescent="0.35">
      <c r="A38" s="1" t="s">
        <v>9</v>
      </c>
      <c r="B38" s="1" t="s">
        <v>4251</v>
      </c>
      <c r="K38" s="1">
        <v>2.72</v>
      </c>
    </row>
    <row r="39" spans="1:60" x14ac:dyDescent="0.35">
      <c r="A39" s="1">
        <v>8</v>
      </c>
      <c r="B39" s="1" t="s">
        <v>4250</v>
      </c>
      <c r="C39" s="1">
        <v>1836.500003810972</v>
      </c>
      <c r="D39" s="1">
        <v>0</v>
      </c>
      <c r="E39">
        <f>(R39-S39*(1000-T39)/(1000-U39))*AO39</f>
        <v>0.19930548399671777</v>
      </c>
      <c r="F39">
        <f>IF(AZ39&lt;&gt;0,1/(1/AZ39-1/N39),0)</f>
        <v>1.8398380019651841</v>
      </c>
      <c r="G39">
        <f>((BC39-AP39/2)*S39-E39)/(BC39+AP39/2)</f>
        <v>384.97727407866734</v>
      </c>
      <c r="H39">
        <f>AP39*1000</f>
        <v>17.861589643516918</v>
      </c>
      <c r="I39">
        <f>(AU39-BA39)</f>
        <v>1.1697696407884002</v>
      </c>
      <c r="J39">
        <f>(P39+AT39*D39)</f>
        <v>31.020734786987305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32.236106872558594</v>
      </c>
      <c r="P39" s="1">
        <v>31.020734786987305</v>
      </c>
      <c r="Q39" s="1">
        <v>32.386932373046875</v>
      </c>
      <c r="R39" s="1">
        <v>400.03155517578125</v>
      </c>
      <c r="S39" s="1">
        <v>393.485595703125</v>
      </c>
      <c r="T39" s="1">
        <v>22.383102416992188</v>
      </c>
      <c r="U39" s="1">
        <v>37.946327209472656</v>
      </c>
      <c r="V39" s="1">
        <v>40.796169281005859</v>
      </c>
      <c r="W39" s="1">
        <v>69.162208557128906</v>
      </c>
      <c r="X39" s="1">
        <v>300.32308959960938</v>
      </c>
      <c r="Y39" s="1">
        <v>750.30169677734375</v>
      </c>
      <c r="Z39" s="1">
        <v>0.18293382227420807</v>
      </c>
      <c r="AA39" s="1">
        <v>88.202079772949219</v>
      </c>
      <c r="AB39" s="1">
        <v>32.238025665283203</v>
      </c>
      <c r="AC39" s="1">
        <v>3.6280064582824707</v>
      </c>
      <c r="AD39" s="1">
        <v>6.577000766992569E-2</v>
      </c>
      <c r="AE39" s="1">
        <v>1.2226542457938194E-2</v>
      </c>
      <c r="AF39" s="1">
        <v>3.6274787038564682E-2</v>
      </c>
      <c r="AG39" s="1">
        <v>1.3639269396662712E-2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1.1041290058809166</v>
      </c>
      <c r="AP39">
        <f>(U39-T39)/(1000-U39)*AO39</f>
        <v>1.7861589643516917E-2</v>
      </c>
      <c r="AQ39">
        <f>(P39+273.15)</f>
        <v>304.17073478698728</v>
      </c>
      <c r="AR39">
        <f>(O39+273.15)</f>
        <v>305.38610687255857</v>
      </c>
      <c r="AS39">
        <f>(Y39*AK39+Z39*AL39)*AM39</f>
        <v>120.04826880108703</v>
      </c>
      <c r="AT39">
        <f>((AS39+0.00000010773*(AR39^4-AQ39^4))-AP39*44100)/(L39*0.92*2*29.3+0.00000043092*AQ39^3)</f>
        <v>-5.119842812177013</v>
      </c>
      <c r="AU39">
        <f>0.61365*EXP(17.502*J39/(240.97+J39))</f>
        <v>4.5167146204087407</v>
      </c>
      <c r="AV39">
        <f>AU39*1000/AA39</f>
        <v>51.208708819970205</v>
      </c>
      <c r="AW39">
        <f>(AV39-U39)</f>
        <v>13.262381610497549</v>
      </c>
      <c r="AX39">
        <f>IF(D39,P39,(O39+P39)/2)</f>
        <v>31.628420829772949</v>
      </c>
      <c r="AY39">
        <f>0.61365*EXP(17.502*AX39/(240.97+AX39))</f>
        <v>4.6755702882074077</v>
      </c>
      <c r="AZ39">
        <f>IF(AW39&lt;&gt;0,(1000-(AV39+U39)/2)/AW39*AP39,0)</f>
        <v>1.2867496058101482</v>
      </c>
      <c r="BA39">
        <f>U39*AA39/1000</f>
        <v>3.3469449796203405</v>
      </c>
      <c r="BB39">
        <f>(AY39-BA39)</f>
        <v>1.3286253085870672</v>
      </c>
      <c r="BC39">
        <f>1/(1.6/F39+1.37/N39)</f>
        <v>0.84054152699369811</v>
      </c>
      <c r="BD39">
        <f>G39*AA39*0.001</f>
        <v>33.955796239059147</v>
      </c>
      <c r="BE39">
        <f>G39/S39</f>
        <v>0.97837704424922078</v>
      </c>
      <c r="BF39">
        <f>(1-AP39*AA39/AU39/F39)*100</f>
        <v>81.041817619655717</v>
      </c>
      <c r="BG39">
        <f>(S39-E39/(N39/1.35))</f>
        <v>393.42273576700211</v>
      </c>
      <c r="BH39">
        <f>E39*BF39/100/BG39</f>
        <v>4.1055275194428533E-4</v>
      </c>
    </row>
    <row r="40" spans="1:60" x14ac:dyDescent="0.35">
      <c r="A40" s="1" t="s">
        <v>9</v>
      </c>
      <c r="B40" s="1" t="s">
        <v>4249</v>
      </c>
      <c r="K40" s="1">
        <v>2.72</v>
      </c>
    </row>
    <row r="41" spans="1:60" x14ac:dyDescent="0.35">
      <c r="A41" s="1" t="s">
        <v>9</v>
      </c>
      <c r="B41" s="1" t="s">
        <v>4248</v>
      </c>
      <c r="K41" s="1">
        <v>2.72</v>
      </c>
    </row>
    <row r="42" spans="1:60" x14ac:dyDescent="0.35">
      <c r="A42" s="1">
        <v>9</v>
      </c>
      <c r="B42" s="1" t="s">
        <v>4247</v>
      </c>
      <c r="C42" s="1">
        <v>2040.500003810972</v>
      </c>
      <c r="D42" s="1">
        <v>0</v>
      </c>
      <c r="E42">
        <f>(R42-S42*(1000-T42)/(1000-U42))*AO42</f>
        <v>-0.35519067323743486</v>
      </c>
      <c r="F42">
        <f>IF(AZ42&lt;&gt;0,1/(1/AZ42-1/N42),0)</f>
        <v>1.9317960614840224</v>
      </c>
      <c r="G42">
        <f>((BC42-AP42/2)*S42-E42)/(BC42+AP42/2)</f>
        <v>385.6731673781436</v>
      </c>
      <c r="H42">
        <f>AP42*1000</f>
        <v>18.315848439049461</v>
      </c>
      <c r="I42">
        <f>(AU42-BA42)</f>
        <v>1.1590946086936116</v>
      </c>
      <c r="J42">
        <f>(P42+AT42*D42)</f>
        <v>31.207801818847656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32.271072387695313</v>
      </c>
      <c r="P42" s="1">
        <v>31.207801818847656</v>
      </c>
      <c r="Q42" s="1">
        <v>32.405284881591797</v>
      </c>
      <c r="R42" s="1">
        <v>399.66363525390625</v>
      </c>
      <c r="S42" s="1">
        <v>393.45877075195313</v>
      </c>
      <c r="T42" s="1">
        <v>22.660892486572266</v>
      </c>
      <c r="U42" s="1">
        <v>38.608085632324219</v>
      </c>
      <c r="V42" s="1">
        <v>41.229434967041016</v>
      </c>
      <c r="W42" s="1">
        <v>70.243896484375</v>
      </c>
      <c r="X42" s="1">
        <v>300.33929443359375</v>
      </c>
      <c r="Y42" s="1">
        <v>999.64776611328125</v>
      </c>
      <c r="Z42" s="1">
        <v>0.21380862593650818</v>
      </c>
      <c r="AA42" s="1">
        <v>88.220191955566406</v>
      </c>
      <c r="AB42" s="1">
        <v>32.314746856689453</v>
      </c>
      <c r="AC42" s="1">
        <v>3.6370131969451904</v>
      </c>
      <c r="AD42" s="1">
        <v>9.7571425139904022E-2</v>
      </c>
      <c r="AE42" s="1">
        <v>7.0217386819422245E-3</v>
      </c>
      <c r="AF42" s="1">
        <v>3.538542240858078E-2</v>
      </c>
      <c r="AG42" s="1">
        <v>1.027989573776722E-2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1.1041885824764472</v>
      </c>
      <c r="AP42">
        <f>(U42-T42)/(1000-U42)*AO42</f>
        <v>1.8315848439049459E-2</v>
      </c>
      <c r="AQ42">
        <f>(P42+273.15)</f>
        <v>304.35780181884763</v>
      </c>
      <c r="AR42">
        <f>(O42+273.15)</f>
        <v>305.42107238769529</v>
      </c>
      <c r="AS42">
        <f>(Y42*AK42+Z42*AL42)*AM42</f>
        <v>159.943639003106</v>
      </c>
      <c r="AT42">
        <f>((AS42+0.00000010773*(AR42^4-AQ42^4))-AP42*44100)/(L42*0.92*2*29.3+0.00000043092*AQ42^3)</f>
        <v>-4.9776354760170731</v>
      </c>
      <c r="AU42">
        <f>0.61365*EXP(17.502*J42/(240.97+J42))</f>
        <v>4.5651073342141997</v>
      </c>
      <c r="AV42">
        <f>AU42*1000/AA42</f>
        <v>51.746739981176795</v>
      </c>
      <c r="AW42">
        <f>(AV42-U42)</f>
        <v>13.138654348852576</v>
      </c>
      <c r="AX42">
        <f>IF(D42,P42,(O42+P42)/2)</f>
        <v>31.739437103271484</v>
      </c>
      <c r="AY42">
        <f>0.61365*EXP(17.502*AX42/(240.97+AX42))</f>
        <v>4.7051107129979579</v>
      </c>
      <c r="AZ42">
        <f>IF(AW42&lt;&gt;0,(1000-(AV42+U42)/2)/AW42*AP42,0)</f>
        <v>1.3310636941095828</v>
      </c>
      <c r="BA42">
        <f>U42*AA42/1000</f>
        <v>3.4060127255205881</v>
      </c>
      <c r="BB42">
        <f>(AY42-BA42)</f>
        <v>1.2990979874773698</v>
      </c>
      <c r="BC42">
        <f>1/(1.6/F42+1.37/N42)</f>
        <v>0.87084330496173334</v>
      </c>
      <c r="BD42">
        <f>G42*AA42*0.001</f>
        <v>34.024160858211125</v>
      </c>
      <c r="BE42">
        <f>G42/S42</f>
        <v>0.98021240355392214</v>
      </c>
      <c r="BF42">
        <f>(1-AP42*AA42/AU42/F42)*100</f>
        <v>81.677582697729576</v>
      </c>
      <c r="BG42">
        <f>(S42-E42/(N42/1.35))</f>
        <v>393.57079608403842</v>
      </c>
      <c r="BH42">
        <f>E42*BF42/100/BG42</f>
        <v>-7.37125718561144E-4</v>
      </c>
    </row>
    <row r="43" spans="1:60" x14ac:dyDescent="0.35">
      <c r="A43" s="1" t="s">
        <v>9</v>
      </c>
      <c r="B43" s="1" t="s">
        <v>4246</v>
      </c>
      <c r="K43" s="1">
        <v>2.72</v>
      </c>
    </row>
    <row r="44" spans="1:60" x14ac:dyDescent="0.35">
      <c r="A44" s="1" t="s">
        <v>9</v>
      </c>
      <c r="B44" s="1" t="s">
        <v>4245</v>
      </c>
      <c r="K44" s="1">
        <v>2.72</v>
      </c>
    </row>
    <row r="45" spans="1:60" x14ac:dyDescent="0.35">
      <c r="A45" s="1">
        <v>10</v>
      </c>
      <c r="B45" s="1" t="s">
        <v>4244</v>
      </c>
      <c r="C45" s="1">
        <v>2245.0000037997961</v>
      </c>
      <c r="D45" s="1">
        <v>0</v>
      </c>
      <c r="E45">
        <f>(R45-S45*(1000-T45)/(1000-U45))*AO45</f>
        <v>0.67840146609253427</v>
      </c>
      <c r="F45">
        <f>IF(AZ45&lt;&gt;0,1/(1/AZ45-1/N45),0)</f>
        <v>2.0594500066253558</v>
      </c>
      <c r="G45">
        <f>((BC45-AP45/2)*S45-E45)/(BC45+AP45/2)</f>
        <v>383.81637835627305</v>
      </c>
      <c r="H45">
        <f>AP45*1000</f>
        <v>18.860438755453078</v>
      </c>
      <c r="I45">
        <f>(AU45-BA45)</f>
        <v>1.1420219255270889</v>
      </c>
      <c r="J45">
        <f>(P45+AT45*D45)</f>
        <v>31.395414352416992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32.32086181640625</v>
      </c>
      <c r="P45" s="1">
        <v>31.395414352416992</v>
      </c>
      <c r="Q45" s="1">
        <v>32.435840606689453</v>
      </c>
      <c r="R45" s="1">
        <v>399.91259765625</v>
      </c>
      <c r="S45" s="1">
        <v>392.59228515625</v>
      </c>
      <c r="T45" s="1">
        <v>22.94068717956543</v>
      </c>
      <c r="U45" s="1">
        <v>39.349662780761719</v>
      </c>
      <c r="V45" s="1">
        <v>41.628932952880859</v>
      </c>
      <c r="W45" s="1">
        <v>71.405204772949219</v>
      </c>
      <c r="X45" s="1">
        <v>300.33404541015625</v>
      </c>
      <c r="Y45" s="1">
        <v>1250.8746337890625</v>
      </c>
      <c r="Z45" s="1">
        <v>8.0035701394081116E-2</v>
      </c>
      <c r="AA45" s="1">
        <v>88.23638916015625</v>
      </c>
      <c r="AB45" s="1">
        <v>32.227245330810547</v>
      </c>
      <c r="AC45" s="1">
        <v>3.6487095355987549</v>
      </c>
      <c r="AD45" s="1">
        <v>4.8171475529670715E-2</v>
      </c>
      <c r="AE45" s="1">
        <v>7.0652356371283531E-3</v>
      </c>
      <c r="AF45" s="1">
        <v>5.0129350274801254E-2</v>
      </c>
      <c r="AG45" s="1">
        <v>1.3897313736379147E-2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1.1041692845961624</v>
      </c>
      <c r="AP45">
        <f>(U45-T45)/(1000-U45)*AO45</f>
        <v>1.8860438755453079E-2</v>
      </c>
      <c r="AQ45">
        <f>(P45+273.15)</f>
        <v>304.54541435241697</v>
      </c>
      <c r="AR45">
        <f>(O45+273.15)</f>
        <v>305.47086181640623</v>
      </c>
      <c r="AS45">
        <f>(Y45*AK45+Z45*AL45)*AM45</f>
        <v>200.13993693277371</v>
      </c>
      <c r="AT45">
        <f>((AS45+0.00000010773*(AR45^4-AQ45^4))-AP45*44100)/(L45*0.92*2*29.3+0.00000043092*AQ45^3)</f>
        <v>-4.8630027883066562</v>
      </c>
      <c r="AU45">
        <f>0.61365*EXP(17.502*J45/(240.97+J45))</f>
        <v>4.6140940839712963</v>
      </c>
      <c r="AV45">
        <f>AU45*1000/AA45</f>
        <v>52.292417310916235</v>
      </c>
      <c r="AW45">
        <f>(AV45-U45)</f>
        <v>12.942754530154517</v>
      </c>
      <c r="AX45">
        <f>IF(D45,P45,(O45+P45)/2)</f>
        <v>31.858138084411621</v>
      </c>
      <c r="AY45">
        <f>0.61365*EXP(17.502*AX45/(240.97+AX45))</f>
        <v>4.7368756042128428</v>
      </c>
      <c r="AZ45">
        <f>IF(AW45&lt;&gt;0,(1000-(AV45+U45)/2)/AW45*AP45,0)</f>
        <v>1.3904485165062093</v>
      </c>
      <c r="BA45">
        <f>U45*AA45/1000</f>
        <v>3.4720721584442074</v>
      </c>
      <c r="BB45">
        <f>(AY45-BA45)</f>
        <v>1.2648034457686355</v>
      </c>
      <c r="BC45">
        <f>1/(1.6/F45+1.37/N45)</f>
        <v>0.91159872958132238</v>
      </c>
      <c r="BD45">
        <f>G45*AA45*0.001</f>
        <v>33.866571326685879</v>
      </c>
      <c r="BE45">
        <f>G45/S45</f>
        <v>0.97764625762708457</v>
      </c>
      <c r="BF45">
        <f>(1-AP45*AA45/AU45/F45)*100</f>
        <v>82.486948716635638</v>
      </c>
      <c r="BG45">
        <f>(S45-E45/(N45/1.35))</f>
        <v>392.37832078372446</v>
      </c>
      <c r="BH45">
        <f>E45*BF45/100/BG45</f>
        <v>1.426155931120098E-3</v>
      </c>
    </row>
    <row r="46" spans="1:60" x14ac:dyDescent="0.35">
      <c r="A46" s="1" t="s">
        <v>9</v>
      </c>
      <c r="B46" s="1" t="s">
        <v>4243</v>
      </c>
      <c r="K46" s="1">
        <v>2.72</v>
      </c>
    </row>
    <row r="47" spans="1:60" x14ac:dyDescent="0.35">
      <c r="A47" s="1" t="s">
        <v>9</v>
      </c>
      <c r="B47" s="1" t="s">
        <v>4242</v>
      </c>
      <c r="K47" s="1">
        <v>2.72</v>
      </c>
    </row>
    <row r="48" spans="1:60" x14ac:dyDescent="0.35">
      <c r="A48" s="1">
        <v>11</v>
      </c>
      <c r="B48" s="1" t="s">
        <v>4241</v>
      </c>
      <c r="C48" s="1">
        <v>2449.0000037997961</v>
      </c>
      <c r="D48" s="1">
        <v>0</v>
      </c>
      <c r="E48">
        <f>(R48-S48*(1000-T48)/(1000-U48))*AO48</f>
        <v>0.96952771343785649</v>
      </c>
      <c r="F48">
        <f>IF(AZ48&lt;&gt;0,1/(1/AZ48-1/N48),0)</f>
        <v>0.60674795942075521</v>
      </c>
      <c r="G48">
        <f>((BC48-AP48/2)*S48-E48)/(BC48+AP48/2)</f>
        <v>367.00877904085922</v>
      </c>
      <c r="H48">
        <f>AP48*1000</f>
        <v>19.747656752347844</v>
      </c>
      <c r="I48">
        <f>(AU48-BA48)</f>
        <v>3.0892098203564973</v>
      </c>
      <c r="J48">
        <f>(P48+AT48*D48)</f>
        <v>38.000095367431641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32.415958404541016</v>
      </c>
      <c r="P48" s="1">
        <v>38.000095367431641</v>
      </c>
      <c r="Q48" s="1">
        <v>32.492343902587891</v>
      </c>
      <c r="R48" s="1">
        <v>399.92788696289063</v>
      </c>
      <c r="S48" s="1">
        <v>392.03814697265625</v>
      </c>
      <c r="T48" s="1">
        <v>23.272211074829102</v>
      </c>
      <c r="U48" s="1">
        <v>40.434173583984375</v>
      </c>
      <c r="V48" s="1">
        <v>42.008411407470703</v>
      </c>
      <c r="W48" s="1">
        <v>72.987281799316406</v>
      </c>
      <c r="X48" s="1">
        <v>300.3255615234375</v>
      </c>
      <c r="Y48" s="1">
        <v>1599.9361572265625</v>
      </c>
      <c r="Z48" s="1">
        <v>0.10404658317565918</v>
      </c>
      <c r="AA48" s="1">
        <v>88.244735717773438</v>
      </c>
      <c r="AB48" s="1">
        <v>32.120357513427734</v>
      </c>
      <c r="AC48" s="1">
        <v>3.6828927993774414</v>
      </c>
      <c r="AD48" s="1">
        <v>6.6886693239212036E-2</v>
      </c>
      <c r="AE48" s="1">
        <v>5.1598474383354187E-3</v>
      </c>
      <c r="AF48" s="1">
        <v>2.509559690952301E-2</v>
      </c>
      <c r="AG48" s="1">
        <v>1.8640987575054169E-2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1.1041380938361671</v>
      </c>
      <c r="AP48">
        <f>(U48-T48)/(1000-U48)*AO48</f>
        <v>1.9747656752347843E-2</v>
      </c>
      <c r="AQ48">
        <f>(P48+273.15)</f>
        <v>311.15009536743162</v>
      </c>
      <c r="AR48">
        <f>(O48+273.15)</f>
        <v>305.56595840454099</v>
      </c>
      <c r="AS48">
        <f>(Y48*AK48+Z48*AL48)*AM48</f>
        <v>255.98977943443242</v>
      </c>
      <c r="AT48">
        <f>((AS48+0.00000010773*(AR48^4-AQ48^4))-AP48*44100)/(L48*0.92*2*29.3+0.00000043092*AQ48^3)</f>
        <v>-5.339906643346036</v>
      </c>
      <c r="AU48">
        <f>0.61365*EXP(17.502*J48/(240.97+J48))</f>
        <v>6.6573127822417746</v>
      </c>
      <c r="AV48">
        <f>AU48*1000/AA48</f>
        <v>75.441472265647235</v>
      </c>
      <c r="AW48">
        <f>(AV48-U48)</f>
        <v>35.00729868166286</v>
      </c>
      <c r="AX48">
        <f>IF(D48,P48,(O48+P48)/2)</f>
        <v>35.208026885986328</v>
      </c>
      <c r="AY48">
        <f>0.61365*EXP(17.502*AX48/(240.97+AX48))</f>
        <v>5.713766327977905</v>
      </c>
      <c r="AZ48">
        <f>IF(AW48&lt;&gt;0,(1000-(AV48+U48)/2)/AW48*AP48,0)</f>
        <v>0.53141833882758172</v>
      </c>
      <c r="BA48">
        <f>U48*AA48/1000</f>
        <v>3.5681029618852773</v>
      </c>
      <c r="BB48">
        <f>(AY48-BA48)</f>
        <v>2.1456633660926276</v>
      </c>
      <c r="BC48">
        <f>1/(1.6/F48+1.37/N48)</f>
        <v>0.33817181534196145</v>
      </c>
      <c r="BD48">
        <f>G48*AA48*0.001</f>
        <v>32.386592712563328</v>
      </c>
      <c r="BE48">
        <f>G48/S48</f>
        <v>0.93615578451975801</v>
      </c>
      <c r="BF48">
        <f>(1-AP48*AA48/AU48/F48)*100</f>
        <v>56.858316318870486</v>
      </c>
      <c r="BG48">
        <f>(S48-E48/(N48/1.35))</f>
        <v>391.73236286218446</v>
      </c>
      <c r="BH48">
        <f>E48*BF48/100/BG48</f>
        <v>1.4072289817411553E-3</v>
      </c>
    </row>
    <row r="49" spans="1:60" x14ac:dyDescent="0.35">
      <c r="A49" s="1" t="s">
        <v>9</v>
      </c>
      <c r="B49" s="1" t="s">
        <v>4240</v>
      </c>
      <c r="K49" s="1">
        <v>2.72</v>
      </c>
    </row>
    <row r="50" spans="1:60" x14ac:dyDescent="0.35">
      <c r="A50" s="1" t="s">
        <v>9</v>
      </c>
      <c r="B50" s="1" t="s">
        <v>4235</v>
      </c>
      <c r="K50" s="1">
        <v>2.72</v>
      </c>
    </row>
    <row r="51" spans="1:60" x14ac:dyDescent="0.35">
      <c r="A51" s="1">
        <v>12</v>
      </c>
      <c r="B51" s="1" t="s">
        <v>4239</v>
      </c>
      <c r="C51" s="1">
        <v>2654.5000037886202</v>
      </c>
      <c r="D51" s="1">
        <v>0</v>
      </c>
      <c r="E51">
        <f>(R51-S51*(1000-T51)/(1000-U51))*AO51</f>
        <v>0.81378571058432714</v>
      </c>
      <c r="F51">
        <f>IF(AZ51&lt;&gt;0,1/(1/AZ51-1/N51),0)</f>
        <v>2.4105370799573658</v>
      </c>
      <c r="G51">
        <f>((BC51-AP51/2)*S51-E51)/(BC51+AP51/2)</f>
        <v>383.17780024124812</v>
      </c>
      <c r="H51">
        <f>AP51*1000</f>
        <v>20.652583793105578</v>
      </c>
      <c r="I51">
        <f>(AU51-BA51)</f>
        <v>1.1252324060922505</v>
      </c>
      <c r="J51">
        <f>(P51+AT51*D51)</f>
        <v>32.067153930664063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32.626380920410156</v>
      </c>
      <c r="P51" s="1">
        <v>32.067153930664063</v>
      </c>
      <c r="Q51" s="1">
        <v>32.650482177734375</v>
      </c>
      <c r="R51" s="1">
        <v>399.91854858398438</v>
      </c>
      <c r="S51" s="1">
        <v>391.85211181640625</v>
      </c>
      <c r="T51" s="1">
        <v>23.637191772460938</v>
      </c>
      <c r="U51" s="1">
        <v>41.564285278320313</v>
      </c>
      <c r="V51" s="1">
        <v>42.166309356689453</v>
      </c>
      <c r="W51" s="1">
        <v>74.146392822265625</v>
      </c>
      <c r="X51" s="1">
        <v>300.32839965820313</v>
      </c>
      <c r="Y51" s="1">
        <v>2000.768310546875</v>
      </c>
      <c r="Z51" s="1">
        <v>7.8892439603805542E-2</v>
      </c>
      <c r="AA51" s="1">
        <v>88.249580383300781</v>
      </c>
      <c r="AB51" s="1">
        <v>32.201614379882813</v>
      </c>
      <c r="AC51" s="1">
        <v>3.7347822189331055</v>
      </c>
      <c r="AD51" s="1">
        <v>8.7183676660060883E-2</v>
      </c>
      <c r="AE51" s="1">
        <v>1.3986243866384029E-2</v>
      </c>
      <c r="AF51" s="1">
        <v>4.1573703289031982E-2</v>
      </c>
      <c r="AG51" s="1">
        <v>4.4449823908507824E-3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1.1041485281551582</v>
      </c>
      <c r="AP51">
        <f>(U51-T51)/(1000-U51)*AO51</f>
        <v>2.0652583793105576E-2</v>
      </c>
      <c r="AQ51">
        <f>(P51+273.15)</f>
        <v>305.21715393066404</v>
      </c>
      <c r="AR51">
        <f>(O51+273.15)</f>
        <v>305.77638092041013</v>
      </c>
      <c r="AS51">
        <f>(Y51*AK51+Z51*AL51)*AM51</f>
        <v>320.12292253219493</v>
      </c>
      <c r="AT51">
        <f>((AS51+0.00000010773*(AR51^4-AQ51^4))-AP51*44100)/(L51*0.92*2*29.3+0.00000043092*AQ51^3)</f>
        <v>-4.5739178144421411</v>
      </c>
      <c r="AU51">
        <f>0.61365*EXP(17.502*J51/(240.97+J51))</f>
        <v>4.7932631408358244</v>
      </c>
      <c r="AV51">
        <f>AU51*1000/AA51</f>
        <v>54.314854756440752</v>
      </c>
      <c r="AW51">
        <f>(AV51-U51)</f>
        <v>12.75056947812044</v>
      </c>
      <c r="AX51">
        <f>IF(D51,P51,(O51+P51)/2)</f>
        <v>32.346767425537109</v>
      </c>
      <c r="AY51">
        <f>0.61365*EXP(17.502*AX51/(240.97+AX51))</f>
        <v>4.8696094384148871</v>
      </c>
      <c r="AZ51">
        <f>IF(AW51&lt;&gt;0,(1000-(AV51+U51)/2)/AW51*AP51,0)</f>
        <v>1.5420885976941181</v>
      </c>
      <c r="BA51">
        <f>U51*AA51/1000</f>
        <v>3.6680307347435739</v>
      </c>
      <c r="BB51">
        <f>(AY51-BA51)</f>
        <v>1.2015787036713133</v>
      </c>
      <c r="BC51">
        <f>1/(1.6/F51+1.37/N51)</f>
        <v>1.0164461738153048</v>
      </c>
      <c r="BD51">
        <f>G51*AA51*0.001</f>
        <v>33.8152800834864</v>
      </c>
      <c r="BE51">
        <f>G51/S51</f>
        <v>0.97786330272676369</v>
      </c>
      <c r="BF51">
        <f>(1-AP51*AA51/AU51/F51)*100</f>
        <v>84.225995732640627</v>
      </c>
      <c r="BG51">
        <f>(S51-E51/(N51/1.35))</f>
        <v>391.5954479416385</v>
      </c>
      <c r="BH51">
        <f>E51*BF51/100/BG51</f>
        <v>1.750324528725743E-3</v>
      </c>
    </row>
    <row r="52" spans="1:60" x14ac:dyDescent="0.35">
      <c r="A52" s="1" t="s">
        <v>9</v>
      </c>
      <c r="B52" s="1" t="s">
        <v>4238</v>
      </c>
      <c r="K52" s="1">
        <v>1.2430400000000001</v>
      </c>
    </row>
    <row r="53" spans="1:60" x14ac:dyDescent="0.35">
      <c r="A53" s="1" t="s">
        <v>9</v>
      </c>
      <c r="B53" s="1" t="s">
        <v>4237</v>
      </c>
    </row>
    <row r="54" spans="1:60" x14ac:dyDescent="0.35">
      <c r="A54" s="1" t="s">
        <v>9</v>
      </c>
      <c r="B54" s="1" t="s">
        <v>4236</v>
      </c>
    </row>
    <row r="55" spans="1:60" x14ac:dyDescent="0.35">
      <c r="A55" s="1" t="s">
        <v>9</v>
      </c>
      <c r="B55" s="1" t="s">
        <v>4235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BH55"/>
  <sheetViews>
    <sheetView topLeftCell="A5" zoomScale="54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4412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4411</v>
      </c>
    </row>
    <row r="12" spans="1:60" x14ac:dyDescent="0.35">
      <c r="A12" s="1" t="s">
        <v>9</v>
      </c>
      <c r="B12" s="1" t="s">
        <v>4410</v>
      </c>
    </row>
    <row r="13" spans="1:60" x14ac:dyDescent="0.35">
      <c r="A13" s="1" t="s">
        <v>9</v>
      </c>
      <c r="B13" s="1" t="s">
        <v>4409</v>
      </c>
    </row>
    <row r="14" spans="1:60" x14ac:dyDescent="0.35">
      <c r="A14" s="1" t="s">
        <v>9</v>
      </c>
      <c r="B14" s="1" t="s">
        <v>4408</v>
      </c>
    </row>
    <row r="15" spans="1:60" x14ac:dyDescent="0.35">
      <c r="A15" s="1" t="s">
        <v>9</v>
      </c>
      <c r="B15" s="1" t="s">
        <v>4407</v>
      </c>
    </row>
    <row r="16" spans="1:60" x14ac:dyDescent="0.35">
      <c r="A16" s="1" t="s">
        <v>9</v>
      </c>
      <c r="B16" s="1" t="s">
        <v>4406</v>
      </c>
    </row>
    <row r="17" spans="1:60" x14ac:dyDescent="0.35">
      <c r="A17" s="1" t="s">
        <v>9</v>
      </c>
      <c r="B17" s="1" t="s">
        <v>4405</v>
      </c>
    </row>
    <row r="18" spans="1:60" x14ac:dyDescent="0.35">
      <c r="A18" s="1">
        <v>1</v>
      </c>
      <c r="B18" s="1" t="s">
        <v>4404</v>
      </c>
      <c r="C18" s="1">
        <v>269.50000200048089</v>
      </c>
      <c r="D18" s="1">
        <v>0</v>
      </c>
      <c r="E18">
        <f>(R18-S18*(1000-T18)/(1000-U18))*AO18</f>
        <v>-3.3011627858270054</v>
      </c>
      <c r="F18">
        <f>IF(AZ18&lt;&gt;0,1/(1/AZ18-1/N18),0)</f>
        <v>0.58203498748262061</v>
      </c>
      <c r="G18">
        <f>((BC18-AP18/2)*S18-E18)/(BC18+AP18/2)</f>
        <v>383.97469194787203</v>
      </c>
      <c r="H18">
        <f>AP18*1000</f>
        <v>18.842192301446449</v>
      </c>
      <c r="I18">
        <f>(AU18-BA18)</f>
        <v>3.0571647278755045</v>
      </c>
      <c r="J18">
        <f>(P18+AT18*D18)</f>
        <v>37.996711730957031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32.836456298828125</v>
      </c>
      <c r="P18" s="1">
        <v>37.996711730957031</v>
      </c>
      <c r="Q18" s="1">
        <v>32.915184020996094</v>
      </c>
      <c r="R18" s="1">
        <v>400.18170166015625</v>
      </c>
      <c r="S18" s="1">
        <v>396.40704345703125</v>
      </c>
      <c r="T18" s="1">
        <v>24.408668518066406</v>
      </c>
      <c r="U18" s="1">
        <v>40.776813507080078</v>
      </c>
      <c r="V18" s="1">
        <v>43.035270690917969</v>
      </c>
      <c r="W18" s="1">
        <v>71.894180297851563</v>
      </c>
      <c r="X18" s="1">
        <v>300.3450927734375</v>
      </c>
      <c r="Y18" s="1">
        <v>0.14857752621173859</v>
      </c>
      <c r="Z18" s="1">
        <v>0.12920062243938446</v>
      </c>
      <c r="AA18" s="1">
        <v>88.259162902832031</v>
      </c>
      <c r="AB18" s="1">
        <v>32.482311248779297</v>
      </c>
      <c r="AC18" s="1">
        <v>3.7217094898223877</v>
      </c>
      <c r="AD18" s="1">
        <v>6.7500226199626923E-2</v>
      </c>
      <c r="AE18" s="1">
        <v>5.1761465147137642E-3</v>
      </c>
      <c r="AF18" s="1">
        <v>4.7028034925460815E-2</v>
      </c>
      <c r="AG18" s="1">
        <v>1.5697073191404343E-2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1.1042098999023433</v>
      </c>
      <c r="AP18">
        <f>(U18-T18)/(1000-U18)*AO18</f>
        <v>1.8842192301446448E-2</v>
      </c>
      <c r="AQ18">
        <f>(P18+273.15)</f>
        <v>311.14671173095701</v>
      </c>
      <c r="AR18">
        <f>(O18+273.15)</f>
        <v>305.9864562988281</v>
      </c>
      <c r="AS18">
        <f>(Y18*AK18+Z18*AL18)*AM18</f>
        <v>2.3772403662523534E-2</v>
      </c>
      <c r="AT18">
        <f>((AS18+0.00000010773*(AR18^4-AQ18^4))-AP18*44100)/(L18*0.92*2*29.3+0.00000043092*AQ18^3)</f>
        <v>-6.9822426971340663</v>
      </c>
      <c r="AU18">
        <f>0.61365*EXP(17.502*J18/(240.97+J18))</f>
        <v>6.6560921538552869</v>
      </c>
      <c r="AV18">
        <f>AU18*1000/AA18</f>
        <v>75.415310262836272</v>
      </c>
      <c r="AW18">
        <f>(AV18-U18)</f>
        <v>34.638496755756194</v>
      </c>
      <c r="AX18">
        <f>IF(D18,P18,(O18+P18)/2)</f>
        <v>35.416584014892578</v>
      </c>
      <c r="AY18">
        <f>0.61365*EXP(17.502*AX18/(240.97+AX18))</f>
        <v>5.7799874759250427</v>
      </c>
      <c r="AZ18">
        <f>IF(AW18&lt;&gt;0,(1000-(AV18+U18)/2)/AW18*AP18,0)</f>
        <v>0.51236447287522846</v>
      </c>
      <c r="BA18">
        <f>U18*AA18/1000</f>
        <v>3.5989274259797823</v>
      </c>
      <c r="BB18">
        <f>(AY18-BA18)</f>
        <v>2.1810600499452604</v>
      </c>
      <c r="BC18">
        <f>1/(1.6/F18+1.37/N18)</f>
        <v>0.32583446299008173</v>
      </c>
      <c r="BD18">
        <f>G18*AA18*0.001</f>
        <v>33.889284887191984</v>
      </c>
      <c r="BE18">
        <f>G18/S18</f>
        <v>0.96863741017127802</v>
      </c>
      <c r="BF18">
        <f>(1-AP18*AA18/AU18/F18)*100</f>
        <v>57.073763115402286</v>
      </c>
      <c r="BG18">
        <f>(S18-E18/(N18/1.35))</f>
        <v>397.44821341225332</v>
      </c>
      <c r="BH18">
        <f>E18*BF18/100/BG18</f>
        <v>-4.7404863447767934E-3</v>
      </c>
    </row>
    <row r="19" spans="1:60" x14ac:dyDescent="0.35">
      <c r="A19" s="1" t="s">
        <v>9</v>
      </c>
      <c r="B19" s="1" t="s">
        <v>4403</v>
      </c>
      <c r="K19" s="1">
        <v>2.72</v>
      </c>
    </row>
    <row r="20" spans="1:60" x14ac:dyDescent="0.35">
      <c r="A20" s="1" t="s">
        <v>9</v>
      </c>
      <c r="B20" s="1" t="s">
        <v>4402</v>
      </c>
      <c r="K20" s="1">
        <v>2.72</v>
      </c>
    </row>
    <row r="21" spans="1:60" x14ac:dyDescent="0.35">
      <c r="A21" s="1">
        <v>2</v>
      </c>
      <c r="B21" s="1" t="s">
        <v>4401</v>
      </c>
      <c r="C21" s="1">
        <v>474.00000201165676</v>
      </c>
      <c r="D21" s="1">
        <v>0</v>
      </c>
      <c r="E21">
        <f>(R21-S21*(1000-T21)/(1000-U21))*AO21</f>
        <v>-2.320062549066829</v>
      </c>
      <c r="F21">
        <f>IF(AZ21&lt;&gt;0,1/(1/AZ21-1/N21),0)</f>
        <v>2.0353215124733051E-2</v>
      </c>
      <c r="G21">
        <f>((BC21-AP21/2)*S21-E21)/(BC21+AP21/2)</f>
        <v>176.22379166897528</v>
      </c>
      <c r="H21">
        <f>AP21*1000</f>
        <v>17.838975736961057</v>
      </c>
      <c r="I21">
        <f>(AU21-BA21)</f>
        <v>51.803159440479959</v>
      </c>
      <c r="J21">
        <f>(P21+AT21*D21)</f>
        <v>83.448463439941406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32.784275054931641</v>
      </c>
      <c r="P21" s="1">
        <v>83.448463439941406</v>
      </c>
      <c r="Q21" s="1">
        <v>32.922004699707031</v>
      </c>
      <c r="R21" s="1">
        <v>400.160400390625</v>
      </c>
      <c r="S21" s="1">
        <v>395.8658447265625</v>
      </c>
      <c r="T21" s="1">
        <v>24.636730194091797</v>
      </c>
      <c r="U21" s="1">
        <v>40.144618988037109</v>
      </c>
      <c r="V21" s="1">
        <v>43.570323944091797</v>
      </c>
      <c r="W21" s="1">
        <v>70.996192932128906</v>
      </c>
      <c r="X21" s="1">
        <v>300.3253173828125</v>
      </c>
      <c r="Y21" s="1">
        <v>25.574390411376953</v>
      </c>
      <c r="Z21" s="1">
        <v>0.13606055080890656</v>
      </c>
      <c r="AA21" s="1">
        <v>88.269760131835938</v>
      </c>
      <c r="AB21" s="1">
        <v>32.26470947265625</v>
      </c>
      <c r="AC21" s="1">
        <v>3.700937032699585</v>
      </c>
      <c r="AD21" s="1">
        <v>3.9461482316255569E-2</v>
      </c>
      <c r="AE21" s="1">
        <v>2.0813006907701492E-2</v>
      </c>
      <c r="AF21" s="1">
        <v>4.4136017560958862E-2</v>
      </c>
      <c r="AG21" s="1">
        <v>4.8980461433529854E-3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1.1041371962603397</v>
      </c>
      <c r="AP21">
        <f>(U21-T21)/(1000-U21)*AO21</f>
        <v>1.7838975736961058E-2</v>
      </c>
      <c r="AQ21">
        <f>(P21+273.15)</f>
        <v>356.59846343994138</v>
      </c>
      <c r="AR21">
        <f>(O21+273.15)</f>
        <v>305.93427505493162</v>
      </c>
      <c r="AS21">
        <f>(Y21*AK21+Z21*AL21)*AM21</f>
        <v>4.0919023743591652</v>
      </c>
      <c r="AT21">
        <f>((AS21+0.00000010773*(AR21^4-AQ21^4))-AP21*44100)/(L21*0.92*2*29.3+0.00000043092*AQ21^3)</f>
        <v>-11.717176222191721</v>
      </c>
      <c r="AU21">
        <f>0.61365*EXP(17.502*J21/(240.97+J21))</f>
        <v>55.346715329137943</v>
      </c>
      <c r="AV21">
        <f>AU21*1000/AA21</f>
        <v>627.01785126043683</v>
      </c>
      <c r="AW21">
        <f>(AV21-U21)</f>
        <v>586.87323227239972</v>
      </c>
      <c r="AX21">
        <f>IF(D21,P21,(O21+P21)/2)</f>
        <v>58.116369247436523</v>
      </c>
      <c r="AY21">
        <f>0.61365*EXP(17.502*AX21/(240.97+AX21))</f>
        <v>18.403402306352316</v>
      </c>
      <c r="AZ21">
        <f>IF(AW21&lt;&gt;0,(1000-(AV21+U21)/2)/AW21*AP21,0)</f>
        <v>2.0256892840797212E-2</v>
      </c>
      <c r="BA21">
        <f>U21*AA21/1000</f>
        <v>3.5435558886579819</v>
      </c>
      <c r="BB21">
        <f>(AY21-BA21)</f>
        <v>14.859846417694333</v>
      </c>
      <c r="BC21">
        <f>1/(1.6/F21+1.37/N21)</f>
        <v>1.2669176888985941E-2</v>
      </c>
      <c r="BD21">
        <f>G21*AA21*0.001</f>
        <v>15.555231820143078</v>
      </c>
      <c r="BE21">
        <f>G21/S21</f>
        <v>0.44516038455072782</v>
      </c>
      <c r="BF21">
        <f>(1-AP21*AA21/AU21/F21)*100</f>
        <v>-39.783846329322635</v>
      </c>
      <c r="BG21">
        <f>(S21-E21/(N21/1.35))</f>
        <v>396.59758065630677</v>
      </c>
      <c r="BH21">
        <f>E21*BF21/100/BG21</f>
        <v>2.3273216083100554E-3</v>
      </c>
    </row>
    <row r="22" spans="1:60" x14ac:dyDescent="0.35">
      <c r="A22" s="1" t="s">
        <v>9</v>
      </c>
      <c r="B22" s="1" t="s">
        <v>4400</v>
      </c>
      <c r="K22" s="1">
        <v>2.72</v>
      </c>
    </row>
    <row r="23" spans="1:60" x14ac:dyDescent="0.35">
      <c r="A23" s="1" t="s">
        <v>9</v>
      </c>
      <c r="B23" s="1" t="s">
        <v>4399</v>
      </c>
      <c r="K23" s="1">
        <v>2.72</v>
      </c>
    </row>
    <row r="24" spans="1:60" x14ac:dyDescent="0.35">
      <c r="A24" s="1">
        <v>3</v>
      </c>
      <c r="B24" s="1" t="s">
        <v>4398</v>
      </c>
      <c r="C24" s="1">
        <v>678.00000201165676</v>
      </c>
      <c r="D24" s="1">
        <v>0</v>
      </c>
      <c r="E24">
        <f>(R24-S24*(1000-T24)/(1000-U24))*AO24</f>
        <v>-2.1781994425292477</v>
      </c>
      <c r="F24">
        <f>IF(AZ24&lt;&gt;0,1/(1/AZ24-1/N24),0)</f>
        <v>1.9194896469382307E-2</v>
      </c>
      <c r="G24">
        <f>((BC24-AP24/2)*S24-E24)/(BC24+AP24/2)</f>
        <v>176.81251941486363</v>
      </c>
      <c r="H24">
        <f>AP24*1000</f>
        <v>16.751315137491563</v>
      </c>
      <c r="I24">
        <f>(AU24-BA24)</f>
        <v>51.693376282691979</v>
      </c>
      <c r="J24">
        <f>(P24+AT24*D24)</f>
        <v>83.368827819824219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32.675765991210938</v>
      </c>
      <c r="P24" s="1">
        <v>83.368827819824219</v>
      </c>
      <c r="Q24" s="1">
        <v>32.842990875244141</v>
      </c>
      <c r="R24" s="1">
        <v>400.03228759765625</v>
      </c>
      <c r="S24" s="1">
        <v>395.99713134765625</v>
      </c>
      <c r="T24" s="1">
        <v>24.805368423461914</v>
      </c>
      <c r="U24" s="1">
        <v>39.379634857177734</v>
      </c>
      <c r="V24" s="1">
        <v>44.149143218994141</v>
      </c>
      <c r="W24" s="1">
        <v>70.0887451171875</v>
      </c>
      <c r="X24" s="1">
        <v>300.31906127929688</v>
      </c>
      <c r="Y24" s="1">
        <v>50.688255310058594</v>
      </c>
      <c r="Z24" s="1">
        <v>4.1160672903060913E-2</v>
      </c>
      <c r="AA24" s="1">
        <v>88.293296813964844</v>
      </c>
      <c r="AB24" s="1">
        <v>32.447704315185547</v>
      </c>
      <c r="AC24" s="1">
        <v>3.695084810256958</v>
      </c>
      <c r="AD24" s="1">
        <v>8.3883687853813171E-2</v>
      </c>
      <c r="AE24" s="1">
        <v>6.8371542729437351E-3</v>
      </c>
      <c r="AF24" s="1">
        <v>3.2664995640516281E-2</v>
      </c>
      <c r="AG24" s="1">
        <v>2.2284088190644979E-3</v>
      </c>
      <c r="AH24" s="1">
        <v>0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1.1041141958797676</v>
      </c>
      <c r="AP24">
        <f>(U24-T24)/(1000-U24)*AO24</f>
        <v>1.6751315137491563E-2</v>
      </c>
      <c r="AQ24">
        <f>(P24+273.15)</f>
        <v>356.5188278198242</v>
      </c>
      <c r="AR24">
        <f>(O24+273.15)</f>
        <v>305.82576599121091</v>
      </c>
      <c r="AS24">
        <f>(Y24*AK24+Z24*AL24)*AM24</f>
        <v>8.1101206683340479</v>
      </c>
      <c r="AT24">
        <f>((AS24+0.00000010773*(AR24^4-AQ24^4))-AP24*44100)/(L24*0.92*2*29.3+0.00000043092*AQ24^3)</f>
        <v>-11.331373070688255</v>
      </c>
      <c r="AU24">
        <f>0.61365*EXP(17.502*J24/(240.97+J24))</f>
        <v>55.17033407156233</v>
      </c>
      <c r="AV24">
        <f>AU24*1000/AA24</f>
        <v>624.85303032467982</v>
      </c>
      <c r="AW24">
        <f>(AV24-U24)</f>
        <v>585.47339546750209</v>
      </c>
      <c r="AX24">
        <f>IF(D24,P24,(O24+P24)/2)</f>
        <v>58.022296905517578</v>
      </c>
      <c r="AY24">
        <f>0.61365*EXP(17.502*AX24/(240.97+AX24))</f>
        <v>18.32193355482443</v>
      </c>
      <c r="AZ24">
        <f>IF(AW24&lt;&gt;0,(1000-(AV24+U24)/2)/AW24*AP24,0)</f>
        <v>1.9109202697450263E-2</v>
      </c>
      <c r="BA24">
        <f>U24*AA24/1000</f>
        <v>3.4769577888703496</v>
      </c>
      <c r="BB24">
        <f>(AY24-BA24)</f>
        <v>14.84497576595408</v>
      </c>
      <c r="BC24">
        <f>1/(1.6/F24+1.37/N24)</f>
        <v>1.1950921286087681E-2</v>
      </c>
      <c r="BD24">
        <f>G24*AA24*0.001</f>
        <v>15.611360257121476</v>
      </c>
      <c r="BE24">
        <f>G24/S24</f>
        <v>0.4464994956229501</v>
      </c>
      <c r="BF24">
        <f>(1-AP24*AA24/AU24/F24)*100</f>
        <v>-39.664250336751003</v>
      </c>
      <c r="BG24">
        <f>(S24-E24/(N24/1.35))</f>
        <v>396.6841243750161</v>
      </c>
      <c r="BH24">
        <f>E24*BF24/100/BG24</f>
        <v>2.1779709008514325E-3</v>
      </c>
    </row>
    <row r="25" spans="1:60" x14ac:dyDescent="0.35">
      <c r="A25" s="1" t="s">
        <v>9</v>
      </c>
      <c r="B25" s="1" t="s">
        <v>4397</v>
      </c>
      <c r="K25" s="1">
        <v>2.72</v>
      </c>
    </row>
    <row r="26" spans="1:60" x14ac:dyDescent="0.35">
      <c r="A26" s="1" t="s">
        <v>9</v>
      </c>
      <c r="B26" s="1" t="s">
        <v>4396</v>
      </c>
      <c r="K26" s="1">
        <v>2.72</v>
      </c>
    </row>
    <row r="27" spans="1:60" x14ac:dyDescent="0.35">
      <c r="A27" s="1">
        <v>4</v>
      </c>
      <c r="B27" s="1" t="s">
        <v>4395</v>
      </c>
      <c r="C27" s="1">
        <v>882.00000201165676</v>
      </c>
      <c r="D27" s="1">
        <v>0</v>
      </c>
      <c r="E27">
        <f>(R27-S27*(1000-T27)/(1000-U27))*AO27</f>
        <v>-1.866844339597026</v>
      </c>
      <c r="F27">
        <f>IF(AZ27&lt;&gt;0,1/(1/AZ27-1/N27),0)</f>
        <v>1.828938484066572E-2</v>
      </c>
      <c r="G27">
        <f>((BC27-AP27/2)*S27-E27)/(BC27+AP27/2)</f>
        <v>167.11254889438672</v>
      </c>
      <c r="H27">
        <f>AP27*1000</f>
        <v>15.887535886697599</v>
      </c>
      <c r="I27">
        <f>(AU27-BA27)</f>
        <v>51.553672049318052</v>
      </c>
      <c r="J27">
        <f>(P27+AT27*D27)</f>
        <v>83.285202026367188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32.582206726074219</v>
      </c>
      <c r="P27" s="1">
        <v>83.285202026367188</v>
      </c>
      <c r="Q27" s="1">
        <v>32.759235382080078</v>
      </c>
      <c r="R27" s="1">
        <v>399.87442016601563</v>
      </c>
      <c r="S27" s="1">
        <v>395.86849975585938</v>
      </c>
      <c r="T27" s="1">
        <v>25.033746719360352</v>
      </c>
      <c r="U27" s="1">
        <v>38.865341186523438</v>
      </c>
      <c r="V27" s="1">
        <v>44.796398162841797</v>
      </c>
      <c r="W27" s="1">
        <v>69.547218322753906</v>
      </c>
      <c r="X27" s="1">
        <v>300.28762817382813</v>
      </c>
      <c r="Y27" s="1">
        <v>100.72377014160156</v>
      </c>
      <c r="Z27" s="1">
        <v>2.2867210209369659E-2</v>
      </c>
      <c r="AA27" s="1">
        <v>88.303749084472656</v>
      </c>
      <c r="AB27" s="1">
        <v>32.444728851318359</v>
      </c>
      <c r="AC27" s="1">
        <v>3.6854443550109863</v>
      </c>
      <c r="AD27" s="1">
        <v>2.8676301240921021E-2</v>
      </c>
      <c r="AE27" s="1">
        <v>1.5990084037184715E-2</v>
      </c>
      <c r="AF27" s="1">
        <v>2.3221695795655251E-2</v>
      </c>
      <c r="AG27" s="1">
        <v>5.0796172581613064E-3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1.1039986329920148</v>
      </c>
      <c r="AP27">
        <f>(U27-T27)/(1000-U27)*AO27</f>
        <v>1.5887535886697599E-2</v>
      </c>
      <c r="AQ27">
        <f>(P27+273.15)</f>
        <v>356.43520202636716</v>
      </c>
      <c r="AR27">
        <f>(O27+273.15)</f>
        <v>305.7322067260742</v>
      </c>
      <c r="AS27">
        <f>(Y27*AK27+Z27*AL27)*AM27</f>
        <v>16.115802862439978</v>
      </c>
      <c r="AT27">
        <f>((AS27+0.00000010773*(AR27^4-AQ27^4))-AP27*44100)/(L27*0.92*2*29.3+0.00000043092*AQ27^3)</f>
        <v>-10.987234865658099</v>
      </c>
      <c r="AU27">
        <f>0.61365*EXP(17.502*J27/(240.97+J27))</f>
        <v>54.985627385535238</v>
      </c>
      <c r="AV27">
        <f>AU27*1000/AA27</f>
        <v>622.68734856246238</v>
      </c>
      <c r="AW27">
        <f>(AV27-U27)</f>
        <v>583.82200737593894</v>
      </c>
      <c r="AX27">
        <f>IF(D27,P27,(O27+P27)/2)</f>
        <v>57.933704376220703</v>
      </c>
      <c r="AY27">
        <f>0.61365*EXP(17.502*AX27/(240.97+AX27))</f>
        <v>18.245493632300686</v>
      </c>
      <c r="AZ27">
        <f>IF(AW27&lt;&gt;0,(1000-(AV27+U27)/2)/AW27*AP27,0)</f>
        <v>1.8211569113027615E-2</v>
      </c>
      <c r="BA27">
        <f>U27*AA27/1000</f>
        <v>3.4319553362171864</v>
      </c>
      <c r="BB27">
        <f>(AY27-BA27)</f>
        <v>14.8135382960835</v>
      </c>
      <c r="BC27">
        <f>1/(1.6/F27+1.37/N27)</f>
        <v>1.1389196467117942E-2</v>
      </c>
      <c r="BD27">
        <f>G27*AA27*0.001</f>
        <v>14.756664586436592</v>
      </c>
      <c r="BE27">
        <f>G27/S27</f>
        <v>0.42214156720589951</v>
      </c>
      <c r="BF27">
        <f>(1-AP27*AA27/AU27/F27)*100</f>
        <v>-39.504238942585459</v>
      </c>
      <c r="BG27">
        <f>(S27-E27/(N27/1.35))</f>
        <v>396.45729296709084</v>
      </c>
      <c r="BH27">
        <f>E27*BF27/100/BG27</f>
        <v>1.8601818195377673E-3</v>
      </c>
    </row>
    <row r="28" spans="1:60" x14ac:dyDescent="0.35">
      <c r="A28" s="1" t="s">
        <v>9</v>
      </c>
      <c r="B28" s="1" t="s">
        <v>4394</v>
      </c>
      <c r="K28" s="1">
        <v>2.72</v>
      </c>
    </row>
    <row r="29" spans="1:60" x14ac:dyDescent="0.35">
      <c r="A29" s="1" t="s">
        <v>9</v>
      </c>
      <c r="B29" s="1" t="s">
        <v>4393</v>
      </c>
      <c r="K29" s="1">
        <v>2.72</v>
      </c>
    </row>
    <row r="30" spans="1:60" x14ac:dyDescent="0.35">
      <c r="A30" s="1">
        <v>5</v>
      </c>
      <c r="B30" s="1" t="s">
        <v>4392</v>
      </c>
      <c r="C30" s="1">
        <v>1086.0000020116568</v>
      </c>
      <c r="D30" s="1">
        <v>0</v>
      </c>
      <c r="E30">
        <f>(R30-S30*(1000-T30)/(1000-U30))*AO30</f>
        <v>-1.4272455267154576</v>
      </c>
      <c r="F30">
        <f>IF(AZ30&lt;&gt;0,1/(1/AZ30-1/N30),0)</f>
        <v>1.7587257945655518E-2</v>
      </c>
      <c r="G30">
        <f>((BC30-AP30/2)*S30-E30)/(BC30+AP30/2)</f>
        <v>148.21569403226871</v>
      </c>
      <c r="H30">
        <f>AP30*1000</f>
        <v>15.217471920635729</v>
      </c>
      <c r="I30">
        <f>(AU30-BA30)</f>
        <v>51.427870491394259</v>
      </c>
      <c r="J30">
        <f>(P30+AT30*D30)</f>
        <v>83.214065551757813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32.508766174316406</v>
      </c>
      <c r="P30" s="1">
        <v>83.214065551757813</v>
      </c>
      <c r="Q30" s="1">
        <v>32.687950134277344</v>
      </c>
      <c r="R30" s="1">
        <v>399.9962158203125</v>
      </c>
      <c r="S30" s="1">
        <v>395.8333740234375</v>
      </c>
      <c r="T30" s="1">
        <v>25.2618408203125</v>
      </c>
      <c r="U30" s="1">
        <v>38.513301849365234</v>
      </c>
      <c r="V30" s="1">
        <v>45.394493103027344</v>
      </c>
      <c r="W30" s="1">
        <v>69.206825256347656</v>
      </c>
      <c r="X30" s="1">
        <v>300.32461547851563</v>
      </c>
      <c r="Y30" s="1">
        <v>150.79277038574219</v>
      </c>
      <c r="Z30" s="1">
        <v>4.1160799562931061E-2</v>
      </c>
      <c r="AA30" s="1">
        <v>88.308395385742188</v>
      </c>
      <c r="AB30" s="1">
        <v>32.437740325927734</v>
      </c>
      <c r="AC30" s="1">
        <v>3.6735873222351074</v>
      </c>
      <c r="AD30" s="1">
        <v>4.7401096671819687E-2</v>
      </c>
      <c r="AE30" s="1">
        <v>7.0305461995303631E-3</v>
      </c>
      <c r="AF30" s="1">
        <v>3.5863429307937622E-2</v>
      </c>
      <c r="AG30" s="1">
        <v>3.153601661324501E-3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1.1041346157298366</v>
      </c>
      <c r="AP30">
        <f>(U30-T30)/(1000-U30)*AO30</f>
        <v>1.5217471920635729E-2</v>
      </c>
      <c r="AQ30">
        <f>(P30+273.15)</f>
        <v>356.36406555175779</v>
      </c>
      <c r="AR30">
        <f>(O30+273.15)</f>
        <v>305.65876617431638</v>
      </c>
      <c r="AS30">
        <f>(Y30*AK30+Z30*AL30)*AM30</f>
        <v>24.126842722441779</v>
      </c>
      <c r="AT30">
        <f>((AS30+0.00000010773*(AR30^4-AQ30^4))-AP30*44100)/(L30*0.92*2*29.3+0.00000043092*AQ30^3)</f>
        <v>-10.706130785829348</v>
      </c>
      <c r="AU30">
        <f>0.61365*EXP(17.502*J30/(240.97+J30))</f>
        <v>54.828918378718441</v>
      </c>
      <c r="AV30">
        <f>AU30*1000/AA30</f>
        <v>620.88002096764217</v>
      </c>
      <c r="AW30">
        <f>(AV30-U30)</f>
        <v>582.36671911827693</v>
      </c>
      <c r="AX30">
        <f>IF(D30,P30,(O30+P30)/2)</f>
        <v>57.861415863037109</v>
      </c>
      <c r="AY30">
        <f>0.61365*EXP(17.502*AX30/(240.97+AX30))</f>
        <v>18.183324177321531</v>
      </c>
      <c r="AZ30">
        <f>IF(AW30&lt;&gt;0,(1000-(AV30+U30)/2)/AW30*AP30,0)</f>
        <v>1.7515290449234656E-2</v>
      </c>
      <c r="BA30">
        <f>U30*AA30/1000</f>
        <v>3.401047887324181</v>
      </c>
      <c r="BB30">
        <f>(AY30-BA30)</f>
        <v>14.78227628999735</v>
      </c>
      <c r="BC30">
        <f>1/(1.6/F30+1.37/N30)</f>
        <v>1.0953499692243898E-2</v>
      </c>
      <c r="BD30">
        <f>G30*AA30*0.001</f>
        <v>13.088690110973774</v>
      </c>
      <c r="BE30">
        <f>G30/S30</f>
        <v>0.37443960959060713</v>
      </c>
      <c r="BF30">
        <f>(1-AP30*AA30/AU30/F30)*100</f>
        <v>-39.359535687825684</v>
      </c>
      <c r="BG30">
        <f>(S30-E30/(N30/1.35))</f>
        <v>396.28352000458125</v>
      </c>
      <c r="BH30">
        <f>E30*BF30/100/BG30</f>
        <v>1.4175639008000432E-3</v>
      </c>
    </row>
    <row r="31" spans="1:60" x14ac:dyDescent="0.35">
      <c r="A31" s="1" t="s">
        <v>9</v>
      </c>
      <c r="B31" s="1" t="s">
        <v>4391</v>
      </c>
      <c r="K31" s="1">
        <v>2.72</v>
      </c>
    </row>
    <row r="32" spans="1:60" x14ac:dyDescent="0.35">
      <c r="A32" s="1" t="s">
        <v>9</v>
      </c>
      <c r="B32" s="1" t="s">
        <v>4390</v>
      </c>
      <c r="K32" s="1">
        <v>2.72</v>
      </c>
    </row>
    <row r="33" spans="1:60" x14ac:dyDescent="0.35">
      <c r="A33" s="1">
        <v>6</v>
      </c>
      <c r="B33" s="1" t="s">
        <v>4389</v>
      </c>
      <c r="C33" s="1">
        <v>1290.0000020116568</v>
      </c>
      <c r="D33" s="1">
        <v>0</v>
      </c>
      <c r="E33">
        <f>(R33-S33*(1000-T33)/(1000-U33))*AO33</f>
        <v>-0.72785272319566674</v>
      </c>
      <c r="F33">
        <f>IF(AZ33&lt;&gt;0,1/(1/AZ33-1/N33),0)</f>
        <v>1.7290135423367752E-2</v>
      </c>
      <c r="G33">
        <f>((BC33-AP33/2)*S33-E33)/(BC33+AP33/2)</f>
        <v>111.83026447997979</v>
      </c>
      <c r="H33">
        <f>AP33*1000</f>
        <v>14.909310541235163</v>
      </c>
      <c r="I33">
        <f>(AU33-BA33)</f>
        <v>51.320206882066209</v>
      </c>
      <c r="J33">
        <f>(P33+AT33*D33)</f>
        <v>83.16290283203125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32.466415405273438</v>
      </c>
      <c r="P33" s="1">
        <v>83.16290283203125</v>
      </c>
      <c r="Q33" s="1">
        <v>32.636260986328125</v>
      </c>
      <c r="R33" s="1">
        <v>399.95306396484375</v>
      </c>
      <c r="S33" s="1">
        <v>395.27536010742188</v>
      </c>
      <c r="T33" s="1">
        <v>25.465984344482422</v>
      </c>
      <c r="U33" s="1">
        <v>38.44842529296875</v>
      </c>
      <c r="V33" s="1">
        <v>45.883171081542969</v>
      </c>
      <c r="W33" s="1">
        <v>69.274200439453125</v>
      </c>
      <c r="X33" s="1">
        <v>300.36041259765625</v>
      </c>
      <c r="Y33" s="1">
        <v>300.389892578125</v>
      </c>
      <c r="Z33" s="1">
        <v>0.12576976418495178</v>
      </c>
      <c r="AA33" s="1">
        <v>88.332283020019531</v>
      </c>
      <c r="AB33" s="1">
        <v>32.451137542724609</v>
      </c>
      <c r="AC33" s="1">
        <v>3.6745438575744629</v>
      </c>
      <c r="AD33" s="1">
        <v>2.5460107252001762E-2</v>
      </c>
      <c r="AE33" s="1">
        <v>4.7672768123447895E-3</v>
      </c>
      <c r="AF33" s="1">
        <v>3.7999514490365982E-2</v>
      </c>
      <c r="AG33" s="1">
        <v>6.2895882874727249E-3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1.1042662227855007</v>
      </c>
      <c r="AP33">
        <f>(U33-T33)/(1000-U33)*AO33</f>
        <v>1.4909310541235163E-2</v>
      </c>
      <c r="AQ33">
        <f>(P33+273.15)</f>
        <v>356.31290283203123</v>
      </c>
      <c r="AR33">
        <f>(O33+273.15)</f>
        <v>305.61641540527341</v>
      </c>
      <c r="AS33">
        <f>(Y33*AK33+Z33*AL33)*AM33</f>
        <v>48.06238173822203</v>
      </c>
      <c r="AT33">
        <f>((AS33+0.00000010773*(AR33^4-AQ33^4))-AP33*44100)/(L33*0.92*2*29.3+0.00000043092*AQ33^3)</f>
        <v>-10.425039730178879</v>
      </c>
      <c r="AU33">
        <f>0.61365*EXP(17.502*J33/(240.97+J33))</f>
        <v>54.7164440667188</v>
      </c>
      <c r="AV33">
        <f>AU33*1000/AA33</f>
        <v>619.43880760240199</v>
      </c>
      <c r="AW33">
        <f>(AV33-U33)</f>
        <v>580.99038230943324</v>
      </c>
      <c r="AX33">
        <f>IF(D33,P33,(O33+P33)/2)</f>
        <v>57.814659118652344</v>
      </c>
      <c r="AY33">
        <f>0.61365*EXP(17.502*AX33/(240.97+AX33))</f>
        <v>18.143209420908626</v>
      </c>
      <c r="AZ33">
        <f>IF(AW33&lt;&gt;0,(1000-(AV33+U33)/2)/AW33*AP33,0)</f>
        <v>1.7220574243053566E-2</v>
      </c>
      <c r="BA33">
        <f>U33*AA33/1000</f>
        <v>3.3962371846525929</v>
      </c>
      <c r="BB33">
        <f>(AY33-BA33)</f>
        <v>14.746972236256033</v>
      </c>
      <c r="BC33">
        <f>1/(1.6/F33+1.37/N33)</f>
        <v>1.0769086997739895E-2</v>
      </c>
      <c r="BD33">
        <f>G33*AA33*0.001</f>
        <v>9.8782225722492107</v>
      </c>
      <c r="BE33">
        <f>G33/S33</f>
        <v>0.28291736790673794</v>
      </c>
      <c r="BF33">
        <f>(1-AP33*AA33/AU33/F33)*100</f>
        <v>-39.2068978320222</v>
      </c>
      <c r="BG33">
        <f>(S33-E33/(N33/1.35))</f>
        <v>395.50492115496291</v>
      </c>
      <c r="BH33">
        <f>E33*BF33/100/BG33</f>
        <v>7.2152951401357177E-4</v>
      </c>
    </row>
    <row r="34" spans="1:60" x14ac:dyDescent="0.35">
      <c r="A34" s="1" t="s">
        <v>9</v>
      </c>
      <c r="B34" s="1" t="s">
        <v>4388</v>
      </c>
      <c r="K34" s="1">
        <v>2.72</v>
      </c>
    </row>
    <row r="35" spans="1:60" x14ac:dyDescent="0.35">
      <c r="A35" s="1" t="s">
        <v>9</v>
      </c>
      <c r="B35" s="1" t="s">
        <v>4387</v>
      </c>
      <c r="K35" s="1">
        <v>2.72</v>
      </c>
    </row>
    <row r="36" spans="1:60" x14ac:dyDescent="0.35">
      <c r="A36" s="1">
        <v>7</v>
      </c>
      <c r="B36" s="1" t="s">
        <v>4386</v>
      </c>
      <c r="C36" s="1">
        <v>1494.0000020116568</v>
      </c>
      <c r="D36" s="1">
        <v>0</v>
      </c>
      <c r="E36">
        <f>(R36-S36*(1000-T36)/(1000-U36))*AO36</f>
        <v>-0.26941793529380531</v>
      </c>
      <c r="F36">
        <f>IF(AZ36&lt;&gt;0,1/(1/AZ36-1/N36),0)</f>
        <v>1.7339462043864058E-2</v>
      </c>
      <c r="G36">
        <f>((BC36-AP36/2)*S36-E36)/(BC36+AP36/2)</f>
        <v>87.077424433315343</v>
      </c>
      <c r="H36">
        <f>AP36*1000</f>
        <v>14.91395039896368</v>
      </c>
      <c r="I36">
        <f>(AU36-BA36)</f>
        <v>51.225218877407265</v>
      </c>
      <c r="J36">
        <f>(P36+AT36*D36)</f>
        <v>83.127708435058594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32.441848754882813</v>
      </c>
      <c r="P36" s="1">
        <v>83.127708435058594</v>
      </c>
      <c r="Q36" s="1">
        <v>32.600906372070313</v>
      </c>
      <c r="R36" s="1">
        <v>400.07568359375</v>
      </c>
      <c r="S36" s="1">
        <v>394.98471069335938</v>
      </c>
      <c r="T36" s="1">
        <v>25.659894943237305</v>
      </c>
      <c r="U36" s="1">
        <v>38.644706726074219</v>
      </c>
      <c r="V36" s="1">
        <v>46.301998138427734</v>
      </c>
      <c r="W36" s="1">
        <v>69.732444763183594</v>
      </c>
      <c r="X36" s="1">
        <v>300.33770751953125</v>
      </c>
      <c r="Y36" s="1">
        <v>500.1396484375</v>
      </c>
      <c r="Z36" s="1">
        <v>0.10633352398872375</v>
      </c>
      <c r="AA36" s="1">
        <v>88.342460632324219</v>
      </c>
      <c r="AB36" s="1">
        <v>32.267143249511719</v>
      </c>
      <c r="AC36" s="1">
        <v>3.6680984497070313</v>
      </c>
      <c r="AD36" s="1">
        <v>4.5237977057695389E-2</v>
      </c>
      <c r="AE36" s="1">
        <v>6.3884933479130268E-3</v>
      </c>
      <c r="AF36" s="1">
        <v>3.3975735306739807E-2</v>
      </c>
      <c r="AG36" s="1">
        <v>9.2159826308488846E-3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1.1041827482335704</v>
      </c>
      <c r="AP36">
        <f>(U36-T36)/(1000-U36)*AO36</f>
        <v>1.491395039896368E-2</v>
      </c>
      <c r="AQ36">
        <f>(P36+273.15)</f>
        <v>356.27770843505857</v>
      </c>
      <c r="AR36">
        <f>(O36+273.15)</f>
        <v>305.59184875488279</v>
      </c>
      <c r="AS36">
        <f>(Y36*AK36+Z36*AL36)*AM36</f>
        <v>80.022341961361235</v>
      </c>
      <c r="AT36">
        <f>((AS36+0.00000010773*(AR36^4-AQ36^4))-AP36*44100)/(L36*0.92*2*29.3+0.00000043092*AQ36^3)</f>
        <v>-10.187186856960222</v>
      </c>
      <c r="AU36">
        <f>0.61365*EXP(17.502*J36/(240.97+J36))</f>
        <v>54.639187360003191</v>
      </c>
      <c r="AV36">
        <f>AU36*1000/AA36</f>
        <v>618.49293045399838</v>
      </c>
      <c r="AW36">
        <f>(AV36-U36)</f>
        <v>579.84822372792416</v>
      </c>
      <c r="AX36">
        <f>IF(D36,P36,(O36+P36)/2)</f>
        <v>57.784778594970703</v>
      </c>
      <c r="AY36">
        <f>0.61365*EXP(17.502*AX36/(240.97+AX36))</f>
        <v>18.117613350721509</v>
      </c>
      <c r="AZ36">
        <f>IF(AW36&lt;&gt;0,(1000-(AV36+U36)/2)/AW36*AP36,0)</f>
        <v>1.7269504201438062E-2</v>
      </c>
      <c r="BA36">
        <f>U36*AA36/1000</f>
        <v>3.4139684825959264</v>
      </c>
      <c r="BB36">
        <f>(AY36-BA36)</f>
        <v>14.703644868125583</v>
      </c>
      <c r="BC36">
        <f>1/(1.6/F36+1.37/N36)</f>
        <v>1.0799703674912951E-2</v>
      </c>
      <c r="BD36">
        <f>G36*AA36*0.001</f>
        <v>7.692633939964348</v>
      </c>
      <c r="BE36">
        <f>G36/S36</f>
        <v>0.22045770906033027</v>
      </c>
      <c r="BF36">
        <f>(1-AP36*AA36/AU36/F36)*100</f>
        <v>-39.06643933895073</v>
      </c>
      <c r="BG36">
        <f>(S36-E36/(N36/1.35))</f>
        <v>395.06968374007801</v>
      </c>
      <c r="BH36">
        <f>E36*BF36/100/BG36</f>
        <v>2.6641374570531403E-4</v>
      </c>
    </row>
    <row r="37" spans="1:60" x14ac:dyDescent="0.35">
      <c r="A37" s="1" t="s">
        <v>9</v>
      </c>
      <c r="B37" s="1" t="s">
        <v>4385</v>
      </c>
      <c r="K37" s="1">
        <v>2.72</v>
      </c>
    </row>
    <row r="38" spans="1:60" x14ac:dyDescent="0.35">
      <c r="A38" s="1" t="s">
        <v>9</v>
      </c>
      <c r="B38" s="1" t="s">
        <v>4384</v>
      </c>
      <c r="K38" s="1">
        <v>2.72</v>
      </c>
    </row>
    <row r="39" spans="1:60" x14ac:dyDescent="0.35">
      <c r="A39" s="1">
        <v>8</v>
      </c>
      <c r="B39" s="1" t="s">
        <v>4383</v>
      </c>
      <c r="C39" s="1">
        <v>1698.0000020116568</v>
      </c>
      <c r="D39" s="1">
        <v>0</v>
      </c>
      <c r="E39">
        <f>(R39-S39*(1000-T39)/(1000-U39))*AO39</f>
        <v>3.4091325798748989E-2</v>
      </c>
      <c r="F39">
        <f>IF(AZ39&lt;&gt;0,1/(1/AZ39-1/N39),0)</f>
        <v>1.7748744995701022E-2</v>
      </c>
      <c r="G39">
        <f>((BC39-AP39/2)*S39-E39)/(BC39+AP39/2)</f>
        <v>70.714660952039765</v>
      </c>
      <c r="H39">
        <f>AP39*1000</f>
        <v>15.241369283474084</v>
      </c>
      <c r="I39">
        <f>(AU39-BA39)</f>
        <v>51.150037040079901</v>
      </c>
      <c r="J39">
        <f>(P39+AT39*D39)</f>
        <v>83.112342834472656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32.445037841796875</v>
      </c>
      <c r="P39" s="1">
        <v>83.112342834472656</v>
      </c>
      <c r="Q39" s="1">
        <v>32.585235595703125</v>
      </c>
      <c r="R39" s="1">
        <v>400.06915283203125</v>
      </c>
      <c r="S39" s="1">
        <v>394.59124755859375</v>
      </c>
      <c r="T39" s="1">
        <v>25.846902847290039</v>
      </c>
      <c r="U39" s="1">
        <v>39.111232757568359</v>
      </c>
      <c r="V39" s="1">
        <v>46.634658813476563</v>
      </c>
      <c r="W39" s="1">
        <v>70.567024230957031</v>
      </c>
      <c r="X39" s="1">
        <v>300.31753540039063</v>
      </c>
      <c r="Y39" s="1">
        <v>750.5245361328125</v>
      </c>
      <c r="Z39" s="1">
        <v>7.4319593608379364E-2</v>
      </c>
      <c r="AA39" s="1">
        <v>88.349288940429688</v>
      </c>
      <c r="AB39" s="1">
        <v>32.293022155761719</v>
      </c>
      <c r="AC39" s="1">
        <v>3.6902756690979004</v>
      </c>
      <c r="AD39" s="1">
        <v>5.6560132652521133E-2</v>
      </c>
      <c r="AE39" s="1">
        <v>5.0089582800865173E-3</v>
      </c>
      <c r="AF39" s="1">
        <v>2.4015426635742188E-2</v>
      </c>
      <c r="AG39" s="1">
        <v>1.0919270105659962E-2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1.1041085860308477</v>
      </c>
      <c r="AP39">
        <f>(U39-T39)/(1000-U39)*AO39</f>
        <v>1.5241369283474084E-2</v>
      </c>
      <c r="AQ39">
        <f>(P39+273.15)</f>
        <v>356.26234283447263</v>
      </c>
      <c r="AR39">
        <f>(O39+273.15)</f>
        <v>305.59503784179685</v>
      </c>
      <c r="AS39">
        <f>(Y39*AK39+Z39*AL39)*AM39</f>
        <v>120.0839230971651</v>
      </c>
      <c r="AT39">
        <f>((AS39+0.00000010773*(AR39^4-AQ39^4))-AP39*44100)/(L39*0.92*2*29.3+0.00000043092*AQ39^3)</f>
        <v>-9.994882637731358</v>
      </c>
      <c r="AU39">
        <f>0.61365*EXP(17.502*J39/(240.97+J39))</f>
        <v>54.605486643794706</v>
      </c>
      <c r="AV39">
        <f>AU39*1000/AA39</f>
        <v>618.06367995347364</v>
      </c>
      <c r="AW39">
        <f>(AV39-U39)</f>
        <v>578.95244719590528</v>
      </c>
      <c r="AX39">
        <f>IF(D39,P39,(O39+P39)/2)</f>
        <v>57.778690338134766</v>
      </c>
      <c r="AY39">
        <f>0.61365*EXP(17.502*AX39/(240.97+AX39))</f>
        <v>18.112401868394105</v>
      </c>
      <c r="AZ39">
        <f>IF(AW39&lt;&gt;0,(1000-(AV39+U39)/2)/AW39*AP39,0)</f>
        <v>1.7675452567487725E-2</v>
      </c>
      <c r="BA39">
        <f>U39*AA39/1000</f>
        <v>3.4554496037148055</v>
      </c>
      <c r="BB39">
        <f>(AY39-BA39)</f>
        <v>14.656952264679299</v>
      </c>
      <c r="BC39">
        <f>1/(1.6/F39+1.37/N39)</f>
        <v>1.1053719424443227E-2</v>
      </c>
      <c r="BD39">
        <f>G39*AA39*0.001</f>
        <v>6.247590012776282</v>
      </c>
      <c r="BE39">
        <f>G39/S39</f>
        <v>0.17920990744108986</v>
      </c>
      <c r="BF39">
        <f>(1-AP39*AA39/AU39/F39)*100</f>
        <v>-38.938662128943548</v>
      </c>
      <c r="BG39">
        <f>(S39-E39/(N39/1.35))</f>
        <v>394.58049532780171</v>
      </c>
      <c r="BH39">
        <f>E39*BF39/100/BG39</f>
        <v>-3.3642580728741138E-5</v>
      </c>
    </row>
    <row r="40" spans="1:60" x14ac:dyDescent="0.35">
      <c r="A40" s="1" t="s">
        <v>9</v>
      </c>
      <c r="B40" s="1" t="s">
        <v>4382</v>
      </c>
      <c r="K40" s="1">
        <v>2.72</v>
      </c>
    </row>
    <row r="41" spans="1:60" x14ac:dyDescent="0.35">
      <c r="A41" s="1" t="s">
        <v>9</v>
      </c>
      <c r="B41" s="1" t="s">
        <v>4381</v>
      </c>
      <c r="K41" s="1">
        <v>2.72</v>
      </c>
    </row>
    <row r="42" spans="1:60" x14ac:dyDescent="0.35">
      <c r="A42" s="1">
        <v>9</v>
      </c>
      <c r="B42" s="1" t="s">
        <v>4380</v>
      </c>
      <c r="C42" s="1">
        <v>1902.0000020116568</v>
      </c>
      <c r="D42" s="1">
        <v>0</v>
      </c>
      <c r="E42">
        <f>(R42-S42*(1000-T42)/(1000-U42))*AO42</f>
        <v>-0.11073976423653946</v>
      </c>
      <c r="F42">
        <f>IF(AZ42&lt;&gt;0,1/(1/AZ42-1/N42),0)</f>
        <v>1.8282453380741873E-2</v>
      </c>
      <c r="G42">
        <f>((BC42-AP42/2)*S42-E42)/(BC42+AP42/2)</f>
        <v>78.413668701261088</v>
      </c>
      <c r="H42">
        <f>AP42*1000</f>
        <v>15.68718337423185</v>
      </c>
      <c r="I42">
        <f>(AU42-BA42)</f>
        <v>51.102161056124871</v>
      </c>
      <c r="J42">
        <f>(P42+AT42*D42)</f>
        <v>83.112892150878906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32.463558197021484</v>
      </c>
      <c r="P42" s="1">
        <v>83.112892150878906</v>
      </c>
      <c r="Q42" s="1">
        <v>32.586116790771484</v>
      </c>
      <c r="R42" s="1">
        <v>400.002197265625</v>
      </c>
      <c r="S42" s="1">
        <v>394.49774169921875</v>
      </c>
      <c r="T42" s="1">
        <v>26.018705368041992</v>
      </c>
      <c r="U42" s="1">
        <v>39.662509918212891</v>
      </c>
      <c r="V42" s="1">
        <v>46.900642395019531</v>
      </c>
      <c r="W42" s="1">
        <v>71.494613647460938</v>
      </c>
      <c r="X42" s="1">
        <v>300.33245849609375</v>
      </c>
      <c r="Y42" s="1">
        <v>1001.265625</v>
      </c>
      <c r="Z42" s="1">
        <v>0.16464684903621674</v>
      </c>
      <c r="AA42" s="1">
        <v>88.358757019042969</v>
      </c>
      <c r="AB42" s="1">
        <v>32.242763519287109</v>
      </c>
      <c r="AC42" s="1">
        <v>3.6845474243164063</v>
      </c>
      <c r="AD42" s="1">
        <v>8.8700816035270691E-2</v>
      </c>
      <c r="AE42" s="1">
        <v>6.9768703542649746E-3</v>
      </c>
      <c r="AF42" s="1">
        <v>3.2530948519706726E-2</v>
      </c>
      <c r="AG42" s="1">
        <v>1.1786282993853092E-2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1.1041634503532856</v>
      </c>
      <c r="AP42">
        <f>(U42-T42)/(1000-U42)*AO42</f>
        <v>1.5687183374231851E-2</v>
      </c>
      <c r="AQ42">
        <f>(P42+273.15)</f>
        <v>356.26289215087888</v>
      </c>
      <c r="AR42">
        <f>(O42+273.15)</f>
        <v>305.61355819702146</v>
      </c>
      <c r="AS42">
        <f>(Y42*AK42+Z42*AL42)*AM42</f>
        <v>160.20249641919509</v>
      </c>
      <c r="AT42">
        <f>((AS42+0.00000010773*(AR42^4-AQ42^4))-AP42*44100)/(L42*0.92*2*29.3+0.00000043092*AQ42^3)</f>
        <v>-9.8415742480907689</v>
      </c>
      <c r="AU42">
        <f>0.61365*EXP(17.502*J42/(240.97+J42))</f>
        <v>54.606691132753625</v>
      </c>
      <c r="AV42">
        <f>AU42*1000/AA42</f>
        <v>618.01108316841601</v>
      </c>
      <c r="AW42">
        <f>(AV42-U42)</f>
        <v>578.34857325020312</v>
      </c>
      <c r="AX42">
        <f>IF(D42,P42,(O42+P42)/2)</f>
        <v>57.788225173950195</v>
      </c>
      <c r="AY42">
        <f>0.61365*EXP(17.502*AX42/(240.97+AX42))</f>
        <v>18.120564155731298</v>
      </c>
      <c r="AZ42">
        <f>IF(AW42&lt;&gt;0,(1000-(AV42+U42)/2)/AW42*AP42,0)</f>
        <v>1.8204696499021251E-2</v>
      </c>
      <c r="BA42">
        <f>U42*AA42/1000</f>
        <v>3.5045300766287548</v>
      </c>
      <c r="BB42">
        <f>(AY42-BA42)</f>
        <v>14.616034079102544</v>
      </c>
      <c r="BC42">
        <f>1/(1.6/F42+1.37/N42)</f>
        <v>1.1384895825314753E-2</v>
      </c>
      <c r="BD42">
        <f>G42*AA42*0.001</f>
        <v>6.9285342997464632</v>
      </c>
      <c r="BE42">
        <f>G42/S42</f>
        <v>0.19876835888466729</v>
      </c>
      <c r="BF42">
        <f>(1-AP42*AA42/AU42/F42)*100</f>
        <v>-38.839881694749991</v>
      </c>
      <c r="BG42">
        <f>(S42-E42/(N42/1.35))</f>
        <v>394.53266845771321</v>
      </c>
      <c r="BH42">
        <f>E42*BF42/100/BG42</f>
        <v>1.0901807849437191E-4</v>
      </c>
    </row>
    <row r="43" spans="1:60" x14ac:dyDescent="0.35">
      <c r="A43" s="1" t="s">
        <v>9</v>
      </c>
      <c r="B43" s="1" t="s">
        <v>4379</v>
      </c>
      <c r="K43" s="1">
        <v>2.72</v>
      </c>
    </row>
    <row r="44" spans="1:60" x14ac:dyDescent="0.35">
      <c r="A44" s="1" t="s">
        <v>9</v>
      </c>
      <c r="B44" s="1" t="s">
        <v>3558</v>
      </c>
      <c r="K44" s="1">
        <v>2.72</v>
      </c>
    </row>
    <row r="45" spans="1:60" x14ac:dyDescent="0.35">
      <c r="A45" s="1">
        <v>10</v>
      </c>
      <c r="B45" s="1" t="s">
        <v>4378</v>
      </c>
      <c r="C45" s="1">
        <v>2106.5000020004809</v>
      </c>
      <c r="D45" s="1">
        <v>0</v>
      </c>
      <c r="E45">
        <f>(R45-S45*(1000-T45)/(1000-U45))*AO45</f>
        <v>-0.23834107158831636</v>
      </c>
      <c r="F45">
        <f>IF(AZ45&lt;&gt;0,1/(1/AZ45-1/N45),0)</f>
        <v>1.8914670209779948E-2</v>
      </c>
      <c r="G45">
        <f>((BC45-AP45/2)*S45-E45)/(BC45+AP45/2)</f>
        <v>84.57263235899778</v>
      </c>
      <c r="H45">
        <f>AP45*1000</f>
        <v>16.232038642771304</v>
      </c>
      <c r="I45">
        <f>(AU45-BA45)</f>
        <v>51.086744375235249</v>
      </c>
      <c r="J45">
        <f>(P45+AT45*D45)</f>
        <v>83.131767272949219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32.501293182373047</v>
      </c>
      <c r="P45" s="1">
        <v>83.131767272949219</v>
      </c>
      <c r="Q45" s="1">
        <v>32.605026245117188</v>
      </c>
      <c r="R45" s="1">
        <v>400.02145385742188</v>
      </c>
      <c r="S45" s="1">
        <v>394.43820190429688</v>
      </c>
      <c r="T45" s="1">
        <v>26.189491271972656</v>
      </c>
      <c r="U45" s="1">
        <v>40.29925537109375</v>
      </c>
      <c r="V45" s="1">
        <v>47.115482330322266</v>
      </c>
      <c r="W45" s="1">
        <v>72.499267578125</v>
      </c>
      <c r="X45" s="1">
        <v>300.3018798828125</v>
      </c>
      <c r="Y45" s="1">
        <v>1250.373046875</v>
      </c>
      <c r="Z45" s="1">
        <v>0.20237833261489868</v>
      </c>
      <c r="AA45" s="1">
        <v>88.372550964355469</v>
      </c>
      <c r="AB45" s="1">
        <v>32.375576019287109</v>
      </c>
      <c r="AC45" s="1">
        <v>3.7017891407012939</v>
      </c>
      <c r="AD45" s="1">
        <v>4.6751577407121658E-2</v>
      </c>
      <c r="AE45" s="1">
        <v>7.6046711765229702E-3</v>
      </c>
      <c r="AF45" s="1">
        <v>3.0689869076013565E-2</v>
      </c>
      <c r="AG45" s="1">
        <v>1.1078515090048313E-2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1.104051028980928</v>
      </c>
      <c r="AP45">
        <f>(U45-T45)/(1000-U45)*AO45</f>
        <v>1.6232038642771302E-2</v>
      </c>
      <c r="AQ45">
        <f>(P45+273.15)</f>
        <v>356.2817672729492</v>
      </c>
      <c r="AR45">
        <f>(O45+273.15)</f>
        <v>305.65129318237302</v>
      </c>
      <c r="AS45">
        <f>(Y45*AK45+Z45*AL45)*AM45</f>
        <v>200.05968302831752</v>
      </c>
      <c r="AT45">
        <f>((AS45+0.00000010773*(AR45^4-AQ45^4))-AP45*44100)/(L45*0.92*2*29.3+0.00000043092*AQ45^3)</f>
        <v>-9.7232675351434246</v>
      </c>
      <c r="AU45">
        <f>0.61365*EXP(17.502*J45/(240.97+J45))</f>
        <v>54.648092374342809</v>
      </c>
      <c r="AV45">
        <f>AU45*1000/AA45</f>
        <v>618.38310400686271</v>
      </c>
      <c r="AW45">
        <f>(AV45-U45)</f>
        <v>578.08384863576896</v>
      </c>
      <c r="AX45">
        <f>IF(D45,P45,(O45+P45)/2)</f>
        <v>57.816530227661133</v>
      </c>
      <c r="AY45">
        <f>0.61365*EXP(17.502*AX45/(240.97+AX45))</f>
        <v>18.144813270897096</v>
      </c>
      <c r="AZ45">
        <f>IF(AW45&lt;&gt;0,(1000-(AV45+U45)/2)/AW45*AP45,0)</f>
        <v>1.8831454836689136E-2</v>
      </c>
      <c r="BA45">
        <f>U45*AA45/1000</f>
        <v>3.5613479991075581</v>
      </c>
      <c r="BB45">
        <f>(AY45-BA45)</f>
        <v>14.583465271789539</v>
      </c>
      <c r="BC45">
        <f>1/(1.6/F45+1.37/N45)</f>
        <v>1.1777107472123167E-2</v>
      </c>
      <c r="BD45">
        <f>G45*AA45*0.001</f>
        <v>7.4738992633352304</v>
      </c>
      <c r="BE45">
        <f>G45/S45</f>
        <v>0.21441288381980242</v>
      </c>
      <c r="BF45">
        <f>(1-AP45*AA45/AU45/F45)*100</f>
        <v>-38.776739448163688</v>
      </c>
      <c r="BG45">
        <f>(S45-E45/(N45/1.35))</f>
        <v>394.51337346623819</v>
      </c>
      <c r="BH45">
        <f>E45*BF45/100/BG45</f>
        <v>2.3426555991180347E-4</v>
      </c>
    </row>
    <row r="46" spans="1:60" x14ac:dyDescent="0.35">
      <c r="A46" s="1" t="s">
        <v>9</v>
      </c>
      <c r="B46" s="1" t="s">
        <v>4377</v>
      </c>
      <c r="K46" s="1">
        <v>2.72</v>
      </c>
    </row>
    <row r="47" spans="1:60" x14ac:dyDescent="0.35">
      <c r="A47" s="1" t="s">
        <v>9</v>
      </c>
      <c r="B47" s="1" t="s">
        <v>4376</v>
      </c>
      <c r="K47" s="1">
        <v>2.72</v>
      </c>
    </row>
    <row r="48" spans="1:60" x14ac:dyDescent="0.35">
      <c r="A48" s="1">
        <v>11</v>
      </c>
      <c r="B48" s="1" t="s">
        <v>3554</v>
      </c>
      <c r="C48" s="1">
        <v>2311.5000020004809</v>
      </c>
      <c r="D48" s="1">
        <v>0</v>
      </c>
      <c r="E48">
        <f>(R48-S48*(1000-T48)/(1000-U48))*AO48</f>
        <v>-0.45214402428453287</v>
      </c>
      <c r="F48">
        <f>IF(AZ48&lt;&gt;0,1/(1/AZ48-1/N48),0)</f>
        <v>0.31197964479384321</v>
      </c>
      <c r="G48">
        <f>((BC48-AP48/2)*S48-E48)/(BC48+AP48/2)</f>
        <v>361.44497735188821</v>
      </c>
      <c r="H48">
        <f>AP48*1000</f>
        <v>17.137993890776414</v>
      </c>
      <c r="I48">
        <f>(AU48-BA48)</f>
        <v>4.8508321507267631</v>
      </c>
      <c r="J48">
        <f>(P48+AT48*D48)</f>
        <v>42.570606231689453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32.561729431152344</v>
      </c>
      <c r="P48" s="1">
        <v>42.570606231689453</v>
      </c>
      <c r="Q48" s="1">
        <v>32.641937255859375</v>
      </c>
      <c r="R48" s="1">
        <v>399.97552490234375</v>
      </c>
      <c r="S48" s="1">
        <v>394.26483154296875</v>
      </c>
      <c r="T48" s="1">
        <v>26.345726013183594</v>
      </c>
      <c r="U48" s="1">
        <v>41.228878021240234</v>
      </c>
      <c r="V48" s="1">
        <v>47.236354827880859</v>
      </c>
      <c r="W48" s="1">
        <v>73.920974731445313</v>
      </c>
      <c r="X48" s="1">
        <v>300.29556274414063</v>
      </c>
      <c r="Y48" s="1">
        <v>1601.369140625</v>
      </c>
      <c r="Z48" s="1">
        <v>0.1360602080821991</v>
      </c>
      <c r="AA48" s="1">
        <v>88.374473571777344</v>
      </c>
      <c r="AB48" s="1">
        <v>32.376636505126953</v>
      </c>
      <c r="AC48" s="1">
        <v>3.7126281261444092</v>
      </c>
      <c r="AD48" s="1">
        <v>9.8377048969268799E-2</v>
      </c>
      <c r="AE48" s="1">
        <v>3.9700851775705814E-3</v>
      </c>
      <c r="AF48" s="1">
        <v>2.6603279635310173E-2</v>
      </c>
      <c r="AG48" s="1">
        <v>1.46360257640481E-2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1.1040278042063991</v>
      </c>
      <c r="AP48">
        <f>(U48-T48)/(1000-U48)*AO48</f>
        <v>1.7137993890776415E-2</v>
      </c>
      <c r="AQ48">
        <f>(P48+273.15)</f>
        <v>315.72060623168943</v>
      </c>
      <c r="AR48">
        <f>(O48+273.15)</f>
        <v>305.71172943115232</v>
      </c>
      <c r="AS48">
        <f>(Y48*AK48+Z48*AL48)*AM48</f>
        <v>256.21905677305767</v>
      </c>
      <c r="AT48">
        <f>((AS48+0.00000010773*(AR48^4-AQ48^4))-AP48*44100)/(L48*0.92*2*29.3+0.00000043092*AQ48^3)</f>
        <v>-4.8780037169568882</v>
      </c>
      <c r="AU48">
        <f>0.61365*EXP(17.502*J48/(240.97+J48))</f>
        <v>8.4944125418088898</v>
      </c>
      <c r="AV48">
        <f>AU48*1000/AA48</f>
        <v>96.11839480899161</v>
      </c>
      <c r="AW48">
        <f>(AV48-U48)</f>
        <v>54.889516787751376</v>
      </c>
      <c r="AX48">
        <f>IF(D48,P48,(O48+P48)/2)</f>
        <v>37.566167831420898</v>
      </c>
      <c r="AY48">
        <f>0.61365*EXP(17.502*AX48/(240.97+AX48))</f>
        <v>6.5023514439607952</v>
      </c>
      <c r="AZ48">
        <f>IF(AW48&lt;&gt;0,(1000-(AV48+U48)/2)/AW48*AP48,0)</f>
        <v>0.29078531682389447</v>
      </c>
      <c r="BA48">
        <f>U48*AA48/1000</f>
        <v>3.6435803910821267</v>
      </c>
      <c r="BB48">
        <f>(AY48-BA48)</f>
        <v>2.8587710528786685</v>
      </c>
      <c r="BC48">
        <f>1/(1.6/F48+1.37/N48)</f>
        <v>0.18353314383012742</v>
      </c>
      <c r="BD48">
        <f>G48*AA48*0.001</f>
        <v>31.942509598636107</v>
      </c>
      <c r="BE48">
        <f>G48/S48</f>
        <v>0.91675683052267454</v>
      </c>
      <c r="BF48">
        <f>(1-AP48*AA48/AU48/F48)*100</f>
        <v>42.848555058049911</v>
      </c>
      <c r="BG48">
        <f>(S48-E48/(N48/1.35))</f>
        <v>394.40743546893668</v>
      </c>
      <c r="BH48">
        <f>E48*BF48/100/BG48</f>
        <v>-4.9121077283163762E-4</v>
      </c>
    </row>
    <row r="49" spans="1:60" x14ac:dyDescent="0.35">
      <c r="A49" s="1" t="s">
        <v>9</v>
      </c>
      <c r="B49" s="1" t="s">
        <v>4375</v>
      </c>
      <c r="K49" s="1">
        <v>2.72</v>
      </c>
    </row>
    <row r="50" spans="1:60" x14ac:dyDescent="0.35">
      <c r="A50" s="1" t="s">
        <v>9</v>
      </c>
      <c r="B50" s="1" t="s">
        <v>4370</v>
      </c>
      <c r="K50" s="1">
        <v>2.72</v>
      </c>
    </row>
    <row r="51" spans="1:60" x14ac:dyDescent="0.35">
      <c r="A51" s="1">
        <v>12</v>
      </c>
      <c r="B51" s="1" t="s">
        <v>4374</v>
      </c>
      <c r="C51" s="1">
        <v>2516.000001989305</v>
      </c>
      <c r="D51" s="1">
        <v>0</v>
      </c>
      <c r="E51">
        <f>(R51-S51*(1000-T51)/(1000-U51))*AO51</f>
        <v>-0.92763604845169867</v>
      </c>
      <c r="F51">
        <f>IF(AZ51&lt;&gt;0,1/(1/AZ51-1/N51),0)</f>
        <v>2.2636348164969584E-2</v>
      </c>
      <c r="G51">
        <f>((BC51-AP51/2)*S51-E51)/(BC51+AP51/2)</f>
        <v>122.7414075801706</v>
      </c>
      <c r="H51">
        <f>AP51*1000</f>
        <v>18.380908895499662</v>
      </c>
      <c r="I51">
        <f>(AU51-BA51)</f>
        <v>49.054206573488848</v>
      </c>
      <c r="J51">
        <f>(P51+AT51*D51)</f>
        <v>82.28021240234375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32.674312591552734</v>
      </c>
      <c r="P51" s="1">
        <v>82.28021240234375</v>
      </c>
      <c r="Q51" s="1">
        <v>32.715065002441406</v>
      </c>
      <c r="R51" s="1">
        <v>399.93988037109375</v>
      </c>
      <c r="S51" s="1">
        <v>394.21701049804688</v>
      </c>
      <c r="T51" s="1">
        <v>26.518375396728516</v>
      </c>
      <c r="U51" s="1">
        <v>42.459854125976563</v>
      </c>
      <c r="V51" s="1">
        <v>47.244216918945313</v>
      </c>
      <c r="W51" s="1">
        <v>75.645004272460938</v>
      </c>
      <c r="X51" s="1">
        <v>300.30618286132813</v>
      </c>
      <c r="Y51" s="1">
        <v>2001.018310546875</v>
      </c>
      <c r="Z51" s="1">
        <v>0.10518916696310043</v>
      </c>
      <c r="AA51" s="1">
        <v>88.372535705566406</v>
      </c>
      <c r="AB51" s="1">
        <v>32.736865997314453</v>
      </c>
      <c r="AC51" s="1">
        <v>3.7532408237457275</v>
      </c>
      <c r="AD51" s="1">
        <v>4.1818249970674515E-2</v>
      </c>
      <c r="AE51" s="1">
        <v>1.2356424704194069E-2</v>
      </c>
      <c r="AF51" s="1">
        <v>3.2743982970714569E-2</v>
      </c>
      <c r="AG51" s="1">
        <v>1.9888803362846375E-2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1.1040668487548826</v>
      </c>
      <c r="AP51">
        <f>(U51-T51)/(1000-U51)*AO51</f>
        <v>1.8380908895499662E-2</v>
      </c>
      <c r="AQ51">
        <f>(P51+273.15)</f>
        <v>355.43021240234373</v>
      </c>
      <c r="AR51">
        <f>(O51+273.15)</f>
        <v>305.82431259155271</v>
      </c>
      <c r="AS51">
        <f>(Y51*AK51+Z51*AL51)*AM51</f>
        <v>320.16292253130086</v>
      </c>
      <c r="AT51">
        <f>((AS51+0.00000010773*(AR51^4-AQ51^4))-AP51*44100)/(L51*0.92*2*29.3+0.00000043092*AQ51^3)</f>
        <v>-9.4067128013300501</v>
      </c>
      <c r="AU51">
        <f>0.61365*EXP(17.502*J51/(240.97+J51))</f>
        <v>52.806491548289856</v>
      </c>
      <c r="AV51">
        <f>AU51*1000/AA51</f>
        <v>597.5441479265337</v>
      </c>
      <c r="AW51">
        <f>(AV51-U51)</f>
        <v>555.08429380055713</v>
      </c>
      <c r="AX51">
        <f>IF(D51,P51,(O51+P51)/2)</f>
        <v>57.477262496948242</v>
      </c>
      <c r="AY51">
        <f>0.61365*EXP(17.502*AX51/(240.97+AX51))</f>
        <v>17.855986508709695</v>
      </c>
      <c r="AZ51">
        <f>IF(AW51&lt;&gt;0,(1000-(AV51+U51)/2)/AW51*AP51,0)</f>
        <v>2.2517267031067149E-2</v>
      </c>
      <c r="BA51">
        <f>U51*AA51/1000</f>
        <v>3.7522849748010048</v>
      </c>
      <c r="BB51">
        <f>(AY51-BA51)</f>
        <v>14.103701533908691</v>
      </c>
      <c r="BC51">
        <f>1/(1.6/F51+1.37/N51)</f>
        <v>1.4083942362340375E-2</v>
      </c>
      <c r="BD51">
        <f>G51*AA51*0.001</f>
        <v>10.846969423930107</v>
      </c>
      <c r="BE51">
        <f>G51/S51</f>
        <v>0.31135492460130337</v>
      </c>
      <c r="BF51">
        <f>(1-AP51*AA51/AU51/F51)*100</f>
        <v>-35.890976641873237</v>
      </c>
      <c r="BG51">
        <f>(S51-E51/(N51/1.35))</f>
        <v>394.50958219041399</v>
      </c>
      <c r="BH51">
        <f>E51*BF51/100/BG51</f>
        <v>8.4392788540862214E-4</v>
      </c>
    </row>
    <row r="52" spans="1:60" x14ac:dyDescent="0.35">
      <c r="A52" s="1" t="s">
        <v>9</v>
      </c>
      <c r="B52" s="1" t="s">
        <v>4373</v>
      </c>
    </row>
    <row r="53" spans="1:60" x14ac:dyDescent="0.35">
      <c r="A53" s="1" t="s">
        <v>9</v>
      </c>
      <c r="B53" s="1" t="s">
        <v>4372</v>
      </c>
    </row>
    <row r="54" spans="1:60" x14ac:dyDescent="0.35">
      <c r="A54" s="1" t="s">
        <v>9</v>
      </c>
      <c r="B54" s="1" t="s">
        <v>4371</v>
      </c>
    </row>
    <row r="55" spans="1:60" x14ac:dyDescent="0.35">
      <c r="A55" s="1" t="s">
        <v>9</v>
      </c>
      <c r="B55" s="1" t="s">
        <v>4370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BD56"/>
  <sheetViews>
    <sheetView zoomScale="5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4503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4502</v>
      </c>
    </row>
    <row r="12" spans="1:56" x14ac:dyDescent="0.35">
      <c r="A12" s="1" t="s">
        <v>9</v>
      </c>
      <c r="B12" s="1" t="s">
        <v>4501</v>
      </c>
    </row>
    <row r="13" spans="1:56" x14ac:dyDescent="0.35">
      <c r="A13" s="1" t="s">
        <v>9</v>
      </c>
      <c r="B13" s="1" t="s">
        <v>4500</v>
      </c>
    </row>
    <row r="14" spans="1:56" x14ac:dyDescent="0.35">
      <c r="A14" s="1" t="s">
        <v>9</v>
      </c>
      <c r="B14" s="1" t="s">
        <v>4499</v>
      </c>
    </row>
    <row r="15" spans="1:56" x14ac:dyDescent="0.35">
      <c r="A15" s="1" t="s">
        <v>9</v>
      </c>
      <c r="B15" s="1" t="s">
        <v>4498</v>
      </c>
    </row>
    <row r="16" spans="1:56" x14ac:dyDescent="0.35">
      <c r="A16" s="1" t="s">
        <v>9</v>
      </c>
      <c r="B16" s="1" t="s">
        <v>4497</v>
      </c>
    </row>
    <row r="17" spans="1:56" x14ac:dyDescent="0.35">
      <c r="A17" s="1" t="s">
        <v>9</v>
      </c>
      <c r="B17" s="1" t="s">
        <v>4496</v>
      </c>
    </row>
    <row r="18" spans="1:56" x14ac:dyDescent="0.35">
      <c r="A18" s="1">
        <v>1</v>
      </c>
      <c r="B18" s="1" t="s">
        <v>4495</v>
      </c>
      <c r="C18" s="1">
        <v>453.50000162050128</v>
      </c>
      <c r="D18" s="1">
        <v>0</v>
      </c>
      <c r="E18">
        <f>(R18-S18*(1000-T18)/(1000-U18))*AK18</f>
        <v>-8.2117131954924929</v>
      </c>
      <c r="F18">
        <f>IF(AV18&lt;&gt;0,1/(1/AV18-1/N18),0)</f>
        <v>2.3221586500212106</v>
      </c>
      <c r="G18">
        <f>((AY18-AL18/2)*S18-E18)/(AY18+AL18/2)</f>
        <v>389.98716023271351</v>
      </c>
      <c r="H18">
        <f>AL18*1000</f>
        <v>34.05340856754782</v>
      </c>
      <c r="I18">
        <f>(AQ18-AW18)</f>
        <v>1.9158438351985287</v>
      </c>
      <c r="J18">
        <f>(P18+AP18*D18)</f>
        <v>31.134607315063477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31.705724716186523</v>
      </c>
      <c r="P18" s="1">
        <v>31.134607315063477</v>
      </c>
      <c r="Q18" s="1">
        <v>31.802362442016602</v>
      </c>
      <c r="R18" s="1">
        <v>399.945556640625</v>
      </c>
      <c r="S18" s="1">
        <v>395.1912841796875</v>
      </c>
      <c r="T18" s="1">
        <v>-0.14921833574771881</v>
      </c>
      <c r="U18" s="1">
        <v>29.793355941772461</v>
      </c>
      <c r="V18" s="1">
        <v>-0.28052040934562683</v>
      </c>
      <c r="W18" s="1">
        <v>56.009498596191406</v>
      </c>
      <c r="X18" s="1">
        <v>300.12667846679688</v>
      </c>
      <c r="Y18" s="1">
        <v>-0.17287936806678772</v>
      </c>
      <c r="Z18" s="1">
        <v>0.16873626410961151</v>
      </c>
      <c r="AA18" s="1">
        <v>88.283950805664063</v>
      </c>
      <c r="AB18" s="1">
        <v>24.259084701538086</v>
      </c>
      <c r="AC18" s="1">
        <v>1.2539472579956055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1.1034069061279295</v>
      </c>
      <c r="AL18">
        <f>(U18-T18)/(1000-U18)*AK18</f>
        <v>3.4053408567547822E-2</v>
      </c>
      <c r="AM18">
        <f>(P18+273.15)</f>
        <v>304.28460731506345</v>
      </c>
      <c r="AN18">
        <f>(O18+273.15)</f>
        <v>304.8557247161865</v>
      </c>
      <c r="AO18">
        <f>(Y18*AG18+Z18*AH18)*AI18</f>
        <v>-2.7660698272421236E-2</v>
      </c>
      <c r="AP18">
        <f>((AO18+0.00000010773*(AN18^4-AM18^4))-AL18*44100)/(L18*51.4+0.00000043092*AM18^3)</f>
        <v>-12.238113191644986</v>
      </c>
      <c r="AQ18">
        <f>0.61365*EXP(17.502*J18/(240.97+J18))</f>
        <v>4.5461190054976077</v>
      </c>
      <c r="AR18">
        <f>AQ18*1000/AA18</f>
        <v>51.494285926383135</v>
      </c>
      <c r="AS18">
        <f>(AR18-U18)</f>
        <v>21.700929984610674</v>
      </c>
      <c r="AT18">
        <f>IF(D18,P18,(O18+P18)/2)</f>
        <v>31.420166015625</v>
      </c>
      <c r="AU18">
        <f>0.61365*EXP(17.502*AT18/(240.97+AT18))</f>
        <v>4.620590946554711</v>
      </c>
      <c r="AV18">
        <f>IF(AS18&lt;&gt;0,(1000-(AR18+U18)/2)/AS18*AL18,0)</f>
        <v>1.5054353869028219</v>
      </c>
      <c r="AW18">
        <f>U18*AA18/1000</f>
        <v>2.630275170299079</v>
      </c>
      <c r="AX18">
        <f>(AU18-AW18)</f>
        <v>1.9903157762556321</v>
      </c>
      <c r="AY18">
        <f>1/(1.6/F18+1.37/N18)</f>
        <v>0.99100022214301353</v>
      </c>
      <c r="AZ18">
        <f>G18*AA18*0.001</f>
        <v>34.429607268825507</v>
      </c>
      <c r="BA18">
        <f>G18/S18</f>
        <v>0.98683137975126056</v>
      </c>
      <c r="BB18">
        <f>(1-AL18*AA18/AQ18/F18)*100</f>
        <v>71.52198847525338</v>
      </c>
      <c r="BC18">
        <f>(S18-E18/(N18/1.35))</f>
        <v>397.78121676245945</v>
      </c>
      <c r="BD18">
        <f>E18*BB18/100/BC18</f>
        <v>-1.476485142537098E-2</v>
      </c>
    </row>
    <row r="19" spans="1:56" x14ac:dyDescent="0.35">
      <c r="A19" s="1" t="s">
        <v>9</v>
      </c>
      <c r="B19" s="1" t="s">
        <v>4494</v>
      </c>
      <c r="K19" s="1">
        <v>2.72</v>
      </c>
    </row>
    <row r="20" spans="1:56" x14ac:dyDescent="0.35">
      <c r="A20" s="1" t="s">
        <v>9</v>
      </c>
      <c r="B20" s="1" t="s">
        <v>4493</v>
      </c>
      <c r="K20" s="1">
        <v>2.72</v>
      </c>
    </row>
    <row r="21" spans="1:56" x14ac:dyDescent="0.35">
      <c r="A21" s="1">
        <v>2</v>
      </c>
      <c r="B21" s="1" t="s">
        <v>4492</v>
      </c>
      <c r="C21" s="1">
        <v>657.00000163167715</v>
      </c>
      <c r="D21" s="1">
        <v>0</v>
      </c>
      <c r="E21">
        <f>(R21-S21*(1000-T21)/(1000-U21))*AK21</f>
        <v>-7.4785418691689802</v>
      </c>
      <c r="F21">
        <f>IF(AV21&lt;&gt;0,1/(1/AV21-1/N21),0)</f>
        <v>2.1817479689355896</v>
      </c>
      <c r="G21">
        <f>((AY21-AL21/2)*S21-E21)/(AY21+AL21/2)</f>
        <v>388.8498752260378</v>
      </c>
      <c r="H21">
        <f>AL21*1000</f>
        <v>33.443904456259382</v>
      </c>
      <c r="I21">
        <f>(AQ21-AW21)</f>
        <v>1.960571085973843</v>
      </c>
      <c r="J21">
        <f>(P21+AP21*D21)</f>
        <v>31.130474090576172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31.742534637451172</v>
      </c>
      <c r="P21" s="1">
        <v>31.130474090576172</v>
      </c>
      <c r="Q21" s="1">
        <v>31.870058059692383</v>
      </c>
      <c r="R21" s="1">
        <v>399.96292114257813</v>
      </c>
      <c r="S21" s="1">
        <v>394.77560424804688</v>
      </c>
      <c r="T21" s="1">
        <v>-0.14442063868045807</v>
      </c>
      <c r="U21" s="1">
        <v>29.274986267089844</v>
      </c>
      <c r="V21" s="1">
        <v>-0.27093130350112915</v>
      </c>
      <c r="W21" s="1">
        <v>54.919513702392578</v>
      </c>
      <c r="X21" s="1">
        <v>300.15679931640625</v>
      </c>
      <c r="Y21" s="1">
        <v>25.968721389770508</v>
      </c>
      <c r="Z21" s="1">
        <v>9.2805735766887665E-2</v>
      </c>
      <c r="AA21" s="1">
        <v>88.282798767089844</v>
      </c>
      <c r="AB21" s="1">
        <v>24.129613876342773</v>
      </c>
      <c r="AC21" s="1">
        <v>1.2800314426422119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1.103517644545611</v>
      </c>
      <c r="AL21">
        <f>(U21-T21)/(1000-U21)*AK21</f>
        <v>3.3443904456259381E-2</v>
      </c>
      <c r="AM21">
        <f>(P21+273.15)</f>
        <v>304.28047409057615</v>
      </c>
      <c r="AN21">
        <f>(O21+273.15)</f>
        <v>304.89253463745115</v>
      </c>
      <c r="AO21">
        <f>(Y21*AG21+Z21*AH21)*AI21</f>
        <v>4.1549953294918964</v>
      </c>
      <c r="AP21">
        <f>((AO21+0.00000010773*(AN21^4-AM21^4))-AL21*44100)/(L21*51.4+0.00000043092*AM21^3)</f>
        <v>-11.979769277042031</v>
      </c>
      <c r="AQ21">
        <f>0.61365*EXP(17.502*J21/(240.97+J21))</f>
        <v>4.5450488075006543</v>
      </c>
      <c r="AR21">
        <f>AQ21*1000/AA21</f>
        <v>51.482835512402929</v>
      </c>
      <c r="AS21">
        <f>(AR21-U21)</f>
        <v>22.207849245313085</v>
      </c>
      <c r="AT21">
        <f>IF(D21,P21,(O21+P21)/2)</f>
        <v>31.436504364013672</v>
      </c>
      <c r="AU21">
        <f>0.61365*EXP(17.502*AT21/(240.97+AT21))</f>
        <v>4.6248838300593951</v>
      </c>
      <c r="AV21">
        <f>IF(AS21&lt;&gt;0,(1000-(AR21+U21)/2)/AS21*AL21,0)</f>
        <v>1.4451411149230555</v>
      </c>
      <c r="AW21">
        <f>U21*AA21/1000</f>
        <v>2.5844777215268113</v>
      </c>
      <c r="AX21">
        <f>(AU21-AW21)</f>
        <v>2.0404061085325838</v>
      </c>
      <c r="AY21">
        <f>1/(1.6/F21+1.37/N21)</f>
        <v>0.94928504871703612</v>
      </c>
      <c r="AZ21">
        <f>G21*AA21*0.001</f>
        <v>34.328755285188286</v>
      </c>
      <c r="BA21">
        <f>G21/S21</f>
        <v>0.98498962712425919</v>
      </c>
      <c r="BB21">
        <f>(1-AL21*AA21/AQ21/F21)*100</f>
        <v>70.225125799672639</v>
      </c>
      <c r="BC21">
        <f>(S21-E21/(N21/1.35))</f>
        <v>397.13429832289796</v>
      </c>
      <c r="BD21">
        <f>E21*BB21/100/BC21</f>
        <v>-1.3224280697445611E-2</v>
      </c>
    </row>
    <row r="22" spans="1:56" x14ac:dyDescent="0.35">
      <c r="A22" s="1" t="s">
        <v>9</v>
      </c>
      <c r="B22" s="1" t="s">
        <v>4491</v>
      </c>
      <c r="K22" s="1">
        <v>2.72</v>
      </c>
    </row>
    <row r="23" spans="1:56" x14ac:dyDescent="0.35">
      <c r="A23" s="1" t="s">
        <v>9</v>
      </c>
      <c r="B23" s="1" t="s">
        <v>4490</v>
      </c>
      <c r="K23" s="1">
        <v>2.72</v>
      </c>
    </row>
    <row r="24" spans="1:56" x14ac:dyDescent="0.35">
      <c r="A24" s="1">
        <v>3</v>
      </c>
      <c r="B24" s="1" t="s">
        <v>4489</v>
      </c>
      <c r="C24" s="1">
        <v>861.00000163167715</v>
      </c>
      <c r="D24" s="1">
        <v>0</v>
      </c>
      <c r="E24">
        <f>(R24-S24*(1000-T24)/(1000-U24))*AK24</f>
        <v>-6.9331152771176736</v>
      </c>
      <c r="F24">
        <f>IF(AV24&lt;&gt;0,1/(1/AV24-1/N24),0)</f>
        <v>2.096721940951237</v>
      </c>
      <c r="G24">
        <f>((AY24-AL24/2)*S24-E24)/(AY24+AL24/2)</f>
        <v>388.13036313907031</v>
      </c>
      <c r="H24">
        <f>AL24*1000</f>
        <v>33.012726696079774</v>
      </c>
      <c r="I24">
        <f>(AQ24-AW24)</f>
        <v>1.9877329181547214</v>
      </c>
      <c r="J24">
        <f>(P24+AP24*D24)</f>
        <v>31.110862731933594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31.764152526855469</v>
      </c>
      <c r="P24" s="1">
        <v>31.110862731933594</v>
      </c>
      <c r="Q24" s="1">
        <v>31.903831481933594</v>
      </c>
      <c r="R24" s="1">
        <v>400.13833618164063</v>
      </c>
      <c r="S24" s="1">
        <v>394.61544799804688</v>
      </c>
      <c r="T24" s="1">
        <v>-0.14330969750881195</v>
      </c>
      <c r="U24" s="1">
        <v>28.909585952758789</v>
      </c>
      <c r="V24" s="1">
        <v>-0.26852014660835266</v>
      </c>
      <c r="W24" s="1">
        <v>54.168048858642578</v>
      </c>
      <c r="X24" s="1">
        <v>300.1376953125</v>
      </c>
      <c r="Y24" s="1">
        <v>48.941291809082031</v>
      </c>
      <c r="Z24" s="1">
        <v>1.6873382031917572E-2</v>
      </c>
      <c r="AA24" s="1">
        <v>88.283554077148438</v>
      </c>
      <c r="AB24" s="1">
        <v>24.086143493652344</v>
      </c>
      <c r="AC24" s="1">
        <v>1.2844579219818115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1.103447409237132</v>
      </c>
      <c r="AL24">
        <f>(U24-T24)/(1000-U24)*AK24</f>
        <v>3.3012726696079776E-2</v>
      </c>
      <c r="AM24">
        <f>(P24+273.15)</f>
        <v>304.26086273193357</v>
      </c>
      <c r="AN24">
        <f>(O24+273.15)</f>
        <v>304.91415252685545</v>
      </c>
      <c r="AO24">
        <f>(Y24*AG24+Z24*AH24)*AI24</f>
        <v>7.8306065144254262</v>
      </c>
      <c r="AP24">
        <f>((AO24+0.00000010773*(AN24^4-AM24^4))-AL24*44100)/(L24*51.4+0.00000043092*AM24^3)</f>
        <v>-11.790117620197186</v>
      </c>
      <c r="AQ24">
        <f>0.61365*EXP(17.502*J24/(240.97+J24))</f>
        <v>4.539973912963073</v>
      </c>
      <c r="AR24">
        <f>AQ24*1000/AA24</f>
        <v>51.424911020185263</v>
      </c>
      <c r="AS24">
        <f>(AR24-U24)</f>
        <v>22.515325067426474</v>
      </c>
      <c r="AT24">
        <f>IF(D24,P24,(O24+P24)/2)</f>
        <v>31.437507629394531</v>
      </c>
      <c r="AU24">
        <f>0.61365*EXP(17.502*AT24/(240.97+AT24))</f>
        <v>4.6251475501085952</v>
      </c>
      <c r="AV24">
        <f>IF(AS24&lt;&gt;0,(1000-(AR24+U24)/2)/AS24*AL24,0)</f>
        <v>1.4073390548335607</v>
      </c>
      <c r="AW24">
        <f>U24*AA24/1000</f>
        <v>2.5522409948083515</v>
      </c>
      <c r="AX24">
        <f>(AU24-AW24)</f>
        <v>2.0729065553002437</v>
      </c>
      <c r="AY24">
        <f>1/(1.6/F24+1.37/N24)</f>
        <v>0.92322176515245657</v>
      </c>
      <c r="AZ24">
        <f>G24*AA24*0.001</f>
        <v>34.265527903171375</v>
      </c>
      <c r="BA24">
        <f>G24/S24</f>
        <v>0.98356606440047767</v>
      </c>
      <c r="BB24">
        <f>(1-AL24*AA24/AQ24/F24)*100</f>
        <v>69.382691672094808</v>
      </c>
      <c r="BC24">
        <f>(S24-E24/(N24/1.35))</f>
        <v>396.80211729942693</v>
      </c>
      <c r="BD24">
        <f>E24*BB24/100/BC24</f>
        <v>-1.2122873811087913E-2</v>
      </c>
    </row>
    <row r="25" spans="1:56" x14ac:dyDescent="0.35">
      <c r="A25" s="1" t="s">
        <v>9</v>
      </c>
      <c r="B25" s="1" t="s">
        <v>4488</v>
      </c>
      <c r="K25" s="1">
        <v>2.72</v>
      </c>
    </row>
    <row r="26" spans="1:56" x14ac:dyDescent="0.35">
      <c r="A26" s="1" t="s">
        <v>9</v>
      </c>
      <c r="B26" s="1" t="s">
        <v>4487</v>
      </c>
      <c r="K26" s="1">
        <v>2.72</v>
      </c>
    </row>
    <row r="27" spans="1:56" x14ac:dyDescent="0.35">
      <c r="A27" s="1">
        <v>4</v>
      </c>
      <c r="B27" s="1" t="s">
        <v>4486</v>
      </c>
      <c r="C27" s="1">
        <v>1065.0000016316772</v>
      </c>
      <c r="D27" s="1">
        <v>0</v>
      </c>
      <c r="E27">
        <f>(R27-S27*(1000-T27)/(1000-U27))*AK27</f>
        <v>-6.3063791613792297</v>
      </c>
      <c r="F27">
        <f>IF(AV27&lt;&gt;0,1/(1/AV27-1/N27),0)</f>
        <v>2.0522062760894269</v>
      </c>
      <c r="G27">
        <f>((AY27-AL27/2)*S27-E27)/(AY27+AL27/2)</f>
        <v>386.82623049687362</v>
      </c>
      <c r="H27">
        <f>AL27*1000</f>
        <v>32.818020330405176</v>
      </c>
      <c r="I27">
        <f>(AQ27-AW27)</f>
        <v>2.0048938021718015</v>
      </c>
      <c r="J27">
        <f>(P27+AP27*D27)</f>
        <v>31.122293472290039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31.792905807495117</v>
      </c>
      <c r="P27" s="1">
        <v>31.122293472290039</v>
      </c>
      <c r="Q27" s="1">
        <v>31.937891006469727</v>
      </c>
      <c r="R27" s="1">
        <v>399.98348999023438</v>
      </c>
      <c r="S27" s="1">
        <v>393.98086547851563</v>
      </c>
      <c r="T27" s="1">
        <v>-0.13861890137195587</v>
      </c>
      <c r="U27" s="1">
        <v>28.748956680297852</v>
      </c>
      <c r="V27" s="1">
        <v>-0.25930565595626831</v>
      </c>
      <c r="W27" s="1">
        <v>53.778861999511719</v>
      </c>
      <c r="X27" s="1">
        <v>300.12466430664063</v>
      </c>
      <c r="Y27" s="1">
        <v>99.709854125976563</v>
      </c>
      <c r="Z27" s="1">
        <v>3.7362746894359589E-2</v>
      </c>
      <c r="AA27" s="1">
        <v>88.282768249511719</v>
      </c>
      <c r="AB27" s="1">
        <v>24.133344650268555</v>
      </c>
      <c r="AC27" s="1">
        <v>1.2893997430801392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1.103399501127355</v>
      </c>
      <c r="AL27">
        <f>(U27-T27)/(1000-U27)*AK27</f>
        <v>3.2818020330405179E-2</v>
      </c>
      <c r="AM27">
        <f>(P27+273.15)</f>
        <v>304.27229347229002</v>
      </c>
      <c r="AN27">
        <f>(O27+273.15)</f>
        <v>304.94290580749509</v>
      </c>
      <c r="AO27">
        <f>(Y27*AG27+Z27*AH27)*AI27</f>
        <v>15.953576303566024</v>
      </c>
      <c r="AP27">
        <f>((AO27+0.00000010773*(AN27^4-AM27^4))-AL27*44100)/(L27*51.4+0.00000043092*AM27^3)</f>
        <v>-11.651443565311048</v>
      </c>
      <c r="AQ27">
        <f>0.61365*EXP(17.502*J27/(240.97+J27))</f>
        <v>4.5429312821937886</v>
      </c>
      <c r="AR27">
        <f>AQ27*1000/AA27</f>
        <v>51.45886759411755</v>
      </c>
      <c r="AS27">
        <f>(AR27-U27)</f>
        <v>22.709910913819698</v>
      </c>
      <c r="AT27">
        <f>IF(D27,P27,(O27+P27)/2)</f>
        <v>31.457599639892578</v>
      </c>
      <c r="AU27">
        <f>0.61365*EXP(17.502*AT27/(240.97+AT27))</f>
        <v>4.6304317281168812</v>
      </c>
      <c r="AV27">
        <f>IF(AS27&lt;&gt;0,(1000-(AR27+U27)/2)/AS27*AL27,0)</f>
        <v>1.3871427962047893</v>
      </c>
      <c r="AW27">
        <f>U27*AA27/1000</f>
        <v>2.5380374800219871</v>
      </c>
      <c r="AX27">
        <f>(AU27-AW27)</f>
        <v>2.092394248094894</v>
      </c>
      <c r="AY27">
        <f>1/(1.6/F27+1.37/N27)</f>
        <v>0.90932555332824427</v>
      </c>
      <c r="AZ27">
        <f>G27*AA27*0.001</f>
        <v>34.150090459787698</v>
      </c>
      <c r="BA27">
        <f>G27/S27</f>
        <v>0.98184014603614767</v>
      </c>
      <c r="BB27">
        <f>(1-AL27*AA27/AQ27/F27)*100</f>
        <v>68.923568475053585</v>
      </c>
      <c r="BC27">
        <f>(S27-E27/(N27/1.35))</f>
        <v>395.96986539613761</v>
      </c>
      <c r="BD27">
        <f>E27*BB27/100/BC27</f>
        <v>-1.0977051385567689E-2</v>
      </c>
    </row>
    <row r="28" spans="1:56" x14ac:dyDescent="0.35">
      <c r="A28" s="1" t="s">
        <v>9</v>
      </c>
      <c r="B28" s="1" t="s">
        <v>4485</v>
      </c>
      <c r="K28" s="1">
        <v>2.72</v>
      </c>
    </row>
    <row r="29" spans="1:56" x14ac:dyDescent="0.35">
      <c r="A29" s="1" t="s">
        <v>9</v>
      </c>
      <c r="B29" s="1" t="s">
        <v>4484</v>
      </c>
      <c r="K29" s="1">
        <v>2.72</v>
      </c>
    </row>
    <row r="30" spans="1:56" x14ac:dyDescent="0.35">
      <c r="A30" s="1">
        <v>5</v>
      </c>
      <c r="B30" s="1" t="s">
        <v>4483</v>
      </c>
      <c r="C30" s="1">
        <v>1269.0000016316772</v>
      </c>
      <c r="D30" s="1">
        <v>0</v>
      </c>
      <c r="E30">
        <f>(R30-S30*(1000-T30)/(1000-U30))*AK30</f>
        <v>-5.6124771974762995</v>
      </c>
      <c r="F30">
        <f>IF(AV30&lt;&gt;0,1/(1/AV30-1/N30),0)</f>
        <v>1.9915567111010144</v>
      </c>
      <c r="G30">
        <f>((AY30-AL30/2)*S30-E30)/(AY30+AL30/2)</f>
        <v>385.5671754049846</v>
      </c>
      <c r="H30">
        <f>AL30*1000</f>
        <v>32.591665768613815</v>
      </c>
      <c r="I30">
        <f>(AQ30-AW30)</f>
        <v>2.0322792668033975</v>
      </c>
      <c r="J30">
        <f>(P30+AP30*D30)</f>
        <v>31.161529541015625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31.826120376586914</v>
      </c>
      <c r="P30" s="1">
        <v>31.161529541015625</v>
      </c>
      <c r="Q30" s="1">
        <v>31.974067687988281</v>
      </c>
      <c r="R30" s="1">
        <v>400.06137084960938</v>
      </c>
      <c r="S30" s="1">
        <v>393.52517700195313</v>
      </c>
      <c r="T30" s="1">
        <v>-0.13771626353263855</v>
      </c>
      <c r="U30" s="1">
        <v>28.551935195922852</v>
      </c>
      <c r="V30" s="1">
        <v>-0.25715017318725586</v>
      </c>
      <c r="W30" s="1">
        <v>53.313491821289063</v>
      </c>
      <c r="X30" s="1">
        <v>300.17172241210938</v>
      </c>
      <c r="Y30" s="1">
        <v>149.53244018554688</v>
      </c>
      <c r="Z30" s="1">
        <v>6.9904789328575134E-2</v>
      </c>
      <c r="AA30" s="1">
        <v>88.288795471191406</v>
      </c>
      <c r="AB30" s="1">
        <v>24.112464904785156</v>
      </c>
      <c r="AC30" s="1">
        <v>1.2963581085205078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1.103572508868049</v>
      </c>
      <c r="AL30">
        <f>(U30-T30)/(1000-U30)*AK30</f>
        <v>3.2591665768613817E-2</v>
      </c>
      <c r="AM30">
        <f>(P30+273.15)</f>
        <v>304.3115295410156</v>
      </c>
      <c r="AN30">
        <f>(O30+273.15)</f>
        <v>304.97612037658689</v>
      </c>
      <c r="AO30">
        <f>(Y30*AG30+Z30*AH30)*AI30</f>
        <v>23.925189894917821</v>
      </c>
      <c r="AP30">
        <f>((AO30+0.00000010773*(AN30^4-AM30^4))-AL30*44100)/(L30*51.4+0.00000043092*AM30^3)</f>
        <v>-11.504588727251278</v>
      </c>
      <c r="AQ30">
        <f>0.61365*EXP(17.502*J30/(240.97+J30))</f>
        <v>4.5530952336229413</v>
      </c>
      <c r="AR30">
        <f>AQ30*1000/AA30</f>
        <v>51.570476291168951</v>
      </c>
      <c r="AS30">
        <f>(AR30-U30)</f>
        <v>23.0185410952461</v>
      </c>
      <c r="AT30">
        <f>IF(D30,P30,(O30+P30)/2)</f>
        <v>31.49382495880127</v>
      </c>
      <c r="AU30">
        <f>0.61365*EXP(17.502*AT30/(240.97+AT30))</f>
        <v>4.6399722346183632</v>
      </c>
      <c r="AV30">
        <f>IF(AS30&lt;&gt;0,(1000-(AR30+U30)/2)/AS30*AL30,0)</f>
        <v>1.3591653880789967</v>
      </c>
      <c r="AW30">
        <f>U30*AA30/1000</f>
        <v>2.5208159668195438</v>
      </c>
      <c r="AX30">
        <f>(AU30-AW30)</f>
        <v>2.1191562677988194</v>
      </c>
      <c r="AY30">
        <f>1/(1.6/F30+1.37/N30)</f>
        <v>0.89010808712165057</v>
      </c>
      <c r="AZ30">
        <f>G30*AA30*0.001</f>
        <v>34.041261489735668</v>
      </c>
      <c r="BA30">
        <f>G30/S30</f>
        <v>0.97977765575865805</v>
      </c>
      <c r="BB30">
        <f>(1-AL30*AA30/AQ30/F30)*100</f>
        <v>68.266882654780403</v>
      </c>
      <c r="BC30">
        <f>(S30-E30/(N30/1.35))</f>
        <v>395.29532376886499</v>
      </c>
      <c r="BD30">
        <f>E30*BB30/100/BC30</f>
        <v>-9.692660125339014E-3</v>
      </c>
    </row>
    <row r="31" spans="1:56" x14ac:dyDescent="0.35">
      <c r="A31" s="1" t="s">
        <v>9</v>
      </c>
      <c r="B31" s="1" t="s">
        <v>4482</v>
      </c>
      <c r="K31" s="1">
        <v>2.72</v>
      </c>
    </row>
    <row r="32" spans="1:56" x14ac:dyDescent="0.35">
      <c r="A32" s="1" t="s">
        <v>9</v>
      </c>
      <c r="B32" s="1" t="s">
        <v>4481</v>
      </c>
      <c r="K32" s="1">
        <v>2.72</v>
      </c>
    </row>
    <row r="33" spans="1:56" x14ac:dyDescent="0.35">
      <c r="A33" s="1">
        <v>6</v>
      </c>
      <c r="B33" s="1" t="s">
        <v>4480</v>
      </c>
      <c r="C33" s="1">
        <v>1473.0000016316772</v>
      </c>
      <c r="D33" s="1">
        <v>0</v>
      </c>
      <c r="E33">
        <f>(R33-S33*(1000-T33)/(1000-U33))*AK33</f>
        <v>-4.5398831545363301</v>
      </c>
      <c r="F33">
        <f>IF(AV33&lt;&gt;0,1/(1/AV33-1/N33),0)</f>
        <v>1.9042829742834384</v>
      </c>
      <c r="G33">
        <f>((AY33-AL33/2)*S33-E33)/(AY33+AL33/2)</f>
        <v>383.52016289485636</v>
      </c>
      <c r="H33">
        <f>AL33*1000</f>
        <v>32.216636898150441</v>
      </c>
      <c r="I33">
        <f>(AQ33-AW33)</f>
        <v>2.0721152478181373</v>
      </c>
      <c r="J33">
        <f>(P33+AP33*D33)</f>
        <v>31.208900451660156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31.873708724975586</v>
      </c>
      <c r="P33" s="1">
        <v>31.208900451660156</v>
      </c>
      <c r="Q33" s="1">
        <v>32.014991760253906</v>
      </c>
      <c r="R33" s="1">
        <v>400.11404418945313</v>
      </c>
      <c r="S33" s="1">
        <v>392.76144409179688</v>
      </c>
      <c r="T33" s="1">
        <v>-0.13327233493328094</v>
      </c>
      <c r="U33" s="1">
        <v>28.237382888793945</v>
      </c>
      <c r="V33" s="1">
        <v>-0.24820536375045776</v>
      </c>
      <c r="W33" s="1">
        <v>52.589080810546875</v>
      </c>
      <c r="X33" s="1">
        <v>300.15109252929688</v>
      </c>
      <c r="Y33" s="1">
        <v>300.81512451171875</v>
      </c>
      <c r="Z33" s="1">
        <v>6.7493095993995667E-2</v>
      </c>
      <c r="AA33" s="1">
        <v>88.297050476074219</v>
      </c>
      <c r="AB33" s="1">
        <v>24.076137542724609</v>
      </c>
      <c r="AC33" s="1">
        <v>1.3077747821807861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1.10349666371065</v>
      </c>
      <c r="AL33">
        <f>(U33-T33)/(1000-U33)*AK33</f>
        <v>3.2216636898150443E-2</v>
      </c>
      <c r="AM33">
        <f>(P33+273.15)</f>
        <v>304.35890045166013</v>
      </c>
      <c r="AN33">
        <f>(O33+273.15)</f>
        <v>305.02370872497556</v>
      </c>
      <c r="AO33">
        <f>(Y33*AG33+Z33*AH33)*AI33</f>
        <v>48.130418846076282</v>
      </c>
      <c r="AP33">
        <f>((AO33+0.00000010773*(AN33^4-AM33^4))-AL33*44100)/(L33*51.4+0.00000043092*AM33^3)</f>
        <v>-11.170456572905831</v>
      </c>
      <c r="AQ33">
        <f>0.61365*EXP(17.502*J33/(240.97+J33))</f>
        <v>4.5653928700622108</v>
      </c>
      <c r="AR33">
        <f>AQ33*1000/AA33</f>
        <v>51.704930634113218</v>
      </c>
      <c r="AS33">
        <f>(AR33-U33)</f>
        <v>23.467547745319273</v>
      </c>
      <c r="AT33">
        <f>IF(D33,P33,(O33+P33)/2)</f>
        <v>31.541304588317871</v>
      </c>
      <c r="AU33">
        <f>0.61365*EXP(17.502*AT33/(240.97+AT33))</f>
        <v>4.6525026579665791</v>
      </c>
      <c r="AV33">
        <f>IF(AS33&lt;&gt;0,(1000-(AR33+U33)/2)/AS33*AL33,0)</f>
        <v>1.3179434421534979</v>
      </c>
      <c r="AW33">
        <f>U33*AA33/1000</f>
        <v>2.4932776222440736</v>
      </c>
      <c r="AX33">
        <f>(AU33-AW33)</f>
        <v>2.1592250357225056</v>
      </c>
      <c r="AY33">
        <f>1/(1.6/F33+1.37/N33)</f>
        <v>0.86186190066388113</v>
      </c>
      <c r="AZ33">
        <f>G33*AA33*0.001</f>
        <v>33.86369918171934</v>
      </c>
      <c r="BA33">
        <f>G33/S33</f>
        <v>0.97647100718271973</v>
      </c>
      <c r="BB33">
        <f>(1-AL33*AA33/AQ33/F33)*100</f>
        <v>67.279739093268248</v>
      </c>
      <c r="BC33">
        <f>(S33-E33/(N33/1.35))</f>
        <v>394.19330015203593</v>
      </c>
      <c r="BD33">
        <f>E33*BB33/100/BC33</f>
        <v>-7.7485374315931369E-3</v>
      </c>
    </row>
    <row r="34" spans="1:56" x14ac:dyDescent="0.35">
      <c r="A34" s="1" t="s">
        <v>9</v>
      </c>
      <c r="B34" s="1" t="s">
        <v>4479</v>
      </c>
      <c r="K34" s="1">
        <v>2.72</v>
      </c>
    </row>
    <row r="35" spans="1:56" x14ac:dyDescent="0.35">
      <c r="A35" s="1" t="s">
        <v>9</v>
      </c>
      <c r="B35" s="1" t="s">
        <v>4478</v>
      </c>
      <c r="K35" s="1">
        <v>2.72</v>
      </c>
    </row>
    <row r="36" spans="1:56" x14ac:dyDescent="0.35">
      <c r="A36" s="1">
        <v>7</v>
      </c>
      <c r="B36" s="1" t="s">
        <v>4477</v>
      </c>
      <c r="C36" s="1">
        <v>1677.0000016316772</v>
      </c>
      <c r="D36" s="1">
        <v>0</v>
      </c>
      <c r="E36">
        <f>(R36-S36*(1000-T36)/(1000-U36))*AK36</f>
        <v>-4.0175202925363287</v>
      </c>
      <c r="F36">
        <f>IF(AV36&lt;&gt;0,1/(1/AV36-1/N36),0)</f>
        <v>1.7404980347393852</v>
      </c>
      <c r="G36">
        <f>((AY36-AL36/2)*S36-E36)/(AY36+AL36/2)</f>
        <v>382.4516856589147</v>
      </c>
      <c r="H36">
        <f>AL36*1000</f>
        <v>31.456762860742767</v>
      </c>
      <c r="I36">
        <f>(AQ36-AW36)</f>
        <v>2.1559956688977184</v>
      </c>
      <c r="J36">
        <f>(P36+AP36*D36)</f>
        <v>31.314691543579102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31.943357467651367</v>
      </c>
      <c r="P36" s="1">
        <v>31.314691543579102</v>
      </c>
      <c r="Q36" s="1">
        <v>32.072200775146484</v>
      </c>
      <c r="R36" s="1">
        <v>400.13043212890625</v>
      </c>
      <c r="S36" s="1">
        <v>392.5802001953125</v>
      </c>
      <c r="T36" s="1">
        <v>-0.12746475636959076</v>
      </c>
      <c r="U36" s="1">
        <v>27.592006683349609</v>
      </c>
      <c r="V36" s="1">
        <v>-0.23652000725269318</v>
      </c>
      <c r="W36" s="1">
        <v>51.198951721191406</v>
      </c>
      <c r="X36" s="1">
        <v>300.1556396484375</v>
      </c>
      <c r="Y36" s="1">
        <v>500.52420043945313</v>
      </c>
      <c r="Z36" s="1">
        <v>0.13980391621589661</v>
      </c>
      <c r="AA36" s="1">
        <v>88.321426391601563</v>
      </c>
      <c r="AB36" s="1">
        <v>24.017240524291992</v>
      </c>
      <c r="AC36" s="1">
        <v>1.3283534049987793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1.1035133810604318</v>
      </c>
      <c r="AL36">
        <f>(U36-T36)/(1000-U36)*AK36</f>
        <v>3.1456762860742768E-2</v>
      </c>
      <c r="AM36">
        <f>(P36+273.15)</f>
        <v>304.46469154357908</v>
      </c>
      <c r="AN36">
        <f>(O36+273.15)</f>
        <v>305.09335746765134</v>
      </c>
      <c r="AO36">
        <f>(Y36*AG36+Z36*AH36)*AI36</f>
        <v>80.08387028029847</v>
      </c>
      <c r="AP36">
        <f>((AO36+0.00000010773*(AN36^4-AM36^4))-AL36*44100)/(L36*51.4+0.00000043092*AM36^3)</f>
        <v>-10.636993959921753</v>
      </c>
      <c r="AQ36">
        <f>0.61365*EXP(17.502*J36/(240.97+J36))</f>
        <v>4.5929610561777592</v>
      </c>
      <c r="AR36">
        <f>AQ36*1000/AA36</f>
        <v>52.002795287899716</v>
      </c>
      <c r="AS36">
        <f>(AR36-U36)</f>
        <v>24.410788604550106</v>
      </c>
      <c r="AT36">
        <f>IF(D36,P36,(O36+P36)/2)</f>
        <v>31.629024505615234</v>
      </c>
      <c r="AU36">
        <f>0.61365*EXP(17.502*AT36/(240.97+AT36))</f>
        <v>4.6757304831683451</v>
      </c>
      <c r="AV36">
        <f>IF(AS36&lt;&gt;0,(1000-(AR36+U36)/2)/AS36*AL36,0)</f>
        <v>1.2373572171213663</v>
      </c>
      <c r="AW36">
        <f>U36*AA36/1000</f>
        <v>2.4369653872800408</v>
      </c>
      <c r="AX36">
        <f>(AU36-AW36)</f>
        <v>2.2387650958883043</v>
      </c>
      <c r="AY36">
        <f>1/(1.6/F36+1.37/N36)</f>
        <v>0.80687812605791309</v>
      </c>
      <c r="AZ36">
        <f>G36*AA36*0.001</f>
        <v>33.778678403267776</v>
      </c>
      <c r="BA36">
        <f>G36/S36</f>
        <v>0.97420013915281833</v>
      </c>
      <c r="BB36">
        <f>(1-AL36*AA36/AQ36/F36)*100</f>
        <v>65.245279325618725</v>
      </c>
      <c r="BC36">
        <f>(S36-E36/(N36/1.35))</f>
        <v>393.84730566525252</v>
      </c>
      <c r="BD36">
        <f>E36*BB36/100/BC36</f>
        <v>-6.6554786566361494E-3</v>
      </c>
    </row>
    <row r="37" spans="1:56" x14ac:dyDescent="0.35">
      <c r="A37" s="1" t="s">
        <v>9</v>
      </c>
      <c r="B37" s="1" t="s">
        <v>4476</v>
      </c>
      <c r="K37" s="1">
        <v>2.72</v>
      </c>
    </row>
    <row r="38" spans="1:56" x14ac:dyDescent="0.35">
      <c r="A38" s="1" t="s">
        <v>9</v>
      </c>
      <c r="B38" s="1" t="s">
        <v>4475</v>
      </c>
      <c r="K38" s="1">
        <v>2.72</v>
      </c>
    </row>
    <row r="39" spans="1:56" x14ac:dyDescent="0.35">
      <c r="A39" s="1">
        <v>8</v>
      </c>
      <c r="B39" s="1" t="s">
        <v>4474</v>
      </c>
      <c r="C39" s="1">
        <v>1881.0000016316772</v>
      </c>
      <c r="D39" s="1">
        <v>0</v>
      </c>
      <c r="E39">
        <f>(R39-S39*(1000-T39)/(1000-U39))*AK39</f>
        <v>-3.5557020654477745</v>
      </c>
      <c r="F39">
        <f>IF(AV39&lt;&gt;0,1/(1/AV39-1/N39),0)</f>
        <v>1.5340071214839122</v>
      </c>
      <c r="G39">
        <f>((AY39-AL39/2)*S39-E39)/(AY39+AL39/2)</f>
        <v>381.34013997602545</v>
      </c>
      <c r="H39">
        <f>AL39*1000</f>
        <v>30.274467202150166</v>
      </c>
      <c r="I39">
        <f>(AQ39-AW39)</f>
        <v>2.274653081177203</v>
      </c>
      <c r="J39">
        <f>(P39+AP39*D39)</f>
        <v>31.427150726318359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32.031764984130859</v>
      </c>
      <c r="P39" s="1">
        <v>31.427150726318359</v>
      </c>
      <c r="Q39" s="1">
        <v>32.149070739746094</v>
      </c>
      <c r="R39" s="1">
        <v>400.00372314453125</v>
      </c>
      <c r="S39" s="1">
        <v>392.45950317382813</v>
      </c>
      <c r="T39" s="1">
        <v>-0.12483849376440048</v>
      </c>
      <c r="U39" s="1">
        <v>26.578514099121094</v>
      </c>
      <c r="V39" s="1">
        <v>-0.23052190244197845</v>
      </c>
      <c r="W39" s="1">
        <v>49.078845977783203</v>
      </c>
      <c r="X39" s="1">
        <v>300.17916870117188</v>
      </c>
      <c r="Y39" s="1">
        <v>750.31988525390625</v>
      </c>
      <c r="Z39" s="1">
        <v>0.10726677626371384</v>
      </c>
      <c r="AA39" s="1">
        <v>88.333480834960938</v>
      </c>
      <c r="AB39" s="1">
        <v>23.858268737792969</v>
      </c>
      <c r="AC39" s="1">
        <v>1.35405433177948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1.1035998849307787</v>
      </c>
      <c r="AL39">
        <f>(U39-T39)/(1000-U39)*AK39</f>
        <v>3.0274467202150167E-2</v>
      </c>
      <c r="AM39">
        <f>(P39+273.15)</f>
        <v>304.57715072631834</v>
      </c>
      <c r="AN39">
        <f>(O39+273.15)</f>
        <v>305.18176498413084</v>
      </c>
      <c r="AO39">
        <f>(Y39*AG39+Z39*AH39)*AI39</f>
        <v>120.05117895727199</v>
      </c>
      <c r="AP39">
        <f>((AO39+0.00000010773*(AN39^4-AM39^4))-AL39*44100)/(L39*51.4+0.00000043092*AM39^3)</f>
        <v>-9.8843057224746005</v>
      </c>
      <c r="AQ39">
        <f>0.61365*EXP(17.502*J39/(240.97+J39))</f>
        <v>4.6224257469736552</v>
      </c>
      <c r="AR39">
        <f>AQ39*1000/AA39</f>
        <v>52.329260697990911</v>
      </c>
      <c r="AS39">
        <f>(AR39-U39)</f>
        <v>25.750746598869817</v>
      </c>
      <c r="AT39">
        <f>IF(D39,P39,(O39+P39)/2)</f>
        <v>31.729457855224609</v>
      </c>
      <c r="AU39">
        <f>0.61365*EXP(17.502*AT39/(240.97+AT39))</f>
        <v>4.7024486949495499</v>
      </c>
      <c r="AV39">
        <f>IF(AS39&lt;&gt;0,(1000-(AR39+U39)/2)/AS39*AL39,0)</f>
        <v>1.1292884915182055</v>
      </c>
      <c r="AW39">
        <f>U39*AA39/1000</f>
        <v>2.3477726657964522</v>
      </c>
      <c r="AX39">
        <f>(AU39-AW39)</f>
        <v>2.3546760291530977</v>
      </c>
      <c r="AY39">
        <f>1/(1.6/F39+1.37/N39)</f>
        <v>0.73362869331871472</v>
      </c>
      <c r="AZ39">
        <f>G39*AA39*0.001</f>
        <v>33.68510194617356</v>
      </c>
      <c r="BA39">
        <f>G39/S39</f>
        <v>0.97166748898197097</v>
      </c>
      <c r="BB39">
        <f>(1-AL39*AA39/AQ39/F39)*100</f>
        <v>62.28583177996547</v>
      </c>
      <c r="BC39">
        <f>(S39-E39/(N39/1.35))</f>
        <v>393.58095352343207</v>
      </c>
      <c r="BD39">
        <f>E39*BB39/100/BC39</f>
        <v>-5.6270472116474136E-3</v>
      </c>
    </row>
    <row r="40" spans="1:56" x14ac:dyDescent="0.35">
      <c r="A40" s="1" t="s">
        <v>9</v>
      </c>
      <c r="B40" s="1" t="s">
        <v>4473</v>
      </c>
      <c r="K40" s="1">
        <v>2.72</v>
      </c>
    </row>
    <row r="41" spans="1:56" x14ac:dyDescent="0.35">
      <c r="A41" s="1" t="s">
        <v>9</v>
      </c>
      <c r="B41" s="1" t="s">
        <v>4472</v>
      </c>
      <c r="K41" s="1">
        <v>2.72</v>
      </c>
    </row>
    <row r="42" spans="1:56" x14ac:dyDescent="0.35">
      <c r="A42" s="1">
        <v>9</v>
      </c>
      <c r="B42" s="1" t="s">
        <v>4471</v>
      </c>
      <c r="C42" s="1">
        <v>2085.0000016316772</v>
      </c>
      <c r="D42" s="1">
        <v>0</v>
      </c>
      <c r="E42">
        <f>(R42-S42*(1000-T42)/(1000-U42))*AK42</f>
        <v>-3.5244854454307846</v>
      </c>
      <c r="F42">
        <f>IF(AV42&lt;&gt;0,1/(1/AV42-1/N42),0)</f>
        <v>1.3112648190267369</v>
      </c>
      <c r="G42">
        <f>((AY42-AL42/2)*S42-E42)/(AY42+AL42/2)</f>
        <v>381.40388820800706</v>
      </c>
      <c r="H42">
        <f>AL42*1000</f>
        <v>28.736334671912797</v>
      </c>
      <c r="I42">
        <f>(AQ42-AW42)</f>
        <v>2.4306165920032057</v>
      </c>
      <c r="J42">
        <f>(P42+AP42*D42)</f>
        <v>31.579883575439453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32.143295288085938</v>
      </c>
      <c r="P42" s="1">
        <v>31.579883575439453</v>
      </c>
      <c r="Q42" s="1">
        <v>32.240447998046875</v>
      </c>
      <c r="R42" s="1">
        <v>400.15911865234375</v>
      </c>
      <c r="S42" s="1">
        <v>393.115966796875</v>
      </c>
      <c r="T42" s="1">
        <v>-0.11845273524522781</v>
      </c>
      <c r="U42" s="1">
        <v>25.264364242553711</v>
      </c>
      <c r="V42" s="1">
        <v>-0.21739360690116882</v>
      </c>
      <c r="W42" s="1">
        <v>46.367115020751953</v>
      </c>
      <c r="X42" s="1">
        <v>300.15618896484375</v>
      </c>
      <c r="Y42" s="1">
        <v>1000.344482421875</v>
      </c>
      <c r="Z42" s="1">
        <v>3.4951146692037582E-2</v>
      </c>
      <c r="AA42" s="1">
        <v>88.349311828613281</v>
      </c>
      <c r="AB42" s="1">
        <v>23.679014205932617</v>
      </c>
      <c r="AC42" s="1">
        <v>1.3843652009963989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1.103515400606043</v>
      </c>
      <c r="AL42">
        <f>(U42-T42)/(1000-U42)*AK42</f>
        <v>2.8736334671912798E-2</v>
      </c>
      <c r="AM42">
        <f>(P42+273.15)</f>
        <v>304.72988357543943</v>
      </c>
      <c r="AN42">
        <f>(O42+273.15)</f>
        <v>305.29329528808591</v>
      </c>
      <c r="AO42">
        <f>(Y42*AG42+Z42*AH42)*AI42</f>
        <v>160.05511360998935</v>
      </c>
      <c r="AP42">
        <f>((AO42+0.00000010773*(AN42^4-AM42^4))-AL42*44100)/(L42*51.4+0.00000043092*AM42^3)</f>
        <v>-9.0044076552824812</v>
      </c>
      <c r="AQ42">
        <f>0.61365*EXP(17.502*J42/(240.97+J42))</f>
        <v>4.6627057866202506</v>
      </c>
      <c r="AR42">
        <f>AQ42*1000/AA42</f>
        <v>52.775801985479205</v>
      </c>
      <c r="AS42">
        <f>(AR42-U42)</f>
        <v>27.511437742925494</v>
      </c>
      <c r="AT42">
        <f>IF(D42,P42,(O42+P42)/2)</f>
        <v>31.861589431762695</v>
      </c>
      <c r="AU42">
        <f>0.61365*EXP(17.502*AT42/(240.97+AT42))</f>
        <v>4.7378019858933058</v>
      </c>
      <c r="AV42">
        <f>IF(AS42&lt;&gt;0,(1000-(AR42+U42)/2)/AS42*AL42,0)</f>
        <v>1.0037658068860367</v>
      </c>
      <c r="AW42">
        <f>U42*AA42/1000</f>
        <v>2.2320891946170449</v>
      </c>
      <c r="AX42">
        <f>(AU42-AW42)</f>
        <v>2.5057127912762609</v>
      </c>
      <c r="AY42">
        <f>1/(1.6/F42+1.37/N42)</f>
        <v>0.64923961862135993</v>
      </c>
      <c r="AZ42">
        <f>G42*AA42*0.001</f>
        <v>33.696771051934775</v>
      </c>
      <c r="BA42">
        <f>G42/S42</f>
        <v>0.97020706463718975</v>
      </c>
      <c r="BB42">
        <f>(1-AL42*AA42/AQ42/F42)*100</f>
        <v>58.475336478772519</v>
      </c>
      <c r="BC42">
        <f>(S42-E42/(N42/1.35))</f>
        <v>394.22757158327175</v>
      </c>
      <c r="BD42">
        <f>E42*BB42/100/BC42</f>
        <v>-5.2278299944469638E-3</v>
      </c>
    </row>
    <row r="43" spans="1:56" x14ac:dyDescent="0.35">
      <c r="A43" s="1" t="s">
        <v>9</v>
      </c>
      <c r="B43" s="1" t="s">
        <v>4470</v>
      </c>
      <c r="K43" s="1">
        <v>2.72</v>
      </c>
    </row>
    <row r="44" spans="1:56" x14ac:dyDescent="0.35">
      <c r="A44" s="1" t="s">
        <v>9</v>
      </c>
      <c r="B44" s="1" t="s">
        <v>4469</v>
      </c>
      <c r="K44" s="1">
        <v>2.72</v>
      </c>
    </row>
    <row r="45" spans="1:56" x14ac:dyDescent="0.35">
      <c r="A45" s="1">
        <v>10</v>
      </c>
      <c r="B45" s="1" t="s">
        <v>4468</v>
      </c>
      <c r="C45" s="1">
        <v>2288.500001642853</v>
      </c>
      <c r="D45" s="1">
        <v>0</v>
      </c>
      <c r="E45">
        <f>(R45-S45*(1000-T45)/(1000-U45))*AK45</f>
        <v>-3.3705236280685642</v>
      </c>
      <c r="F45">
        <f>IF(AV45&lt;&gt;0,1/(1/AV45-1/N45),0)</f>
        <v>1.1104490811978427</v>
      </c>
      <c r="G45">
        <f>((AY45-AL45/2)*S45-E45)/(AY45+AL45/2)</f>
        <v>380.8090398799323</v>
      </c>
      <c r="H45">
        <f>AL45*1000</f>
        <v>27.053149458912628</v>
      </c>
      <c r="I45">
        <f>(AQ45-AW45)</f>
        <v>2.6062809840850272</v>
      </c>
      <c r="J45">
        <f>(P45+AP45*D45)</f>
        <v>31.759639739990234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32.271438598632813</v>
      </c>
      <c r="P45" s="1">
        <v>31.759639739990234</v>
      </c>
      <c r="Q45" s="1">
        <v>32.349807739257813</v>
      </c>
      <c r="R45" s="1">
        <v>399.90048217773438</v>
      </c>
      <c r="S45" s="1">
        <v>393.31283569335938</v>
      </c>
      <c r="T45" s="1">
        <v>-0.11392741650342941</v>
      </c>
      <c r="U45" s="1">
        <v>23.816770553588867</v>
      </c>
      <c r="V45" s="1">
        <v>-0.20758239924907684</v>
      </c>
      <c r="W45" s="1">
        <v>43.395542144775391</v>
      </c>
      <c r="X45" s="1">
        <v>300.16683959960938</v>
      </c>
      <c r="Y45" s="1">
        <v>1250.69873046875</v>
      </c>
      <c r="Z45" s="1">
        <v>0.10847240686416626</v>
      </c>
      <c r="AA45" s="1">
        <v>88.350471496582031</v>
      </c>
      <c r="AB45" s="1">
        <v>23.544227600097656</v>
      </c>
      <c r="AC45" s="1">
        <v>1.4133630990982056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1.1035545573515049</v>
      </c>
      <c r="AL45">
        <f>(U45-T45)/(1000-U45)*AK45</f>
        <v>2.7053149458912629E-2</v>
      </c>
      <c r="AM45">
        <f>(P45+273.15)</f>
        <v>304.90963973999021</v>
      </c>
      <c r="AN45">
        <f>(O45+273.15)</f>
        <v>305.42143859863279</v>
      </c>
      <c r="AO45">
        <f>(Y45*AG45+Z45*AH45)*AI45</f>
        <v>200.11179240215279</v>
      </c>
      <c r="AP45">
        <f>((AO45+0.00000010773*(AN45^4-AM45^4))-AL45*44100)/(L45*51.4+0.00000043092*AM45^3)</f>
        <v>-8.0728289031509384</v>
      </c>
      <c r="AQ45">
        <f>0.61365*EXP(17.502*J45/(240.97+J45))</f>
        <v>4.7105038920205144</v>
      </c>
      <c r="AR45">
        <f>AQ45*1000/AA45</f>
        <v>53.316114925348721</v>
      </c>
      <c r="AS45">
        <f>(AR45-U45)</f>
        <v>29.499344371759854</v>
      </c>
      <c r="AT45">
        <f>IF(D45,P45,(O45+P45)/2)</f>
        <v>32.015539169311523</v>
      </c>
      <c r="AU45">
        <f>0.61365*EXP(17.502*AT45/(240.97+AT45))</f>
        <v>4.7792846453881461</v>
      </c>
      <c r="AV45">
        <f>IF(AS45&lt;&gt;0,(1000-(AR45+U45)/2)/AS45*AL45,0)</f>
        <v>0.88170792515249075</v>
      </c>
      <c r="AW45">
        <f>U45*AA45/1000</f>
        <v>2.1042229079354873</v>
      </c>
      <c r="AX45">
        <f>(AU45-AW45)</f>
        <v>2.6750617374526588</v>
      </c>
      <c r="AY45">
        <f>1/(1.6/F45+1.37/N45)</f>
        <v>0.56788305547627671</v>
      </c>
      <c r="AZ45">
        <f>G45*AA45*0.001</f>
        <v>33.644658223552732</v>
      </c>
      <c r="BA45">
        <f>G45/S45</f>
        <v>0.96820903189852803</v>
      </c>
      <c r="BB45">
        <f>(1-AL45*AA45/AQ45/F45)*100</f>
        <v>54.305841130214304</v>
      </c>
      <c r="BC45">
        <f>(S45-E45/(N45/1.35))</f>
        <v>394.37588170550322</v>
      </c>
      <c r="BD45">
        <f>E45*BB45/100/BC45</f>
        <v>-4.6412351556581206E-3</v>
      </c>
    </row>
    <row r="46" spans="1:56" x14ac:dyDescent="0.35">
      <c r="A46" s="1" t="s">
        <v>9</v>
      </c>
      <c r="B46" s="1" t="s">
        <v>4467</v>
      </c>
      <c r="K46" s="1">
        <v>2.72</v>
      </c>
    </row>
    <row r="47" spans="1:56" x14ac:dyDescent="0.35">
      <c r="A47" s="1" t="s">
        <v>9</v>
      </c>
      <c r="B47" s="1" t="s">
        <v>4466</v>
      </c>
      <c r="K47" s="1">
        <v>2.72</v>
      </c>
    </row>
    <row r="48" spans="1:56" x14ac:dyDescent="0.35">
      <c r="A48" s="1">
        <v>11</v>
      </c>
      <c r="B48" s="1" t="s">
        <v>4465</v>
      </c>
      <c r="C48" s="1">
        <v>2492.500001642853</v>
      </c>
      <c r="D48" s="1">
        <v>0</v>
      </c>
      <c r="E48">
        <f>(R48-S48*(1000-T48)/(1000-U48))*AK48</f>
        <v>-3.4746198202282255</v>
      </c>
      <c r="F48">
        <f>IF(AV48&lt;&gt;0,1/(1/AV48-1/N48),0)</f>
        <v>0.93769949273638875</v>
      </c>
      <c r="G48">
        <f>((AY48-AL48/2)*S48-E48)/(AY48+AL48/2)</f>
        <v>381.29553164214491</v>
      </c>
      <c r="H48">
        <f>AL48*1000</f>
        <v>25.296070160193544</v>
      </c>
      <c r="I48">
        <f>(AQ48-AW48)</f>
        <v>2.7944796535121315</v>
      </c>
      <c r="J48">
        <f>(P48+AP48*D48)</f>
        <v>31.961891174316406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32.418899536132813</v>
      </c>
      <c r="P48" s="1">
        <v>31.961891174316406</v>
      </c>
      <c r="Q48" s="1">
        <v>32.471721649169922</v>
      </c>
      <c r="R48" s="1">
        <v>400.0145263671875</v>
      </c>
      <c r="S48" s="1">
        <v>394.12847900390625</v>
      </c>
      <c r="T48" s="1">
        <v>-0.10858599841594696</v>
      </c>
      <c r="U48" s="1">
        <v>22.303529739379883</v>
      </c>
      <c r="V48" s="1">
        <v>-0.19618837535381317</v>
      </c>
      <c r="W48" s="1">
        <v>40.297031402587891</v>
      </c>
      <c r="X48" s="1">
        <v>300.1533203125</v>
      </c>
      <c r="Y48" s="1">
        <v>1601.1446533203125</v>
      </c>
      <c r="Z48" s="1">
        <v>0.18199285864830017</v>
      </c>
      <c r="AA48" s="1">
        <v>88.34088134765625</v>
      </c>
      <c r="AB48" s="1">
        <v>23.415756225585938</v>
      </c>
      <c r="AC48" s="1">
        <v>1.4369338750839233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1.1035048540900734</v>
      </c>
      <c r="AL48">
        <f>(U48-T48)/(1000-U48)*AK48</f>
        <v>2.5296070160193543E-2</v>
      </c>
      <c r="AM48">
        <f>(P48+273.15)</f>
        <v>305.11189117431638</v>
      </c>
      <c r="AN48">
        <f>(O48+273.15)</f>
        <v>305.56889953613279</v>
      </c>
      <c r="AO48">
        <f>(Y48*AG48+Z48*AH48)*AI48</f>
        <v>256.1831388051105</v>
      </c>
      <c r="AP48">
        <f>((AO48+0.00000010773*(AN48^4-AM48^4))-AL48*44100)/(L48*51.4+0.00000043092*AM48^3)</f>
        <v>-6.984082185984243</v>
      </c>
      <c r="AQ48">
        <f>0.61365*EXP(17.502*J48/(240.97+J48))</f>
        <v>4.7647931278526121</v>
      </c>
      <c r="AR48">
        <f>AQ48*1000/AA48</f>
        <v>53.936445450450847</v>
      </c>
      <c r="AS48">
        <f>(AR48-U48)</f>
        <v>31.632915711070964</v>
      </c>
      <c r="AT48">
        <f>IF(D48,P48,(O48+P48)/2)</f>
        <v>32.190395355224609</v>
      </c>
      <c r="AU48">
        <f>0.61365*EXP(17.502*AT48/(240.97+AT48))</f>
        <v>4.8267838599187973</v>
      </c>
      <c r="AV48">
        <f>IF(AS48&lt;&gt;0,(1000-(AR48+U48)/2)/AS48*AL48,0)</f>
        <v>0.76919195504229654</v>
      </c>
      <c r="AW48">
        <f>U48*AA48/1000</f>
        <v>1.9703134743404807</v>
      </c>
      <c r="AX48">
        <f>(AU48-AW48)</f>
        <v>2.8564703855783167</v>
      </c>
      <c r="AY48">
        <f>1/(1.6/F48+1.37/N48)</f>
        <v>0.4934930448824959</v>
      </c>
      <c r="AZ48">
        <f>G48*AA48*0.001</f>
        <v>33.68398331919024</v>
      </c>
      <c r="BA48">
        <f>G48/S48</f>
        <v>0.96743968516511558</v>
      </c>
      <c r="BB48">
        <f>(1-AL48*AA48/AQ48/F48)*100</f>
        <v>49.984219070843039</v>
      </c>
      <c r="BC48">
        <f>(S48-E48/(N48/1.35))</f>
        <v>395.2243564256961</v>
      </c>
      <c r="BD48">
        <f>E48*BB48/100/BC48</f>
        <v>-4.3943688049203709E-3</v>
      </c>
    </row>
    <row r="49" spans="1:56" x14ac:dyDescent="0.35">
      <c r="A49" s="1" t="s">
        <v>9</v>
      </c>
      <c r="B49" s="1" t="s">
        <v>4464</v>
      </c>
      <c r="K49" s="1">
        <v>2.72</v>
      </c>
    </row>
    <row r="50" spans="1:56" x14ac:dyDescent="0.35">
      <c r="A50" s="1" t="s">
        <v>9</v>
      </c>
      <c r="B50" s="1" t="s">
        <v>4463</v>
      </c>
      <c r="K50" s="1">
        <v>2.72</v>
      </c>
    </row>
    <row r="51" spans="1:56" x14ac:dyDescent="0.35">
      <c r="A51" s="1">
        <v>12</v>
      </c>
      <c r="B51" s="1" t="s">
        <v>4462</v>
      </c>
      <c r="C51" s="1">
        <v>2695.500001642853</v>
      </c>
      <c r="D51" s="1">
        <v>0</v>
      </c>
      <c r="E51">
        <f>(R51-S51*(1000-T51)/(1000-U51))*AK51</f>
        <v>-3.3941774640084663</v>
      </c>
      <c r="F51">
        <f>IF(AV51&lt;&gt;0,1/(1/AV51-1/N51),0)</f>
        <v>0.7894103780855446</v>
      </c>
      <c r="G51">
        <f>((AY51-AL51/2)*S51-E51)/(AY51+AL51/2)</f>
        <v>381.12029832828921</v>
      </c>
      <c r="H51">
        <f>AL51*1000</f>
        <v>23.516771681339478</v>
      </c>
      <c r="I51">
        <f>(AQ51-AW51)</f>
        <v>2.999261640960535</v>
      </c>
      <c r="J51">
        <f>(P51+AP51*D51)</f>
        <v>32.215518951416016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32.595264434814453</v>
      </c>
      <c r="P51" s="1">
        <v>32.215518951416016</v>
      </c>
      <c r="Q51" s="1">
        <v>32.617725372314453</v>
      </c>
      <c r="R51" s="1">
        <v>399.89224243164063</v>
      </c>
      <c r="S51" s="1">
        <v>394.55996704101563</v>
      </c>
      <c r="T51" s="1">
        <v>-0.10115194320678711</v>
      </c>
      <c r="U51" s="1">
        <v>20.765844345092773</v>
      </c>
      <c r="V51" s="1">
        <v>-0.18093915283679962</v>
      </c>
      <c r="W51" s="1">
        <v>37.145645141601563</v>
      </c>
      <c r="X51" s="1">
        <v>300.17410278320313</v>
      </c>
      <c r="Y51" s="1">
        <v>1999.5052490234375</v>
      </c>
      <c r="Z51" s="1">
        <v>9.0392515063285828E-2</v>
      </c>
      <c r="AA51" s="1">
        <v>88.336433410644531</v>
      </c>
      <c r="AB51" s="1">
        <v>23.193180084228516</v>
      </c>
      <c r="AC51" s="1">
        <v>1.4574300050735474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1.1035812602323642</v>
      </c>
      <c r="AL51">
        <f>(U51-T51)/(1000-U51)*AK51</f>
        <v>2.3516771681339477E-2</v>
      </c>
      <c r="AM51">
        <f>(P51+273.15)</f>
        <v>305.36551895141599</v>
      </c>
      <c r="AN51">
        <f>(O51+273.15)</f>
        <v>305.74526443481443</v>
      </c>
      <c r="AO51">
        <f>(Y51*AG51+Z51*AH51)*AI51</f>
        <v>319.92083269296199</v>
      </c>
      <c r="AP51">
        <f>((AO51+0.00000010773*(AN51^4-AM51^4))-AL51*44100)/(L51*51.4+0.00000043092*AM51^3)</f>
        <v>-5.8270196646198533</v>
      </c>
      <c r="AQ51">
        <f>0.61365*EXP(17.502*J51/(240.97+J51))</f>
        <v>4.8336422671666321</v>
      </c>
      <c r="AR51">
        <f>AQ51*1000/AA51</f>
        <v>54.718558136672279</v>
      </c>
      <c r="AS51">
        <f>(AR51-U51)</f>
        <v>33.952713791579505</v>
      </c>
      <c r="AT51">
        <f>IF(D51,P51,(O51+P51)/2)</f>
        <v>32.405391693115234</v>
      </c>
      <c r="AU51">
        <f>0.61365*EXP(17.502*AT51/(240.97+AT51))</f>
        <v>4.8857498747586492</v>
      </c>
      <c r="AV51">
        <f>IF(AS51&lt;&gt;0,(1000-(AR51+U51)/2)/AS51*AL51,0)</f>
        <v>0.66649155325011644</v>
      </c>
      <c r="AW51">
        <f>U51*AA51/1000</f>
        <v>1.8343806262060971</v>
      </c>
      <c r="AX51">
        <f>(AU51-AW51)</f>
        <v>3.0513692485525521</v>
      </c>
      <c r="AY51">
        <f>1/(1.6/F51+1.37/N51)</f>
        <v>0.42609460899689061</v>
      </c>
      <c r="AZ51">
        <f>G51*AA51*0.001</f>
        <v>33.666807854721895</v>
      </c>
      <c r="BA51">
        <f>G51/S51</f>
        <v>0.96593757645126399</v>
      </c>
      <c r="BB51">
        <f>(1-AL51*AA51/AQ51/F51)*100</f>
        <v>45.557228428240791</v>
      </c>
      <c r="BC51">
        <f>(S51-E51/(N51/1.35))</f>
        <v>395.6304733527279</v>
      </c>
      <c r="BD51">
        <f>E51*BB51/100/BC51</f>
        <v>-3.9084279010014366E-3</v>
      </c>
    </row>
    <row r="52" spans="1:56" x14ac:dyDescent="0.35">
      <c r="A52" s="1" t="s">
        <v>9</v>
      </c>
      <c r="B52" s="1" t="s">
        <v>4461</v>
      </c>
      <c r="K52" s="1">
        <v>2.3772800000000003</v>
      </c>
    </row>
    <row r="53" spans="1:56" x14ac:dyDescent="0.35">
      <c r="A53" s="1" t="s">
        <v>9</v>
      </c>
      <c r="B53" s="1" t="s">
        <v>4460</v>
      </c>
      <c r="K53" s="1">
        <v>2.3772800000000003</v>
      </c>
    </row>
    <row r="54" spans="1:56" x14ac:dyDescent="0.35">
      <c r="A54" s="1" t="s">
        <v>9</v>
      </c>
      <c r="B54" s="1" t="s">
        <v>4459</v>
      </c>
      <c r="K54" s="1">
        <v>2.3772800000000003</v>
      </c>
    </row>
    <row r="55" spans="1:56" x14ac:dyDescent="0.35">
      <c r="A55" s="1" t="s">
        <v>9</v>
      </c>
      <c r="B55" s="1" t="s">
        <v>4458</v>
      </c>
      <c r="K55" s="1">
        <v>2.3772800000000003</v>
      </c>
    </row>
    <row r="56" spans="1:56" x14ac:dyDescent="0.35">
      <c r="K56" s="1">
        <v>2.3772800000000003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BD55"/>
  <sheetViews>
    <sheetView topLeftCell="G6" zoomScale="5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5609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5608</v>
      </c>
    </row>
    <row r="12" spans="1:56" x14ac:dyDescent="0.35">
      <c r="A12" s="1" t="s">
        <v>9</v>
      </c>
      <c r="B12" s="1" t="s">
        <v>5607</v>
      </c>
    </row>
    <row r="13" spans="1:56" x14ac:dyDescent="0.35">
      <c r="A13" s="1" t="s">
        <v>9</v>
      </c>
      <c r="B13" s="1" t="s">
        <v>5606</v>
      </c>
    </row>
    <row r="14" spans="1:56" x14ac:dyDescent="0.35">
      <c r="A14" s="1" t="s">
        <v>9</v>
      </c>
      <c r="B14" s="1" t="s">
        <v>5605</v>
      </c>
    </row>
    <row r="15" spans="1:56" x14ac:dyDescent="0.35">
      <c r="A15" s="1" t="s">
        <v>9</v>
      </c>
      <c r="B15" s="1" t="s">
        <v>5604</v>
      </c>
    </row>
    <row r="16" spans="1:56" x14ac:dyDescent="0.35">
      <c r="A16" s="1" t="s">
        <v>9</v>
      </c>
      <c r="B16" s="1" t="s">
        <v>5603</v>
      </c>
    </row>
    <row r="17" spans="1:56" x14ac:dyDescent="0.35">
      <c r="A17" s="1" t="s">
        <v>9</v>
      </c>
      <c r="B17" s="1" t="s">
        <v>5602</v>
      </c>
    </row>
    <row r="18" spans="1:56" x14ac:dyDescent="0.35">
      <c r="A18" s="1">
        <v>1</v>
      </c>
      <c r="B18" s="1" t="s">
        <v>5601</v>
      </c>
      <c r="C18" s="1">
        <v>430.50000132992864</v>
      </c>
      <c r="D18" s="1">
        <v>0</v>
      </c>
      <c r="E18">
        <f>(R18-S18*(1000-T18)/(1000-U18))*AK18</f>
        <v>-10.381321868573711</v>
      </c>
      <c r="F18">
        <f>IF(AV18&lt;&gt;0,1/(1/AV18-1/N18),0)</f>
        <v>5.0217675695182509</v>
      </c>
      <c r="G18">
        <f>((AY18-AL18/2)*S18-E18)/(AY18+AL18/2)</f>
        <v>394.13816067625828</v>
      </c>
      <c r="H18">
        <f>AL18*1000</f>
        <v>36.010440331596079</v>
      </c>
      <c r="I18">
        <f>(AQ18-AW18)</f>
        <v>1.325777429814472</v>
      </c>
      <c r="J18">
        <f>(P18+AP18*D18)</f>
        <v>29.479841232299805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30.334609985351563</v>
      </c>
      <c r="P18" s="1">
        <v>29.479841232299805</v>
      </c>
      <c r="Q18" s="1">
        <v>30.502834320068359</v>
      </c>
      <c r="R18" s="1">
        <v>400.1357421875</v>
      </c>
      <c r="S18" s="1">
        <v>396.60098266601563</v>
      </c>
      <c r="T18" s="1">
        <v>0.12507298588752747</v>
      </c>
      <c r="U18" s="1">
        <v>31.723997116088867</v>
      </c>
      <c r="V18" s="1">
        <v>0.25499942898750305</v>
      </c>
      <c r="W18" s="1">
        <v>64.679046630859375</v>
      </c>
      <c r="X18" s="1">
        <v>300.14022827148438</v>
      </c>
      <c r="Y18" s="1">
        <v>-0.15239140391349792</v>
      </c>
      <c r="Z18" s="1">
        <v>9.6424361690878868E-3</v>
      </c>
      <c r="AA18" s="1">
        <v>88.5457763671875</v>
      </c>
      <c r="AB18" s="1">
        <v>58.477493286132813</v>
      </c>
      <c r="AC18" s="1">
        <v>-0.4939306378364563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1.1034567215863393</v>
      </c>
      <c r="AL18">
        <f>(U18-T18)/(1000-U18)*AK18</f>
        <v>3.6010440331596082E-2</v>
      </c>
      <c r="AM18">
        <f>(P18+273.15)</f>
        <v>302.62984123229978</v>
      </c>
      <c r="AN18">
        <f>(O18+273.15)</f>
        <v>303.48460998535154</v>
      </c>
      <c r="AO18">
        <f>(Y18*AG18+Z18*AH18)*AI18</f>
        <v>-2.4382624081165538E-2</v>
      </c>
      <c r="AP18">
        <f>((AO18+0.00000010773*(AN18^4-AM18^4))-AL18*44100)/(L18*51.4+0.00000043092*AM18^3)</f>
        <v>-12.938520355289251</v>
      </c>
      <c r="AQ18">
        <f>0.61365*EXP(17.502*J18/(240.97+J18))</f>
        <v>4.1348033839289782</v>
      </c>
      <c r="AR18">
        <f>AQ18*1000/AA18</f>
        <v>46.696788413515073</v>
      </c>
      <c r="AS18">
        <f>(AR18-U18)</f>
        <v>14.972791297426205</v>
      </c>
      <c r="AT18">
        <f>IF(D18,P18,(O18+P18)/2)</f>
        <v>29.907225608825684</v>
      </c>
      <c r="AU18">
        <f>0.61365*EXP(17.502*AT18/(240.97+AT18))</f>
        <v>4.2377989757768777</v>
      </c>
      <c r="AV18">
        <f>IF(AS18&lt;&gt;0,(1000-(AR18+U18)/2)/AS18*AL18,0)</f>
        <v>2.3107552984130719</v>
      </c>
      <c r="AW18">
        <f>U18*AA18/1000</f>
        <v>2.8090259541145062</v>
      </c>
      <c r="AX18">
        <f>(AU18-AW18)</f>
        <v>1.4287730216623715</v>
      </c>
      <c r="AY18">
        <f>1/(1.6/F18+1.37/N18)</f>
        <v>1.565728468015833</v>
      </c>
      <c r="AZ18">
        <f>G18*AA18*0.001</f>
        <v>34.899269433014581</v>
      </c>
      <c r="BA18">
        <f>G18/S18</f>
        <v>0.99379017678372383</v>
      </c>
      <c r="BB18">
        <f>(1-AL18*AA18/AQ18/F18)*100</f>
        <v>84.643762816458619</v>
      </c>
      <c r="BC18">
        <f>(S18-E18/(N18/1.35))</f>
        <v>399.87519879115018</v>
      </c>
      <c r="BD18">
        <f>E18*BB18/100/BC18</f>
        <v>-2.1974709824997413E-2</v>
      </c>
    </row>
    <row r="19" spans="1:56" x14ac:dyDescent="0.35">
      <c r="A19" s="1" t="s">
        <v>9</v>
      </c>
      <c r="B19" s="1" t="s">
        <v>5600</v>
      </c>
      <c r="K19" s="1">
        <v>2.72</v>
      </c>
    </row>
    <row r="20" spans="1:56" x14ac:dyDescent="0.35">
      <c r="A20" s="1" t="s">
        <v>9</v>
      </c>
      <c r="B20" s="1" t="s">
        <v>5599</v>
      </c>
      <c r="K20" s="1">
        <v>2.72</v>
      </c>
    </row>
    <row r="21" spans="1:56" x14ac:dyDescent="0.35">
      <c r="A21" s="1">
        <v>2</v>
      </c>
      <c r="B21" s="1" t="s">
        <v>5598</v>
      </c>
      <c r="C21" s="1">
        <v>634.00000134110451</v>
      </c>
      <c r="D21" s="1">
        <v>0</v>
      </c>
      <c r="E21">
        <f>(R21-S21*(1000-T21)/(1000-U21))*AK21</f>
        <v>-9.2496280657057426</v>
      </c>
      <c r="F21">
        <f>IF(AV21&lt;&gt;0,1/(1/AV21-1/N21),0)</f>
        <v>4.3859622853069471</v>
      </c>
      <c r="G21">
        <f>((AY21-AL21/2)*S21-E21)/(AY21+AL21/2)</f>
        <v>392.68748072666341</v>
      </c>
      <c r="H21">
        <f>AL21*1000</f>
        <v>34.957472651056428</v>
      </c>
      <c r="I21">
        <f>(AQ21-AW21)</f>
        <v>1.3737214768512613</v>
      </c>
      <c r="J21">
        <f>(P21+AP21*D21)</f>
        <v>29.355791091918945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30.290910720825195</v>
      </c>
      <c r="P21" s="1">
        <v>29.355791091918945</v>
      </c>
      <c r="Q21" s="1">
        <v>30.504001617431641</v>
      </c>
      <c r="R21" s="1">
        <v>399.9478759765625</v>
      </c>
      <c r="S21" s="1">
        <v>395.79129028320313</v>
      </c>
      <c r="T21" s="1">
        <v>0.14442327618598938</v>
      </c>
      <c r="U21" s="1">
        <v>30.849601745605469</v>
      </c>
      <c r="V21" s="1">
        <v>0.29518884420394897</v>
      </c>
      <c r="W21" s="1">
        <v>63.053955078125</v>
      </c>
      <c r="X21" s="1">
        <v>300.11553955078125</v>
      </c>
      <c r="Y21" s="1">
        <v>25.38121223449707</v>
      </c>
      <c r="Z21" s="1">
        <v>0.21213462948799133</v>
      </c>
      <c r="AA21" s="1">
        <v>88.545669555664063</v>
      </c>
      <c r="AB21" s="1">
        <v>58.288612365722656</v>
      </c>
      <c r="AC21" s="1">
        <v>-0.4455755352973938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1.1033659542308132</v>
      </c>
      <c r="AL21">
        <f>(U21-T21)/(1000-U21)*AK21</f>
        <v>3.4957472651056427E-2</v>
      </c>
      <c r="AM21">
        <f>(P21+273.15)</f>
        <v>302.50579109191892</v>
      </c>
      <c r="AN21">
        <f>(O21+273.15)</f>
        <v>303.44091072082517</v>
      </c>
      <c r="AO21">
        <f>(Y21*AG21+Z21*AH21)*AI21</f>
        <v>4.0609938667492429</v>
      </c>
      <c r="AP21">
        <f>((AO21+0.00000010773*(AN21^4-AM21^4))-AL21*44100)/(L21*51.4+0.00000043092*AM21^3)</f>
        <v>-12.517917125326624</v>
      </c>
      <c r="AQ21">
        <f>0.61365*EXP(17.502*J21/(240.97+J21))</f>
        <v>4.1053201189414805</v>
      </c>
      <c r="AR21">
        <f>AQ21*1000/AA21</f>
        <v>46.363872333255991</v>
      </c>
      <c r="AS21">
        <f>(AR21-U21)</f>
        <v>15.514270587650522</v>
      </c>
      <c r="AT21">
        <f>IF(D21,P21,(O21+P21)/2)</f>
        <v>29.82335090637207</v>
      </c>
      <c r="AU21">
        <f>0.61365*EXP(17.502*AT21/(240.97+AT21))</f>
        <v>4.2174114396721363</v>
      </c>
      <c r="AV21">
        <f>IF(AS21&lt;&gt;0,(1000-(AR21+U21)/2)/AS21*AL21,0)</f>
        <v>2.1662558034540229</v>
      </c>
      <c r="AW21">
        <f>U21*AA21/1000</f>
        <v>2.7315986420902192</v>
      </c>
      <c r="AX21">
        <f>(AU21-AW21)</f>
        <v>1.4858127975819171</v>
      </c>
      <c r="AY21">
        <f>1/(1.6/F21+1.37/N21)</f>
        <v>1.4601361290042063</v>
      </c>
      <c r="AZ21">
        <f>G21*AA21*0.001</f>
        <v>34.770775907069336</v>
      </c>
      <c r="BA21">
        <f>G21/S21</f>
        <v>0.9921579639756124</v>
      </c>
      <c r="BB21">
        <f>(1-AL21*AA21/AQ21/F21)*100</f>
        <v>82.809225940042268</v>
      </c>
      <c r="BC21">
        <f>(S21-E21/(N21/1.35))</f>
        <v>398.70857593792408</v>
      </c>
      <c r="BD21">
        <f>E21*BB21/100/BC21</f>
        <v>-1.9210887013216299E-2</v>
      </c>
    </row>
    <row r="22" spans="1:56" x14ac:dyDescent="0.35">
      <c r="A22" s="1" t="s">
        <v>9</v>
      </c>
      <c r="B22" s="1" t="s">
        <v>5597</v>
      </c>
      <c r="K22" s="1">
        <v>2.72</v>
      </c>
    </row>
    <row r="23" spans="1:56" x14ac:dyDescent="0.35">
      <c r="A23" s="1" t="s">
        <v>9</v>
      </c>
      <c r="B23" s="1" t="s">
        <v>5596</v>
      </c>
      <c r="K23" s="1">
        <v>2.72</v>
      </c>
    </row>
    <row r="24" spans="1:56" x14ac:dyDescent="0.35">
      <c r="A24" s="1">
        <v>3</v>
      </c>
      <c r="B24" s="1" t="s">
        <v>5595</v>
      </c>
      <c r="C24" s="1">
        <v>838.00000134110451</v>
      </c>
      <c r="D24" s="1">
        <v>0</v>
      </c>
      <c r="E24">
        <f>(R24-S24*(1000-T24)/(1000-U24))*AK24</f>
        <v>-8.0893439836947358</v>
      </c>
      <c r="F24">
        <f>IF(AV24&lt;&gt;0,1/(1/AV24-1/N24),0)</f>
        <v>4.0757825670391448</v>
      </c>
      <c r="G24">
        <f>((AY24-AL24/2)*S24-E24)/(AY24+AL24/2)</f>
        <v>391.24011707869954</v>
      </c>
      <c r="H24">
        <f>AL24*1000</f>
        <v>34.225980944106894</v>
      </c>
      <c r="I24">
        <f>(AQ24-AW24)</f>
        <v>1.3962202430213257</v>
      </c>
      <c r="J24">
        <f>(P24+AP24*D24)</f>
        <v>29.225574493408203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30.220935821533203</v>
      </c>
      <c r="P24" s="1">
        <v>29.225574493408203</v>
      </c>
      <c r="Q24" s="1">
        <v>30.457176208496094</v>
      </c>
      <c r="R24" s="1">
        <v>399.9876708984375</v>
      </c>
      <c r="S24" s="1">
        <v>395.0645751953125</v>
      </c>
      <c r="T24" s="1">
        <v>0.16771766543388367</v>
      </c>
      <c r="U24" s="1">
        <v>30.248195648193359</v>
      </c>
      <c r="V24" s="1">
        <v>0.34417876601219177</v>
      </c>
      <c r="W24" s="1">
        <v>62.073284149169922</v>
      </c>
      <c r="X24" s="1">
        <v>300.12396240234375</v>
      </c>
      <c r="Y24" s="1">
        <v>50.269477844238281</v>
      </c>
      <c r="Z24" s="1">
        <v>4.5802995562553406E-2</v>
      </c>
      <c r="AA24" s="1">
        <v>88.545722961425781</v>
      </c>
      <c r="AB24" s="1">
        <v>58.320217132568359</v>
      </c>
      <c r="AC24" s="1">
        <v>-0.41720220446586609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1.1033969205968519</v>
      </c>
      <c r="AL24">
        <f>(U24-T24)/(1000-U24)*AK24</f>
        <v>3.4225980944106893E-2</v>
      </c>
      <c r="AM24">
        <f>(P24+273.15)</f>
        <v>302.37557449340818</v>
      </c>
      <c r="AN24">
        <f>(O24+273.15)</f>
        <v>303.37093582153318</v>
      </c>
      <c r="AO24">
        <f>(Y24*AG24+Z24*AH24)*AI24</f>
        <v>8.0431162753004628</v>
      </c>
      <c r="AP24">
        <f>((AO24+0.00000010773*(AN24^4-AM24^4))-AL24*44100)/(L24*51.4+0.00000043092*AM24^3)</f>
        <v>-12.21641792286</v>
      </c>
      <c r="AQ24">
        <f>0.61365*EXP(17.502*J24/(240.97+J24))</f>
        <v>4.0745685949692598</v>
      </c>
      <c r="AR24">
        <f>AQ24*1000/AA24</f>
        <v>46.016548950018873</v>
      </c>
      <c r="AS24">
        <f>(AR24-U24)</f>
        <v>15.768353301825513</v>
      </c>
      <c r="AT24">
        <f>IF(D24,P24,(O24+P24)/2)</f>
        <v>29.723255157470703</v>
      </c>
      <c r="AU24">
        <f>0.61365*EXP(17.502*AT24/(240.97+AT24))</f>
        <v>4.193192960401249</v>
      </c>
      <c r="AV24">
        <f>IF(AS24&lt;&gt;0,(1000-(AR24+U24)/2)/AS24*AL24,0)</f>
        <v>2.0877806620830106</v>
      </c>
      <c r="AW24">
        <f>U24*AA24/1000</f>
        <v>2.6783483519479341</v>
      </c>
      <c r="AX24">
        <f>(AU24-AW24)</f>
        <v>1.5148446084533149</v>
      </c>
      <c r="AY24">
        <f>1/(1.6/F24+1.37/N24)</f>
        <v>1.4032525810674141</v>
      </c>
      <c r="AZ24">
        <f>G24*AA24*0.001</f>
        <v>34.642639018246314</v>
      </c>
      <c r="BA24">
        <f>G24/S24</f>
        <v>0.99031941015029701</v>
      </c>
      <c r="BB24">
        <f>(1-AL24*AA24/AQ24/F24)*100</f>
        <v>81.75134538552966</v>
      </c>
      <c r="BC24">
        <f>(S24-E24/(N24/1.35))</f>
        <v>397.61591315096848</v>
      </c>
      <c r="BD24">
        <f>E24*BB24/100/BC24</f>
        <v>-1.6631999175100772E-2</v>
      </c>
    </row>
    <row r="25" spans="1:56" x14ac:dyDescent="0.35">
      <c r="A25" s="1" t="s">
        <v>9</v>
      </c>
      <c r="B25" s="1" t="s">
        <v>5594</v>
      </c>
      <c r="K25" s="1">
        <v>2.72</v>
      </c>
    </row>
    <row r="26" spans="1:56" x14ac:dyDescent="0.35">
      <c r="A26" s="1" t="s">
        <v>9</v>
      </c>
      <c r="B26" s="1" t="s">
        <v>5593</v>
      </c>
      <c r="K26" s="1">
        <v>2.72</v>
      </c>
    </row>
    <row r="27" spans="1:56" x14ac:dyDescent="0.35">
      <c r="A27" s="1">
        <v>4</v>
      </c>
      <c r="B27" s="1" t="s">
        <v>5592</v>
      </c>
      <c r="C27" s="1">
        <v>1042.5000013299286</v>
      </c>
      <c r="D27" s="1">
        <v>0</v>
      </c>
      <c r="E27">
        <f>(R27-S27*(1000-T27)/(1000-U27))*AK27</f>
        <v>-6.3946874438272436</v>
      </c>
      <c r="F27">
        <f>IF(AV27&lt;&gt;0,1/(1/AV27-1/N27),0)</f>
        <v>3.6316933137803273</v>
      </c>
      <c r="G27">
        <f>((AY27-AL27/2)*S27-E27)/(AY27+AL27/2)</f>
        <v>388.81951241863374</v>
      </c>
      <c r="H27">
        <f>AL27*1000</f>
        <v>33.290619866687258</v>
      </c>
      <c r="I27">
        <f>(AQ27-AW27)</f>
        <v>1.4439377399262052</v>
      </c>
      <c r="J27">
        <f>(P27+AP27*D27)</f>
        <v>29.138656616210938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30.15985107421875</v>
      </c>
      <c r="P27" s="1">
        <v>29.138656616210938</v>
      </c>
      <c r="Q27" s="1">
        <v>30.408733367919922</v>
      </c>
      <c r="R27" s="1">
        <v>399.95223999023438</v>
      </c>
      <c r="S27" s="1">
        <v>393.86505126953125</v>
      </c>
      <c r="T27" s="1">
        <v>0.19914866983890533</v>
      </c>
      <c r="U27" s="1">
        <v>29.47758674621582</v>
      </c>
      <c r="V27" s="1">
        <v>0.4101298451423645</v>
      </c>
      <c r="W27" s="1">
        <v>60.706592559814453</v>
      </c>
      <c r="X27" s="1">
        <v>300.156982421875</v>
      </c>
      <c r="Y27" s="1">
        <v>100.152099609375</v>
      </c>
      <c r="Z27" s="1">
        <v>7.1112819015979767E-2</v>
      </c>
      <c r="AA27" s="1">
        <v>88.5491943359375</v>
      </c>
      <c r="AB27" s="1">
        <v>58.330074310302734</v>
      </c>
      <c r="AC27" s="1">
        <v>-0.39612856507301331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1.1035183177274812</v>
      </c>
      <c r="AL27">
        <f>(U27-T27)/(1000-U27)*AK27</f>
        <v>3.3290619866687257E-2</v>
      </c>
      <c r="AM27">
        <f>(P27+273.15)</f>
        <v>302.28865661621091</v>
      </c>
      <c r="AN27">
        <f>(O27+273.15)</f>
        <v>303.30985107421873</v>
      </c>
      <c r="AO27">
        <f>(Y27*AG27+Z27*AH27)*AI27</f>
        <v>16.024335579328181</v>
      </c>
      <c r="AP27">
        <f>((AO27+0.00000010773*(AN27^4-AM27^4))-AL27*44100)/(L27*51.4+0.00000043092*AM27^3)</f>
        <v>-11.811149541289245</v>
      </c>
      <c r="AQ27">
        <f>0.61365*EXP(17.502*J27/(240.97+J27))</f>
        <v>4.0541542972713254</v>
      </c>
      <c r="AR27">
        <f>AQ27*1000/AA27</f>
        <v>45.784203093827088</v>
      </c>
      <c r="AS27">
        <f>(AR27-U27)</f>
        <v>16.306616347611268</v>
      </c>
      <c r="AT27">
        <f>IF(D27,P27,(O27+P27)/2)</f>
        <v>29.649253845214844</v>
      </c>
      <c r="AU27">
        <f>0.61365*EXP(17.502*AT27/(240.97+AT27))</f>
        <v>4.1753661360194103</v>
      </c>
      <c r="AV27">
        <f>IF(AS27&lt;&gt;0,(1000-(AR27+U27)/2)/AS27*AL27,0)</f>
        <v>1.9647156323362418</v>
      </c>
      <c r="AW27">
        <f>U27*AA27/1000</f>
        <v>2.6102165573451201</v>
      </c>
      <c r="AX27">
        <f>(AU27-AW27)</f>
        <v>1.5651495786742902</v>
      </c>
      <c r="AY27">
        <f>1/(1.6/F27+1.37/N27)</f>
        <v>1.3146940088720613</v>
      </c>
      <c r="AZ27">
        <f>G27*AA27*0.001</f>
        <v>34.429654566762061</v>
      </c>
      <c r="BA27">
        <f>G27/S27</f>
        <v>0.98718967617300801</v>
      </c>
      <c r="BB27">
        <f>(1-AL27*AA27/AQ27/F27)*100</f>
        <v>79.978479511822215</v>
      </c>
      <c r="BC27">
        <f>(S27-E27/(N27/1.35))</f>
        <v>395.88190317036259</v>
      </c>
      <c r="BD27">
        <f>E27*BB27/100/BC27</f>
        <v>-1.2918938062459339E-2</v>
      </c>
    </row>
    <row r="28" spans="1:56" x14ac:dyDescent="0.35">
      <c r="A28" s="1" t="s">
        <v>9</v>
      </c>
      <c r="B28" s="1" t="s">
        <v>5591</v>
      </c>
      <c r="K28" s="1">
        <v>2.72</v>
      </c>
    </row>
    <row r="29" spans="1:56" x14ac:dyDescent="0.35">
      <c r="A29" s="1" t="s">
        <v>9</v>
      </c>
      <c r="B29" s="1" t="s">
        <v>5590</v>
      </c>
      <c r="K29" s="1">
        <v>2.72</v>
      </c>
    </row>
    <row r="30" spans="1:56" x14ac:dyDescent="0.35">
      <c r="A30" s="1">
        <v>5</v>
      </c>
      <c r="B30" s="1" t="s">
        <v>5589</v>
      </c>
      <c r="C30" s="1">
        <v>1246.0000013411045</v>
      </c>
      <c r="D30" s="1">
        <v>0</v>
      </c>
      <c r="E30">
        <f>(R30-S30*(1000-T30)/(1000-U30))*AK30</f>
        <v>-4.8032722275605524</v>
      </c>
      <c r="F30">
        <f>IF(AV30&lt;&gt;0,1/(1/AV30-1/N30),0)</f>
        <v>3.7218806575431067</v>
      </c>
      <c r="G30">
        <f>((AY30-AL30/2)*S30-E30)/(AY30+AL30/2)</f>
        <v>386.33312883772288</v>
      </c>
      <c r="H30">
        <f>AL30*1000</f>
        <v>33.401518828893501</v>
      </c>
      <c r="I30">
        <f>(AQ30-AW30)</f>
        <v>1.4297028966273486</v>
      </c>
      <c r="J30">
        <f>(P30+AP30*D30)</f>
        <v>29.129837036132813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30.134714126586914</v>
      </c>
      <c r="P30" s="1">
        <v>29.129837036132813</v>
      </c>
      <c r="Q30" s="1">
        <v>30.374250411987305</v>
      </c>
      <c r="R30" s="1">
        <v>400.0133056640625</v>
      </c>
      <c r="S30" s="1">
        <v>392.4854736328125</v>
      </c>
      <c r="T30" s="1">
        <v>0.23985104262828827</v>
      </c>
      <c r="U30" s="1">
        <v>29.614376068115234</v>
      </c>
      <c r="V30" s="1">
        <v>0.49467635154724121</v>
      </c>
      <c r="W30" s="1">
        <v>61.077625274658203</v>
      </c>
      <c r="X30" s="1">
        <v>300.12945556640625</v>
      </c>
      <c r="Y30" s="1">
        <v>150.37263488769531</v>
      </c>
      <c r="Z30" s="1">
        <v>0.10847863554954529</v>
      </c>
      <c r="AA30" s="1">
        <v>88.551078796386719</v>
      </c>
      <c r="AB30" s="1">
        <v>58.376853942871094</v>
      </c>
      <c r="AC30" s="1">
        <v>-0.3847651481628418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1.1034171160529638</v>
      </c>
      <c r="AL30">
        <f>(U30-T30)/(1000-U30)*AK30</f>
        <v>3.3401518828893501E-2</v>
      </c>
      <c r="AM30">
        <f>(P30+273.15)</f>
        <v>302.27983703613279</v>
      </c>
      <c r="AN30">
        <f>(O30+273.15)</f>
        <v>303.28471412658689</v>
      </c>
      <c r="AO30">
        <f>(Y30*AG30+Z30*AH30)*AI30</f>
        <v>24.059621044256801</v>
      </c>
      <c r="AP30">
        <f>((AO30+0.00000010773*(AN30^4-AM30^4))-AL30*44100)/(L30*51.4+0.00000043092*AM30^3)</f>
        <v>-11.787073018136464</v>
      </c>
      <c r="AQ30">
        <f>0.61365*EXP(17.502*J30/(240.97+J30))</f>
        <v>4.05208784534085</v>
      </c>
      <c r="AR30">
        <f>AQ30*1000/AA30</f>
        <v>45.759892487116637</v>
      </c>
      <c r="AS30">
        <f>(AR30-U30)</f>
        <v>16.145516419001403</v>
      </c>
      <c r="AT30">
        <f>IF(D30,P30,(O30+P30)/2)</f>
        <v>29.632275581359863</v>
      </c>
      <c r="AU30">
        <f>0.61365*EXP(17.502*AT30/(240.97+AT30))</f>
        <v>4.1712854230102181</v>
      </c>
      <c r="AV30">
        <f>IF(AS30&lt;&gt;0,(1000-(AR30+U30)/2)/AS30*AL30,0)</f>
        <v>1.9908134536894975</v>
      </c>
      <c r="AW30">
        <f>U30*AA30/1000</f>
        <v>2.6223849487135014</v>
      </c>
      <c r="AX30">
        <f>(AU30-AW30)</f>
        <v>1.5489004742967167</v>
      </c>
      <c r="AY30">
        <f>1/(1.6/F30+1.37/N30)</f>
        <v>1.3334086682435462</v>
      </c>
      <c r="AZ30">
        <f>G30*AA30*0.001</f>
        <v>34.21021533336382</v>
      </c>
      <c r="BA30">
        <f>G30/S30</f>
        <v>0.98432465604868369</v>
      </c>
      <c r="BB30">
        <f>(1-AL30*AA30/AQ30/F30)*100</f>
        <v>80.388140345838281</v>
      </c>
      <c r="BC30">
        <f>(S30-E30/(N30/1.35))</f>
        <v>394.00040126726901</v>
      </c>
      <c r="BD30">
        <f>E30*BB30/100/BC30</f>
        <v>-9.8001453984935781E-3</v>
      </c>
    </row>
    <row r="31" spans="1:56" x14ac:dyDescent="0.35">
      <c r="A31" s="1" t="s">
        <v>9</v>
      </c>
      <c r="B31" s="1" t="s">
        <v>5588</v>
      </c>
      <c r="K31" s="1">
        <v>2.72</v>
      </c>
    </row>
    <row r="32" spans="1:56" x14ac:dyDescent="0.35">
      <c r="A32" s="1" t="s">
        <v>9</v>
      </c>
      <c r="B32" s="1" t="s">
        <v>5587</v>
      </c>
      <c r="K32" s="1">
        <v>2.72</v>
      </c>
    </row>
    <row r="33" spans="1:56" x14ac:dyDescent="0.35">
      <c r="A33" s="1">
        <v>6</v>
      </c>
      <c r="B33" s="1" t="s">
        <v>5586</v>
      </c>
      <c r="C33" s="1">
        <v>1450.0000013411045</v>
      </c>
      <c r="D33" s="1">
        <v>0</v>
      </c>
      <c r="E33">
        <f>(R33-S33*(1000-T33)/(1000-U33))*AK33</f>
        <v>-2.8814649577722866</v>
      </c>
      <c r="F33">
        <f>IF(AV33&lt;&gt;0,1/(1/AV33-1/N33),0)</f>
        <v>3.6001365481218257</v>
      </c>
      <c r="G33">
        <f>((AY33-AL33/2)*S33-E33)/(AY33+AL33/2)</f>
        <v>383.18935688182967</v>
      </c>
      <c r="H33">
        <f>AL33*1000</f>
        <v>33.147491725143787</v>
      </c>
      <c r="I33">
        <f>(AQ33-AW33)</f>
        <v>1.4446596587644511</v>
      </c>
      <c r="J33">
        <f>(P33+AP33*D33)</f>
        <v>29.135564804077148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30.122644424438477</v>
      </c>
      <c r="P33" s="1">
        <v>29.135564804077148</v>
      </c>
      <c r="Q33" s="1">
        <v>30.353542327880859</v>
      </c>
      <c r="R33" s="1">
        <v>399.92153930664063</v>
      </c>
      <c r="S33" s="1">
        <v>390.79327392578125</v>
      </c>
      <c r="T33" s="1">
        <v>0.30382779240608215</v>
      </c>
      <c r="U33" s="1">
        <v>29.45941162109375</v>
      </c>
      <c r="V33" s="1">
        <v>0.62708401679992676</v>
      </c>
      <c r="W33" s="1">
        <v>60.802627563476563</v>
      </c>
      <c r="X33" s="1">
        <v>300.1314697265625</v>
      </c>
      <c r="Y33" s="1">
        <v>301.13272094726563</v>
      </c>
      <c r="Z33" s="1">
        <v>5.1828693598508835E-2</v>
      </c>
      <c r="AA33" s="1">
        <v>88.554725646972656</v>
      </c>
      <c r="AB33" s="1">
        <v>58.337753295898438</v>
      </c>
      <c r="AC33" s="1">
        <v>-0.37216654419898987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1.1034245210535383</v>
      </c>
      <c r="AL33">
        <f>(U33-T33)/(1000-U33)*AK33</f>
        <v>3.3147491725143786E-2</v>
      </c>
      <c r="AM33">
        <f>(P33+273.15)</f>
        <v>302.28556480407713</v>
      </c>
      <c r="AN33">
        <f>(O33+273.15)</f>
        <v>303.27264442443845</v>
      </c>
      <c r="AO33">
        <f>(Y33*AG33+Z33*AH33)*AI33</f>
        <v>48.181234274627968</v>
      </c>
      <c r="AP33">
        <f>((AO33+0.00000010773*(AN33^4-AM33^4))-AL33*44100)/(L33*51.4+0.00000043092*AM33^3)</f>
        <v>-11.498995114638571</v>
      </c>
      <c r="AQ33">
        <f>0.61365*EXP(17.502*J33/(240.97+J33))</f>
        <v>4.0534297725916462</v>
      </c>
      <c r="AR33">
        <f>AQ33*1000/AA33</f>
        <v>45.773161657694295</v>
      </c>
      <c r="AS33">
        <f>(AR33-U33)</f>
        <v>16.313750036600545</v>
      </c>
      <c r="AT33">
        <f>IF(D33,P33,(O33+P33)/2)</f>
        <v>29.629104614257813</v>
      </c>
      <c r="AU33">
        <f>0.61365*EXP(17.502*AT33/(240.97+AT33))</f>
        <v>4.1705236688346146</v>
      </c>
      <c r="AV33">
        <f>IF(AS33&lt;&gt;0,(1000-(AR33+U33)/2)/AS33*AL33,0)</f>
        <v>1.9554428689579992</v>
      </c>
      <c r="AW33">
        <f>U33*AA33/1000</f>
        <v>2.608770113827195</v>
      </c>
      <c r="AX33">
        <f>(AU33-AW33)</f>
        <v>1.5617535550074195</v>
      </c>
      <c r="AY33">
        <f>1/(1.6/F33+1.37/N33)</f>
        <v>1.3080529955530613</v>
      </c>
      <c r="AZ33">
        <f>G33*AA33*0.001</f>
        <v>33.933228369510317</v>
      </c>
      <c r="BA33">
        <f>G33/S33</f>
        <v>0.98054235435639636</v>
      </c>
      <c r="BB33">
        <f>(1-AL33*AA33/AQ33/F33)*100</f>
        <v>79.884965285003517</v>
      </c>
      <c r="BC33">
        <f>(S33-E33/(N33/1.35))</f>
        <v>391.70207332032737</v>
      </c>
      <c r="BD33">
        <f>E33*BB33/100/BC33</f>
        <v>-5.8765511800942449E-3</v>
      </c>
    </row>
    <row r="34" spans="1:56" x14ac:dyDescent="0.35">
      <c r="A34" s="1" t="s">
        <v>9</v>
      </c>
      <c r="B34" s="1" t="s">
        <v>5585</v>
      </c>
      <c r="K34" s="1">
        <v>2.72</v>
      </c>
    </row>
    <row r="35" spans="1:56" x14ac:dyDescent="0.35">
      <c r="A35" s="1" t="s">
        <v>9</v>
      </c>
      <c r="B35" s="1" t="s">
        <v>5584</v>
      </c>
      <c r="K35" s="1">
        <v>2.72</v>
      </c>
    </row>
    <row r="36" spans="1:56" x14ac:dyDescent="0.35">
      <c r="A36" s="1">
        <v>7</v>
      </c>
      <c r="B36" s="1" t="s">
        <v>5583</v>
      </c>
      <c r="C36" s="1">
        <v>1654.0000013411045</v>
      </c>
      <c r="D36" s="1">
        <v>0</v>
      </c>
      <c r="E36">
        <f>(R36-S36*(1000-T36)/(1000-U36))*AK36</f>
        <v>-1.4919337780969271</v>
      </c>
      <c r="F36">
        <f>IF(AV36&lt;&gt;0,1/(1/AV36-1/N36),0)</f>
        <v>3.4414162854059858</v>
      </c>
      <c r="G36">
        <f>((AY36-AL36/2)*S36-E36)/(AY36+AL36/2)</f>
        <v>380.88230733765721</v>
      </c>
      <c r="H36">
        <f>AL36*1000</f>
        <v>32.880909730562351</v>
      </c>
      <c r="I36">
        <f>(AQ36-AW36)</f>
        <v>1.4690543063226436</v>
      </c>
      <c r="J36">
        <f>(P36+AP36*D36)</f>
        <v>29.19207763671875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30.141958236694336</v>
      </c>
      <c r="P36" s="1">
        <v>29.19207763671875</v>
      </c>
      <c r="Q36" s="1">
        <v>30.356718063354492</v>
      </c>
      <c r="R36" s="1">
        <v>399.91400146484375</v>
      </c>
      <c r="S36" s="1">
        <v>389.65542602539063</v>
      </c>
      <c r="T36" s="1">
        <v>0.40806695818901062</v>
      </c>
      <c r="U36" s="1">
        <v>29.331136703491211</v>
      </c>
      <c r="V36" s="1">
        <v>0.84136813879013062</v>
      </c>
      <c r="W36" s="1">
        <v>60.476066589355469</v>
      </c>
      <c r="X36" s="1">
        <v>300.1507568359375</v>
      </c>
      <c r="Y36" s="1">
        <v>500.28372192382813</v>
      </c>
      <c r="Z36" s="1">
        <v>8.0757230520248413E-2</v>
      </c>
      <c r="AA36" s="1">
        <v>88.562416076660156</v>
      </c>
      <c r="AB36" s="1">
        <v>58.403362274169922</v>
      </c>
      <c r="AC36" s="1">
        <v>-0.35498696565628052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1.1034954295438877</v>
      </c>
      <c r="AL36">
        <f>(U36-T36)/(1000-U36)*AK36</f>
        <v>3.2880909730562353E-2</v>
      </c>
      <c r="AM36">
        <f>(P36+273.15)</f>
        <v>302.34207763671873</v>
      </c>
      <c r="AN36">
        <f>(O36+273.15)</f>
        <v>303.29195823669431</v>
      </c>
      <c r="AO36">
        <f>(Y36*AG36+Z36*AH36)*AI36</f>
        <v>80.045393718658488</v>
      </c>
      <c r="AP36">
        <f>((AO36+0.00000010773*(AN36^4-AM36^4))-AL36*44100)/(L36*51.4+0.00000043092*AM36^3)</f>
        <v>-11.14418452794032</v>
      </c>
      <c r="AQ36">
        <f>0.61365*EXP(17.502*J36/(240.97+J36))</f>
        <v>4.0666906390586304</v>
      </c>
      <c r="AR36">
        <f>AQ36*1000/AA36</f>
        <v>45.918921583377745</v>
      </c>
      <c r="AS36">
        <f>(AR36-U36)</f>
        <v>16.587784879886534</v>
      </c>
      <c r="AT36">
        <f>IF(D36,P36,(O36+P36)/2)</f>
        <v>29.667017936706543</v>
      </c>
      <c r="AU36">
        <f>0.61365*EXP(17.502*AT36/(240.97+AT36))</f>
        <v>4.1796394467918665</v>
      </c>
      <c r="AV36">
        <f>IF(AS36&lt;&gt;0,(1000-(AR36+U36)/2)/AS36*AL36,0)</f>
        <v>1.9076546249437349</v>
      </c>
      <c r="AW36">
        <f>U36*AA36/1000</f>
        <v>2.5976363327359868</v>
      </c>
      <c r="AX36">
        <f>(AU36-AW36)</f>
        <v>1.5820031140558797</v>
      </c>
      <c r="AY36">
        <f>1/(1.6/F36+1.37/N36)</f>
        <v>1.2738978517275361</v>
      </c>
      <c r="AZ36">
        <f>G36*AA36*0.001</f>
        <v>33.731857378675947</v>
      </c>
      <c r="BA36">
        <f>G36/S36</f>
        <v>0.97748493129629421</v>
      </c>
      <c r="BB36">
        <f>(1-AL36*AA36/AQ36/F36)*100</f>
        <v>79.192738020267512</v>
      </c>
      <c r="BC36">
        <f>(S36-E36/(N36/1.35))</f>
        <v>390.12597435206044</v>
      </c>
      <c r="BD36">
        <f>E36*BB36/100/BC36</f>
        <v>-3.0285171611207761E-3</v>
      </c>
    </row>
    <row r="37" spans="1:56" x14ac:dyDescent="0.35">
      <c r="A37" s="1" t="s">
        <v>9</v>
      </c>
      <c r="B37" s="1" t="s">
        <v>5582</v>
      </c>
      <c r="K37" s="1">
        <v>2.72</v>
      </c>
    </row>
    <row r="38" spans="1:56" x14ac:dyDescent="0.35">
      <c r="A38" s="1" t="s">
        <v>9</v>
      </c>
      <c r="B38" s="1" t="s">
        <v>5581</v>
      </c>
      <c r="K38" s="1">
        <v>2.72</v>
      </c>
    </row>
    <row r="39" spans="1:56" x14ac:dyDescent="0.35">
      <c r="A39" s="1">
        <v>8</v>
      </c>
      <c r="B39" s="1" t="s">
        <v>5580</v>
      </c>
      <c r="C39" s="1">
        <v>1858.0000013411045</v>
      </c>
      <c r="D39" s="1">
        <v>0</v>
      </c>
      <c r="E39">
        <f>(R39-S39*(1000-T39)/(1000-U39))*AK39</f>
        <v>-0.33632602088445818</v>
      </c>
      <c r="F39">
        <f>IF(AV39&lt;&gt;0,1/(1/AV39-1/N39),0)</f>
        <v>3.3377983329979894</v>
      </c>
      <c r="G39">
        <f>((AY39-AL39/2)*S39-E39)/(AY39+AL39/2)</f>
        <v>379.04824131016812</v>
      </c>
      <c r="H39">
        <f>AL39*1000</f>
        <v>32.7493760842993</v>
      </c>
      <c r="I39">
        <f>(AQ39-AW39)</f>
        <v>1.4880684431236335</v>
      </c>
      <c r="J39">
        <f>(P39+AP39*D39)</f>
        <v>29.302888870239258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30.177370071411133</v>
      </c>
      <c r="P39" s="1">
        <v>29.302888870239258</v>
      </c>
      <c r="Q39" s="1">
        <v>30.382230758666992</v>
      </c>
      <c r="R39" s="1">
        <v>400.06747436523438</v>
      </c>
      <c r="S39" s="1">
        <v>388.8311767578125</v>
      </c>
      <c r="T39" s="1">
        <v>0.60264939069747925</v>
      </c>
      <c r="U39" s="1">
        <v>29.411243438720703</v>
      </c>
      <c r="V39" s="1">
        <v>1.240045428276062</v>
      </c>
      <c r="W39" s="1">
        <v>60.518234252929688</v>
      </c>
      <c r="X39" s="1">
        <v>300.11322021484375</v>
      </c>
      <c r="Y39" s="1">
        <v>750.4959716796875</v>
      </c>
      <c r="Z39" s="1">
        <v>0.12415155023336411</v>
      </c>
      <c r="AA39" s="1">
        <v>88.562530517578125</v>
      </c>
      <c r="AB39" s="1">
        <v>58.511470794677734</v>
      </c>
      <c r="AC39" s="1">
        <v>-0.3537975549697876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1.1033574272604547</v>
      </c>
      <c r="AL39">
        <f>(U39-T39)/(1000-U39)*AK39</f>
        <v>3.27493760842993E-2</v>
      </c>
      <c r="AM39">
        <f>(P39+273.15)</f>
        <v>302.45288887023924</v>
      </c>
      <c r="AN39">
        <f>(O39+273.15)</f>
        <v>303.32737007141111</v>
      </c>
      <c r="AO39">
        <f>(Y39*AG39+Z39*AH39)*AI39</f>
        <v>120.07935278476725</v>
      </c>
      <c r="AP39">
        <f>((AO39+0.00000010773*(AN39^4-AM39^4))-AL39*44100)/(L39*51.4+0.00000043092*AM39^3)</f>
        <v>-10.774407885164456</v>
      </c>
      <c r="AQ39">
        <f>0.61365*EXP(17.502*J39/(240.97+J39))</f>
        <v>4.092802587725255</v>
      </c>
      <c r="AR39">
        <f>AQ39*1000/AA39</f>
        <v>46.213704190768404</v>
      </c>
      <c r="AS39">
        <f>(AR39-U39)</f>
        <v>16.802460752047701</v>
      </c>
      <c r="AT39">
        <f>IF(D39,P39,(O39+P39)/2)</f>
        <v>29.740129470825195</v>
      </c>
      <c r="AU39">
        <f>0.61365*EXP(17.502*AT39/(240.97+AT39))</f>
        <v>4.1972672376368969</v>
      </c>
      <c r="AV39">
        <f>IF(AS39&lt;&gt;0,(1000-(AR39+U39)/2)/AS39*AL39,0)</f>
        <v>1.8753825182910955</v>
      </c>
      <c r="AW39">
        <f>U39*AA39/1000</f>
        <v>2.6047341446016214</v>
      </c>
      <c r="AX39">
        <f>(AU39-AW39)</f>
        <v>1.5925330930352755</v>
      </c>
      <c r="AY39">
        <f>1/(1.6/F39+1.37/N39)</f>
        <v>1.2508985640820771</v>
      </c>
      <c r="AZ39">
        <f>G39*AA39*0.001</f>
        <v>33.569471438666085</v>
      </c>
      <c r="BA39">
        <f>G39/S39</f>
        <v>0.97484014648923645</v>
      </c>
      <c r="BB39">
        <f>(1-AL39*AA39/AQ39/F39)*100</f>
        <v>78.768916567078207</v>
      </c>
      <c r="BC39">
        <f>(S39-E39/(N39/1.35))</f>
        <v>388.93725227447823</v>
      </c>
      <c r="BD39">
        <f>E39*BB39/100/BC39</f>
        <v>-6.8113908152180557E-4</v>
      </c>
    </row>
    <row r="40" spans="1:56" x14ac:dyDescent="0.35">
      <c r="A40" s="1" t="s">
        <v>9</v>
      </c>
      <c r="B40" s="1" t="s">
        <v>5579</v>
      </c>
      <c r="K40" s="1">
        <v>2.72</v>
      </c>
    </row>
    <row r="41" spans="1:56" x14ac:dyDescent="0.35">
      <c r="A41" s="1" t="s">
        <v>9</v>
      </c>
      <c r="B41" s="1" t="s">
        <v>5578</v>
      </c>
      <c r="K41" s="1">
        <v>2.72</v>
      </c>
    </row>
    <row r="42" spans="1:56" x14ac:dyDescent="0.35">
      <c r="A42" s="1">
        <v>9</v>
      </c>
      <c r="B42" s="1" t="s">
        <v>5577</v>
      </c>
      <c r="C42" s="1">
        <v>2062.0000013411045</v>
      </c>
      <c r="D42" s="1">
        <v>0</v>
      </c>
      <c r="E42">
        <f>(R42-S42*(1000-T42)/(1000-U42))*AK42</f>
        <v>0.48465600601539593</v>
      </c>
      <c r="F42">
        <f>IF(AV42&lt;&gt;0,1/(1/AV42-1/N42),0)</f>
        <v>3.1270209416124009</v>
      </c>
      <c r="G42">
        <f>((AY42-AL42/2)*S42-E42)/(AY42+AL42/2)</f>
        <v>377.67954482362643</v>
      </c>
      <c r="H42">
        <f>AL42*1000</f>
        <v>32.333923387333414</v>
      </c>
      <c r="I42">
        <f>(AQ42-AW42)</f>
        <v>1.5246272318736209</v>
      </c>
      <c r="J42">
        <f>(P42+AP42*D42)</f>
        <v>29.427970886230469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30.238977432250977</v>
      </c>
      <c r="P42" s="1">
        <v>29.427970886230469</v>
      </c>
      <c r="Q42" s="1">
        <v>30.424423217773438</v>
      </c>
      <c r="R42" s="1">
        <v>400.20272827148438</v>
      </c>
      <c r="S42" s="1">
        <v>388.38363647460938</v>
      </c>
      <c r="T42" s="1">
        <v>0.89208966493606567</v>
      </c>
      <c r="U42" s="1">
        <v>29.333276748657227</v>
      </c>
      <c r="V42" s="1">
        <v>1.8291373252868652</v>
      </c>
      <c r="W42" s="1">
        <v>60.144840240478516</v>
      </c>
      <c r="X42" s="1">
        <v>300.15786743164063</v>
      </c>
      <c r="Y42" s="1">
        <v>1000.093994140625</v>
      </c>
      <c r="Z42" s="1">
        <v>5.5444635450839996E-2</v>
      </c>
      <c r="AA42" s="1">
        <v>88.562408447265625</v>
      </c>
      <c r="AB42" s="1">
        <v>58.553867340087891</v>
      </c>
      <c r="AC42" s="1">
        <v>-0.33436939120292664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1.103521571439855</v>
      </c>
      <c r="AL42">
        <f>(U42-T42)/(1000-U42)*AK42</f>
        <v>3.2333923387333416E-2</v>
      </c>
      <c r="AM42">
        <f>(P42+273.15)</f>
        <v>302.57797088623045</v>
      </c>
      <c r="AN42">
        <f>(O42+273.15)</f>
        <v>303.38897743225095</v>
      </c>
      <c r="AO42">
        <f>(Y42*AG42+Z42*AH42)*AI42</f>
        <v>160.01503548588516</v>
      </c>
      <c r="AP42">
        <f>((AO42+0.00000010773*(AN42^4-AM42^4))-AL42*44100)/(L42*51.4+0.00000043092*AM42^3)</f>
        <v>-10.301516267974757</v>
      </c>
      <c r="AQ42">
        <f>0.61365*EXP(17.502*J42/(240.97+J42))</f>
        <v>4.1224528683848822</v>
      </c>
      <c r="AR42">
        <f>AQ42*1000/AA42</f>
        <v>46.548563218440378</v>
      </c>
      <c r="AS42">
        <f>(AR42-U42)</f>
        <v>17.215286469783152</v>
      </c>
      <c r="AT42">
        <f>IF(D42,P42,(O42+P42)/2)</f>
        <v>29.833474159240723</v>
      </c>
      <c r="AU42">
        <f>0.61365*EXP(17.502*AT42/(240.97+AT42))</f>
        <v>4.219867567225406</v>
      </c>
      <c r="AV42">
        <f>IF(AS42&lt;&gt;0,(1000-(AR42+U42)/2)/AS42*AL42,0)</f>
        <v>1.8069489951236481</v>
      </c>
      <c r="AW42">
        <f>U42*AA42/1000</f>
        <v>2.5978256365112613</v>
      </c>
      <c r="AX42">
        <f>(AU42-AW42)</f>
        <v>1.6220419307141447</v>
      </c>
      <c r="AY42">
        <f>1/(1.6/F42+1.37/N42)</f>
        <v>1.2023038042476508</v>
      </c>
      <c r="AZ42">
        <f>G42*AA42*0.001</f>
        <v>33.44821011084737</v>
      </c>
      <c r="BA42">
        <f>G42/S42</f>
        <v>0.97243938558239762</v>
      </c>
      <c r="BB42">
        <f>(1-AL42*AA42/AQ42/F42)*100</f>
        <v>77.786277881752412</v>
      </c>
      <c r="BC42">
        <f>(S42-E42/(N42/1.35))</f>
        <v>388.23077843493695</v>
      </c>
      <c r="BD42">
        <f>E42*BB42/100/BC42</f>
        <v>9.7106125673371562E-4</v>
      </c>
    </row>
    <row r="43" spans="1:56" x14ac:dyDescent="0.35">
      <c r="A43" s="1" t="s">
        <v>9</v>
      </c>
      <c r="B43" s="1" t="s">
        <v>5576</v>
      </c>
      <c r="K43" s="1">
        <v>2.72</v>
      </c>
    </row>
    <row r="44" spans="1:56" x14ac:dyDescent="0.35">
      <c r="A44" s="1" t="s">
        <v>9</v>
      </c>
      <c r="B44" s="1" t="s">
        <v>5575</v>
      </c>
      <c r="K44" s="1">
        <v>2.72</v>
      </c>
    </row>
    <row r="45" spans="1:56" x14ac:dyDescent="0.35">
      <c r="A45" s="1">
        <v>10</v>
      </c>
      <c r="B45" s="1" t="s">
        <v>5574</v>
      </c>
      <c r="C45" s="1">
        <v>2266.0000013411045</v>
      </c>
      <c r="D45" s="1">
        <v>0</v>
      </c>
      <c r="E45">
        <f>(R45-S45*(1000-T45)/(1000-U45))*AK45</f>
        <v>0.41559504526171087</v>
      </c>
      <c r="F45">
        <f>IF(AV45&lt;&gt;0,1/(1/AV45-1/N45),0)</f>
        <v>2.7217506435847669</v>
      </c>
      <c r="G45">
        <f>((AY45-AL45/2)*S45-E45)/(AY45+AL45/2)</f>
        <v>377.40610448930897</v>
      </c>
      <c r="H45">
        <f>AL45*1000</f>
        <v>31.275109367462708</v>
      </c>
      <c r="I45">
        <f>(AQ45-AW45)</f>
        <v>1.6017884725250737</v>
      </c>
      <c r="J45">
        <f>(P45+AP45*D45)</f>
        <v>29.558542251586914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30.327445983886719</v>
      </c>
      <c r="P45" s="1">
        <v>29.558542251586914</v>
      </c>
      <c r="Q45" s="1">
        <v>30.489778518676758</v>
      </c>
      <c r="R45" s="1">
        <v>400.052978515625</v>
      </c>
      <c r="S45" s="1">
        <v>388.65982055664063</v>
      </c>
      <c r="T45" s="1">
        <v>1.2845512628555298</v>
      </c>
      <c r="U45" s="1">
        <v>28.812702178955078</v>
      </c>
      <c r="V45" s="1">
        <v>2.620612621307373</v>
      </c>
      <c r="W45" s="1">
        <v>58.780784606933594</v>
      </c>
      <c r="X45" s="1">
        <v>300.119140625</v>
      </c>
      <c r="Y45" s="1">
        <v>1250.1422119140625</v>
      </c>
      <c r="Z45" s="1">
        <v>0.22418490052223206</v>
      </c>
      <c r="AA45" s="1">
        <v>88.565643310546875</v>
      </c>
      <c r="AB45" s="1">
        <v>58.628070831298828</v>
      </c>
      <c r="AC45" s="1">
        <v>-0.29509153962135315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1.1033791934742645</v>
      </c>
      <c r="AL45">
        <f>(U45-T45)/(1000-U45)*AK45</f>
        <v>3.1275109367462708E-2</v>
      </c>
      <c r="AM45">
        <f>(P45+273.15)</f>
        <v>302.70854225158689</v>
      </c>
      <c r="AN45">
        <f>(O45+273.15)</f>
        <v>303.4774459838867</v>
      </c>
      <c r="AO45">
        <f>(Y45*AG45+Z45*AH45)*AI45</f>
        <v>200.02274943539305</v>
      </c>
      <c r="AP45">
        <f>((AO45+0.00000010773*(AN45^4-AM45^4))-AL45*44100)/(L45*51.4+0.00000043092*AM45^3)</f>
        <v>-9.5933526710337329</v>
      </c>
      <c r="AQ45">
        <f>0.61365*EXP(17.502*J45/(240.97+J45))</f>
        <v>4.1536039765194257</v>
      </c>
      <c r="AR45">
        <f>AQ45*1000/AA45</f>
        <v>46.898592064139528</v>
      </c>
      <c r="AS45">
        <f>(AR45-U45)</f>
        <v>18.08588988518445</v>
      </c>
      <c r="AT45">
        <f>IF(D45,P45,(O45+P45)/2)</f>
        <v>29.942994117736816</v>
      </c>
      <c r="AU45">
        <f>0.61365*EXP(17.502*AT45/(240.97+AT45))</f>
        <v>4.246519367043069</v>
      </c>
      <c r="AV45">
        <f>IF(AS45&lt;&gt;0,(1000-(AR45+U45)/2)/AS45*AL45,0)</f>
        <v>1.6637926059812098</v>
      </c>
      <c r="AW45">
        <f>U45*AA45/1000</f>
        <v>2.551815503994352</v>
      </c>
      <c r="AX45">
        <f>(AU45-AW45)</f>
        <v>1.694703863048717</v>
      </c>
      <c r="AY45">
        <f>1/(1.6/F45+1.37/N45)</f>
        <v>1.1014133256384813</v>
      </c>
      <c r="AZ45">
        <f>G45*AA45*0.001</f>
        <v>33.425214433423122</v>
      </c>
      <c r="BA45">
        <f>G45/S45</f>
        <v>0.97104481741587279</v>
      </c>
      <c r="BB45">
        <f>(1-AL45*AA45/AQ45/F45)*100</f>
        <v>75.498611436401276</v>
      </c>
      <c r="BC45">
        <f>(S45-E45/(N45/1.35))</f>
        <v>388.52874399279369</v>
      </c>
      <c r="BD45">
        <f>E45*BB45/100/BC45</f>
        <v>8.0758114611179132E-4</v>
      </c>
    </row>
    <row r="46" spans="1:56" x14ac:dyDescent="0.35">
      <c r="A46" s="1" t="s">
        <v>9</v>
      </c>
      <c r="B46" s="1" t="s">
        <v>5573</v>
      </c>
      <c r="K46" s="1">
        <v>2.72</v>
      </c>
    </row>
    <row r="47" spans="1:56" x14ac:dyDescent="0.35">
      <c r="A47" s="1" t="s">
        <v>9</v>
      </c>
      <c r="B47" s="1" t="s">
        <v>5572</v>
      </c>
      <c r="K47" s="1">
        <v>2.72</v>
      </c>
    </row>
    <row r="48" spans="1:56" x14ac:dyDescent="0.35">
      <c r="A48" s="1">
        <v>11</v>
      </c>
      <c r="B48" s="1" t="s">
        <v>5571</v>
      </c>
      <c r="C48" s="1">
        <v>2469.5000013522804</v>
      </c>
      <c r="D48" s="1">
        <v>0</v>
      </c>
      <c r="E48">
        <f>(R48-S48*(1000-T48)/(1000-U48))*AK48</f>
        <v>-0.13922090215705768</v>
      </c>
      <c r="F48">
        <f>IF(AV48&lt;&gt;0,1/(1/AV48-1/N48),0)</f>
        <v>2.3415123925483119</v>
      </c>
      <c r="G48">
        <f>((AY48-AL48/2)*S48-E48)/(AY48+AL48/2)</f>
        <v>378.13030009836336</v>
      </c>
      <c r="H48">
        <f>AL48*1000</f>
        <v>30.095782706739669</v>
      </c>
      <c r="I48">
        <f>(AQ48-AW48)</f>
        <v>1.6943901480771517</v>
      </c>
      <c r="J48">
        <f>(P48+AP48*D48)</f>
        <v>29.747198104858398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30.444963455200195</v>
      </c>
      <c r="P48" s="1">
        <v>29.747198104858398</v>
      </c>
      <c r="Q48" s="1">
        <v>30.578969955444336</v>
      </c>
      <c r="R48" s="1">
        <v>400.08163452148438</v>
      </c>
      <c r="S48" s="1">
        <v>389.58218383789063</v>
      </c>
      <c r="T48" s="1">
        <v>1.7767704725265503</v>
      </c>
      <c r="U48" s="1">
        <v>28.279853820800781</v>
      </c>
      <c r="V48" s="1">
        <v>3.6004171371459961</v>
      </c>
      <c r="W48" s="1">
        <v>57.305809020996094</v>
      </c>
      <c r="X48" s="1">
        <v>300.13687133789063</v>
      </c>
      <c r="Y48" s="1">
        <v>1600.2467041015625</v>
      </c>
      <c r="Z48" s="1">
        <v>2.531137503683567E-2</v>
      </c>
      <c r="AA48" s="1">
        <v>88.564277648925781</v>
      </c>
      <c r="AB48" s="1">
        <v>58.606197357177734</v>
      </c>
      <c r="AC48" s="1">
        <v>-0.25976476073265076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1.1034443799187152</v>
      </c>
      <c r="AL48">
        <f>(U48-T48)/(1000-U48)*AK48</f>
        <v>3.0095782706739668E-2</v>
      </c>
      <c r="AM48">
        <f>(P48+273.15)</f>
        <v>302.89719810485838</v>
      </c>
      <c r="AN48">
        <f>(O48+273.15)</f>
        <v>303.59496345520017</v>
      </c>
      <c r="AO48">
        <f>(Y48*AG48+Z48*AH48)*AI48</f>
        <v>256.03946693332182</v>
      </c>
      <c r="AP48">
        <f>((AO48+0.00000010773*(AN48^4-AM48^4))-AL48*44100)/(L48*51.4+0.00000043092*AM48^3)</f>
        <v>-8.7128921864288369</v>
      </c>
      <c r="AQ48">
        <f>0.61365*EXP(17.502*J48/(240.97+J48))</f>
        <v>4.1989749737335869</v>
      </c>
      <c r="AR48">
        <f>AQ48*1000/AA48</f>
        <v>47.411609795752874</v>
      </c>
      <c r="AS48">
        <f>(AR48-U48)</f>
        <v>19.131755974952092</v>
      </c>
      <c r="AT48">
        <f>IF(D48,P48,(O48+P48)/2)</f>
        <v>30.096080780029297</v>
      </c>
      <c r="AU48">
        <f>0.61365*EXP(17.502*AT48/(240.97+AT48))</f>
        <v>4.2840189678578096</v>
      </c>
      <c r="AV48">
        <f>IF(AS48&lt;&gt;0,(1000-(AR48+U48)/2)/AS48*AL48,0)</f>
        <v>1.5135456370952765</v>
      </c>
      <c r="AW48">
        <f>U48*AA48/1000</f>
        <v>2.5045848256564351</v>
      </c>
      <c r="AX48">
        <f>(AU48-AW48)</f>
        <v>1.7794341422013744</v>
      </c>
      <c r="AY48">
        <f>1/(1.6/F48+1.37/N48)</f>
        <v>0.996624957634485</v>
      </c>
      <c r="AZ48">
        <f>G48*AA48*0.001</f>
        <v>33.488836885383087</v>
      </c>
      <c r="BA48">
        <f>G48/S48</f>
        <v>0.97060470366814178</v>
      </c>
      <c r="BB48">
        <f>(1-AL48*AA48/AQ48/F48)*100</f>
        <v>72.890314428088814</v>
      </c>
      <c r="BC48">
        <f>(S48-E48/(N48/1.35))</f>
        <v>389.6260934024499</v>
      </c>
      <c r="BD48">
        <f>E48*BB48/100/BC48</f>
        <v>-2.6045112237152635E-4</v>
      </c>
    </row>
    <row r="49" spans="1:56" x14ac:dyDescent="0.35">
      <c r="A49" s="1" t="s">
        <v>9</v>
      </c>
      <c r="B49" s="1" t="s">
        <v>5570</v>
      </c>
      <c r="K49" s="1">
        <v>2.72</v>
      </c>
    </row>
    <row r="50" spans="1:56" x14ac:dyDescent="0.35">
      <c r="A50" s="1" t="s">
        <v>9</v>
      </c>
      <c r="B50" s="1" t="s">
        <v>5565</v>
      </c>
      <c r="K50" s="1">
        <v>2.72</v>
      </c>
    </row>
    <row r="51" spans="1:56" x14ac:dyDescent="0.35">
      <c r="A51" s="1">
        <v>12</v>
      </c>
      <c r="B51" s="1" t="s">
        <v>5569</v>
      </c>
      <c r="C51" s="1">
        <v>2673.5000013522804</v>
      </c>
      <c r="D51" s="1">
        <v>0</v>
      </c>
      <c r="E51">
        <f>(R51-S51*(1000-T51)/(1000-U51))*AK51</f>
        <v>-1.8539651788206026</v>
      </c>
      <c r="F51">
        <f>IF(AV51&lt;&gt;0,1/(1/AV51-1/N51),0)</f>
        <v>1.9645144733523161</v>
      </c>
      <c r="G51">
        <f>((AY51-AL51/2)*S51-E51)/(AY51+AL51/2)</f>
        <v>380.97855024549614</v>
      </c>
      <c r="H51">
        <f>AL51*1000</f>
        <v>28.644420416644124</v>
      </c>
      <c r="I51">
        <f>(AQ51-AW51)</f>
        <v>1.8128230855276648</v>
      </c>
      <c r="J51">
        <f>(P51+AP51*D51)</f>
        <v>29.976917266845703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30.588890075683594</v>
      </c>
      <c r="P51" s="1">
        <v>29.976917266845703</v>
      </c>
      <c r="Q51" s="1">
        <v>30.689878463745117</v>
      </c>
      <c r="R51" s="1">
        <v>399.90530395507813</v>
      </c>
      <c r="S51" s="1">
        <v>391.42584228515625</v>
      </c>
      <c r="T51" s="1">
        <v>2.3335421085357666</v>
      </c>
      <c r="U51" s="1">
        <v>27.572599411010742</v>
      </c>
      <c r="V51" s="1">
        <v>4.6899313926696777</v>
      </c>
      <c r="W51" s="1">
        <v>55.415157318115234</v>
      </c>
      <c r="X51" s="1">
        <v>300.18777465820313</v>
      </c>
      <c r="Y51" s="1">
        <v>2000.42333984375</v>
      </c>
      <c r="Z51" s="1">
        <v>8.7987244129180908E-2</v>
      </c>
      <c r="AA51" s="1">
        <v>88.565505981445313</v>
      </c>
      <c r="AB51" s="1">
        <v>58.662326812744141</v>
      </c>
      <c r="AC51" s="1">
        <v>-0.21443022787570953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1.1036315244786878</v>
      </c>
      <c r="AL51">
        <f>(U51-T51)/(1000-U51)*AK51</f>
        <v>2.8644420416644122E-2</v>
      </c>
      <c r="AM51">
        <f>(P51+273.15)</f>
        <v>303.12691726684568</v>
      </c>
      <c r="AN51">
        <f>(O51+273.15)</f>
        <v>303.73889007568357</v>
      </c>
      <c r="AO51">
        <f>(Y51*AG51+Z51*AH51)*AI51</f>
        <v>320.06772722092865</v>
      </c>
      <c r="AP51">
        <f>((AO51+0.00000010773*(AN51^4-AM51^4))-AL51*44100)/(L51*51.4+0.00000043092*AM51^3)</f>
        <v>-7.6698934068391411</v>
      </c>
      <c r="AQ51">
        <f>0.61365*EXP(17.502*J51/(240.97+J51))</f>
        <v>4.254804303587532</v>
      </c>
      <c r="AR51">
        <f>AQ51*1000/AA51</f>
        <v>48.0413255300424</v>
      </c>
      <c r="AS51">
        <f>(AR51-U51)</f>
        <v>20.468726119031658</v>
      </c>
      <c r="AT51">
        <f>IF(D51,P51,(O51+P51)/2)</f>
        <v>30.282903671264648</v>
      </c>
      <c r="AU51">
        <f>0.61365*EXP(17.502*AT51/(240.97+AT51))</f>
        <v>4.330173205113705</v>
      </c>
      <c r="AV51">
        <f>IF(AS51&lt;&gt;0,(1000-(AR51+U51)/2)/AS51*AL51,0)</f>
        <v>1.3465157396060738</v>
      </c>
      <c r="AW51">
        <f>U51*AA51/1000</f>
        <v>2.4419812180598672</v>
      </c>
      <c r="AX51">
        <f>(AU51-AW51)</f>
        <v>1.8881919870538377</v>
      </c>
      <c r="AY51">
        <f>1/(1.6/F51+1.37/N51)</f>
        <v>0.88143155775458693</v>
      </c>
      <c r="AZ51">
        <f>G51*AA51*0.001</f>
        <v>33.741558070569852</v>
      </c>
      <c r="BA51">
        <f>G51/S51</f>
        <v>0.97330965176272344</v>
      </c>
      <c r="BB51">
        <f>(1-AL51*AA51/AQ51/F51)*100</f>
        <v>69.649222230696367</v>
      </c>
      <c r="BC51">
        <f>(S51-E51/(N51/1.35))</f>
        <v>392.01057347457333</v>
      </c>
      <c r="BD51">
        <f>E51*BB51/100/BC51</f>
        <v>-3.293973211057389E-3</v>
      </c>
    </row>
    <row r="52" spans="1:56" x14ac:dyDescent="0.35">
      <c r="A52" s="1" t="s">
        <v>9</v>
      </c>
      <c r="B52" s="1" t="s">
        <v>5568</v>
      </c>
    </row>
    <row r="53" spans="1:56" x14ac:dyDescent="0.35">
      <c r="A53" s="1" t="s">
        <v>9</v>
      </c>
      <c r="B53" s="1" t="s">
        <v>5567</v>
      </c>
    </row>
    <row r="54" spans="1:56" x14ac:dyDescent="0.35">
      <c r="A54" s="1" t="s">
        <v>9</v>
      </c>
      <c r="B54" s="1" t="s">
        <v>5566</v>
      </c>
    </row>
    <row r="55" spans="1:56" x14ac:dyDescent="0.35">
      <c r="A55" s="1" t="s">
        <v>9</v>
      </c>
      <c r="B55" s="1" t="s">
        <v>5565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BD55"/>
  <sheetViews>
    <sheetView zoomScale="3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4548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4547</v>
      </c>
    </row>
    <row r="12" spans="1:56" x14ac:dyDescent="0.35">
      <c r="A12" s="1" t="s">
        <v>9</v>
      </c>
      <c r="B12" s="1" t="s">
        <v>4546</v>
      </c>
    </row>
    <row r="13" spans="1:56" x14ac:dyDescent="0.35">
      <c r="A13" s="1" t="s">
        <v>9</v>
      </c>
      <c r="B13" s="1" t="s">
        <v>4545</v>
      </c>
    </row>
    <row r="14" spans="1:56" x14ac:dyDescent="0.35">
      <c r="A14" s="1" t="s">
        <v>9</v>
      </c>
      <c r="B14" s="1" t="s">
        <v>4544</v>
      </c>
    </row>
    <row r="15" spans="1:56" x14ac:dyDescent="0.35">
      <c r="A15" s="1" t="s">
        <v>9</v>
      </c>
      <c r="B15" s="1" t="s">
        <v>4543</v>
      </c>
    </row>
    <row r="16" spans="1:56" x14ac:dyDescent="0.35">
      <c r="A16" s="1" t="s">
        <v>9</v>
      </c>
      <c r="B16" s="1" t="s">
        <v>4542</v>
      </c>
    </row>
    <row r="17" spans="1:56" x14ac:dyDescent="0.35">
      <c r="A17" s="1" t="s">
        <v>9</v>
      </c>
      <c r="B17" s="1" t="s">
        <v>4541</v>
      </c>
    </row>
    <row r="18" spans="1:56" x14ac:dyDescent="0.35">
      <c r="A18" s="1">
        <v>1</v>
      </c>
      <c r="B18" s="1" t="s">
        <v>4540</v>
      </c>
      <c r="C18" s="1">
        <v>363.50000635907054</v>
      </c>
      <c r="D18" s="1">
        <v>0</v>
      </c>
      <c r="E18">
        <f>(R18-S18*(1000-T18)/(1000-U18))*AK18</f>
        <v>-7.1651463475570569</v>
      </c>
      <c r="F18">
        <f>IF(AV18&lt;&gt;0,1/(1/AV18-1/N18),0)</f>
        <v>2.2148347914432707</v>
      </c>
      <c r="G18">
        <f>((AY18-AL18/2)*S18-E18)/(AY18+AL18/2)</f>
        <v>385.65874743115523</v>
      </c>
      <c r="H18">
        <f>AL18*1000</f>
        <v>37.413870911672845</v>
      </c>
      <c r="I18">
        <f>(AQ18-AW18)</f>
        <v>2.161235455726199</v>
      </c>
      <c r="J18">
        <f>(P18+AP18*D18)</f>
        <v>32.962856292724609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33.516387939453125</v>
      </c>
      <c r="P18" s="1">
        <v>32.962856292724609</v>
      </c>
      <c r="Q18" s="1">
        <v>33.644248962402344</v>
      </c>
      <c r="R18" s="1">
        <v>400.224853515625</v>
      </c>
      <c r="S18" s="1">
        <v>393.38168334960938</v>
      </c>
      <c r="T18" s="1">
        <v>-0.16335463523864746</v>
      </c>
      <c r="U18" s="1">
        <v>32.629241943359375</v>
      </c>
      <c r="V18" s="1">
        <v>-0.27727964520454407</v>
      </c>
      <c r="W18" s="1">
        <v>55.385166168212891</v>
      </c>
      <c r="X18" s="1">
        <v>300.20553588867188</v>
      </c>
      <c r="Y18" s="1">
        <v>-0.14214925467967987</v>
      </c>
      <c r="Z18" s="1">
        <v>2.410401962697506E-2</v>
      </c>
      <c r="AA18" s="1">
        <v>88.27471923828125</v>
      </c>
      <c r="AB18" s="1">
        <v>66.290214538574219</v>
      </c>
      <c r="AC18" s="1">
        <v>2.0859653949737549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1.103696823120117</v>
      </c>
      <c r="AL18">
        <f>(U18-T18)/(1000-U18)*AK18</f>
        <v>3.7413870911672843E-2</v>
      </c>
      <c r="AM18">
        <f>(P18+273.15)</f>
        <v>306.11285629272459</v>
      </c>
      <c r="AN18">
        <f>(O18+273.15)</f>
        <v>306.6663879394531</v>
      </c>
      <c r="AO18">
        <f>(Y18*AG18+Z18*AH18)*AI18</f>
        <v>-2.2743880240383429E-2</v>
      </c>
      <c r="AP18">
        <f>((AO18+0.00000010773*(AN18^4-AM18^4))-AL18*44100)/(L18*51.4+0.00000043092*AM18^3)</f>
        <v>-13.427907163146669</v>
      </c>
      <c r="AQ18">
        <f>0.61365*EXP(17.502*J18/(240.97+J18))</f>
        <v>5.0415726272341983</v>
      </c>
      <c r="AR18">
        <f>AQ18*1000/AA18</f>
        <v>57.112304301137527</v>
      </c>
      <c r="AS18">
        <f>(AR18-U18)</f>
        <v>24.483062357778152</v>
      </c>
      <c r="AT18">
        <f>IF(D18,P18,(O18+P18)/2)</f>
        <v>33.239622116088867</v>
      </c>
      <c r="AU18">
        <f>0.61365*EXP(17.502*AT18/(240.97+AT18))</f>
        <v>5.1205278843609801</v>
      </c>
      <c r="AV18">
        <f>IF(AS18&lt;&gt;0,(1000-(AR18+U18)/2)/AS18*AL18,0)</f>
        <v>1.4595838166060633</v>
      </c>
      <c r="AW18">
        <f>U18*AA18/1000</f>
        <v>2.8803371715079993</v>
      </c>
      <c r="AX18">
        <f>(AU18-AW18)</f>
        <v>2.2401907128529808</v>
      </c>
      <c r="AY18">
        <f>1/(1.6/F18+1.37/N18)</f>
        <v>0.95926119118033304</v>
      </c>
      <c r="AZ18">
        <f>G18*AA18*0.001</f>
        <v>34.043917651272452</v>
      </c>
      <c r="BA18">
        <f>G18/S18</f>
        <v>0.98036783041677478</v>
      </c>
      <c r="BB18">
        <f>(1-AL18*AA18/AQ18/F18)*100</f>
        <v>70.422489065120857</v>
      </c>
      <c r="BC18">
        <f>(S18-E18/(N18/1.35))</f>
        <v>395.64153407065669</v>
      </c>
      <c r="BD18">
        <f>E18*BB18/100/BC18</f>
        <v>-1.2753651900983541E-2</v>
      </c>
    </row>
    <row r="19" spans="1:56" x14ac:dyDescent="0.35">
      <c r="A19" s="1" t="s">
        <v>9</v>
      </c>
      <c r="B19" s="1" t="s">
        <v>4539</v>
      </c>
      <c r="K19" s="1">
        <v>2.72</v>
      </c>
    </row>
    <row r="20" spans="1:56" x14ac:dyDescent="0.35">
      <c r="A20" s="1" t="s">
        <v>9</v>
      </c>
      <c r="B20" s="1" t="s">
        <v>4538</v>
      </c>
      <c r="K20" s="1">
        <v>2.72</v>
      </c>
    </row>
    <row r="21" spans="1:56" x14ac:dyDescent="0.35">
      <c r="A21" s="1">
        <v>2</v>
      </c>
      <c r="B21" s="1" t="s">
        <v>4537</v>
      </c>
      <c r="C21" s="1">
        <v>567.00000637024641</v>
      </c>
      <c r="D21" s="1">
        <v>0</v>
      </c>
      <c r="E21">
        <f>(R21-S21*(1000-T21)/(1000-U21))*AK21</f>
        <v>-7.7221349955360541</v>
      </c>
      <c r="F21">
        <f>IF(AV21&lt;&gt;0,1/(1/AV21-1/N21),0)</f>
        <v>1.8501577970298282</v>
      </c>
      <c r="G21">
        <f>((AY21-AL21/2)*S21-E21)/(AY21+AL21/2)</f>
        <v>387.29864912613647</v>
      </c>
      <c r="H21">
        <f>AL21*1000</f>
        <v>35.093453999021094</v>
      </c>
      <c r="I21">
        <f>(AQ21-AW21)</f>
        <v>2.2933165953294994</v>
      </c>
      <c r="J21">
        <f>(P21+AP21*D21)</f>
        <v>32.804618835449219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33.417648315429688</v>
      </c>
      <c r="P21" s="1">
        <v>32.804618835449219</v>
      </c>
      <c r="Q21" s="1">
        <v>33.587860107421875</v>
      </c>
      <c r="R21" s="1">
        <v>399.94601440429688</v>
      </c>
      <c r="S21" s="1">
        <v>394.40084838867188</v>
      </c>
      <c r="T21" s="1">
        <v>-0.19992239773273468</v>
      </c>
      <c r="U21" s="1">
        <v>30.629648208618164</v>
      </c>
      <c r="V21" s="1">
        <v>-0.34120231866836548</v>
      </c>
      <c r="W21" s="1">
        <v>52.274818420410156</v>
      </c>
      <c r="X21" s="1">
        <v>300.13543701171875</v>
      </c>
      <c r="Y21" s="1">
        <v>25.557214736938477</v>
      </c>
      <c r="Z21" s="1">
        <v>7.2309434413909912E-2</v>
      </c>
      <c r="AA21" s="1">
        <v>88.267158508300781</v>
      </c>
      <c r="AB21" s="1">
        <v>66.137664794921875</v>
      </c>
      <c r="AC21" s="1">
        <v>2.1347312927246094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1.1034391066607305</v>
      </c>
      <c r="AL21">
        <f>(U21-T21)/(1000-U21)*AK21</f>
        <v>3.5093453999021092E-2</v>
      </c>
      <c r="AM21">
        <f>(P21+273.15)</f>
        <v>305.9546188354492</v>
      </c>
      <c r="AN21">
        <f>(O21+273.15)</f>
        <v>306.56764831542966</v>
      </c>
      <c r="AO21">
        <f>(Y21*AG21+Z21*AH21)*AI21</f>
        <v>4.0891542665104339</v>
      </c>
      <c r="AP21">
        <f>((AO21+0.00000010773*(AN21^4-AM21^4))-AL21*44100)/(L21*51.4+0.00000043092*AM21^3)</f>
        <v>-12.554053366539273</v>
      </c>
      <c r="AQ21">
        <f>0.61365*EXP(17.502*J21/(240.97+J21))</f>
        <v>4.9969086088130901</v>
      </c>
      <c r="AR21">
        <f>AQ21*1000/AA21</f>
        <v>56.611186915495558</v>
      </c>
      <c r="AS21">
        <f>(AR21-U21)</f>
        <v>25.981538706877394</v>
      </c>
      <c r="AT21">
        <f>IF(D21,P21,(O21+P21)/2)</f>
        <v>33.111133575439453</v>
      </c>
      <c r="AU21">
        <f>0.61365*EXP(17.502*AT21/(240.97+AT21))</f>
        <v>5.0837401364797596</v>
      </c>
      <c r="AV21">
        <f>IF(AS21&lt;&gt;0,(1000-(AR21+U21)/2)/AS21*AL21,0)</f>
        <v>1.2917888836585654</v>
      </c>
      <c r="AW21">
        <f>U21*AA21/1000</f>
        <v>2.7035920134835907</v>
      </c>
      <c r="AX21">
        <f>(AU21-AW21)</f>
        <v>2.380148122996169</v>
      </c>
      <c r="AY21">
        <f>1/(1.6/F21+1.37/N21)</f>
        <v>0.84398261178482026</v>
      </c>
      <c r="AZ21">
        <f>G21*AA21*0.001</f>
        <v>34.185751252467455</v>
      </c>
      <c r="BA21">
        <f>G21/S21</f>
        <v>0.98199243411480608</v>
      </c>
      <c r="BB21">
        <f>(1-AL21*AA21/AQ21/F21)*100</f>
        <v>66.494578625723051</v>
      </c>
      <c r="BC21">
        <f>(S21-E21/(N21/1.35))</f>
        <v>396.83637049683324</v>
      </c>
      <c r="BD21">
        <f>E21*BB21/100/BC21</f>
        <v>-1.2939341017967941E-2</v>
      </c>
    </row>
    <row r="22" spans="1:56" x14ac:dyDescent="0.35">
      <c r="A22" s="1" t="s">
        <v>9</v>
      </c>
      <c r="B22" s="1" t="s">
        <v>4536</v>
      </c>
      <c r="K22" s="1">
        <v>2.72</v>
      </c>
    </row>
    <row r="23" spans="1:56" x14ac:dyDescent="0.35">
      <c r="A23" s="1" t="s">
        <v>9</v>
      </c>
      <c r="B23" s="1" t="s">
        <v>4535</v>
      </c>
      <c r="K23" s="1">
        <v>2.72</v>
      </c>
    </row>
    <row r="24" spans="1:56" x14ac:dyDescent="0.35">
      <c r="A24" s="1">
        <v>3</v>
      </c>
      <c r="B24" s="1" t="s">
        <v>4534</v>
      </c>
      <c r="C24" s="1">
        <v>771.50000635907054</v>
      </c>
      <c r="D24" s="1">
        <v>0</v>
      </c>
      <c r="E24">
        <f>(R24-S24*(1000-T24)/(1000-U24))*AK24</f>
        <v>-7.4413303443477439</v>
      </c>
      <c r="F24">
        <f>IF(AV24&lt;&gt;0,1/(1/AV24-1/N24),0)</f>
        <v>1.5256630320422009</v>
      </c>
      <c r="G24">
        <f>((AY24-AL24/2)*S24-E24)/(AY24+AL24/2)</f>
        <v>387.93598516523872</v>
      </c>
      <c r="H24">
        <f>AL24*1000</f>
        <v>32.587855834674833</v>
      </c>
      <c r="I24">
        <f>(AQ24-AW24)</f>
        <v>2.4490001899453291</v>
      </c>
      <c r="J24">
        <f>(P24+AP24*D24)</f>
        <v>32.678806304931641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33.299697875976563</v>
      </c>
      <c r="P24" s="1">
        <v>32.678806304931641</v>
      </c>
      <c r="Q24" s="1">
        <v>33.488143920898438</v>
      </c>
      <c r="R24" s="1">
        <v>400.144775390625</v>
      </c>
      <c r="S24" s="1">
        <v>395.21701049804688</v>
      </c>
      <c r="T24" s="1">
        <v>-0.22238145768642426</v>
      </c>
      <c r="U24" s="1">
        <v>28.467472076416016</v>
      </c>
      <c r="V24" s="1">
        <v>-0.38203451037406921</v>
      </c>
      <c r="W24" s="1">
        <v>48.904960632324219</v>
      </c>
      <c r="X24" s="1">
        <v>300.16061401367188</v>
      </c>
      <c r="Y24" s="1">
        <v>49.030590057373047</v>
      </c>
      <c r="Z24" s="1">
        <v>9.7620092332363129E-2</v>
      </c>
      <c r="AA24" s="1">
        <v>88.263641357421875</v>
      </c>
      <c r="AB24" s="1">
        <v>65.994216918945313</v>
      </c>
      <c r="AC24" s="1">
        <v>2.1428427696228027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1.1035316691679111</v>
      </c>
      <c r="AL24">
        <f>(U24-T24)/(1000-U24)*AK24</f>
        <v>3.2587855834674835E-2</v>
      </c>
      <c r="AM24">
        <f>(P24+273.15)</f>
        <v>305.82880630493162</v>
      </c>
      <c r="AN24">
        <f>(O24+273.15)</f>
        <v>306.44969787597654</v>
      </c>
      <c r="AO24">
        <f>(Y24*AG24+Z24*AH24)*AI24</f>
        <v>7.8448942338326333</v>
      </c>
      <c r="AP24">
        <f>((AO24+0.00000010773*(AN24^4-AM24^4))-AL24*44100)/(L24*51.4+0.00000043092*AM24^3)</f>
        <v>-11.62093331645009</v>
      </c>
      <c r="AQ24">
        <f>0.61365*EXP(17.502*J24/(240.97+J24))</f>
        <v>4.9616429356505343</v>
      </c>
      <c r="AR24">
        <f>AQ24*1000/AA24</f>
        <v>56.213893505236875</v>
      </c>
      <c r="AS24">
        <f>(AR24-U24)</f>
        <v>27.746421428820859</v>
      </c>
      <c r="AT24">
        <f>IF(D24,P24,(O24+P24)/2)</f>
        <v>32.989252090454102</v>
      </c>
      <c r="AU24">
        <f>0.61365*EXP(17.502*AT24/(240.97+AT24))</f>
        <v>5.04905679532179</v>
      </c>
      <c r="AV24">
        <f>IF(AS24&lt;&gt;0,(1000-(AR24+U24)/2)/AS24*AL24,0)</f>
        <v>1.1247599568111921</v>
      </c>
      <c r="AW24">
        <f>U24*AA24/1000</f>
        <v>2.5126427457052052</v>
      </c>
      <c r="AX24">
        <f>(AU24-AW24)</f>
        <v>2.5364140496165848</v>
      </c>
      <c r="AY24">
        <f>1/(1.6/F24+1.37/N24)</f>
        <v>0.73057129622499473</v>
      </c>
      <c r="AZ24">
        <f>G24*AA24*0.001</f>
        <v>34.240642664262765</v>
      </c>
      <c r="BA24">
        <f>G24/S24</f>
        <v>0.98157714587326916</v>
      </c>
      <c r="BB24">
        <f>(1-AL24*AA24/AQ24/F24)*100</f>
        <v>62.002633597598454</v>
      </c>
      <c r="BC24">
        <f>(S24-E24/(N24/1.35))</f>
        <v>397.56396824720139</v>
      </c>
      <c r="BD24">
        <f>E24*BB24/100/BC24</f>
        <v>-1.1605228734722797E-2</v>
      </c>
    </row>
    <row r="25" spans="1:56" x14ac:dyDescent="0.35">
      <c r="A25" s="1" t="s">
        <v>9</v>
      </c>
      <c r="B25" s="1" t="s">
        <v>4533</v>
      </c>
      <c r="K25" s="1">
        <v>2.72</v>
      </c>
    </row>
    <row r="26" spans="1:56" x14ac:dyDescent="0.35">
      <c r="A26" s="1" t="s">
        <v>9</v>
      </c>
      <c r="B26" s="1" t="s">
        <v>4532</v>
      </c>
      <c r="K26" s="1">
        <v>2.72</v>
      </c>
    </row>
    <row r="27" spans="1:56" x14ac:dyDescent="0.35">
      <c r="A27" s="1">
        <v>4</v>
      </c>
      <c r="B27" s="1" t="s">
        <v>4531</v>
      </c>
      <c r="C27" s="1">
        <v>975.50000635907054</v>
      </c>
      <c r="D27" s="1">
        <v>0</v>
      </c>
      <c r="E27">
        <f>(R27-S27*(1000-T27)/(1000-U27))*AK27</f>
        <v>-7.264855275629027</v>
      </c>
      <c r="F27">
        <f>IF(AV27&lt;&gt;0,1/(1/AV27-1/N27),0)</f>
        <v>1.3512307862693165</v>
      </c>
      <c r="G27">
        <f>((AY27-AL27/2)*S27-E27)/(AY27+AL27/2)</f>
        <v>388.0623367965149</v>
      </c>
      <c r="H27">
        <f>AL27*1000</f>
        <v>30.985541412703157</v>
      </c>
      <c r="I27">
        <f>(AQ27-AW27)</f>
        <v>2.5523523505648553</v>
      </c>
      <c r="J27">
        <f>(P27+AP27*D27)</f>
        <v>32.609565734863281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33.208763122558594</v>
      </c>
      <c r="P27" s="1">
        <v>32.609565734863281</v>
      </c>
      <c r="Q27" s="1">
        <v>33.395484924316406</v>
      </c>
      <c r="R27" s="1">
        <v>399.91073608398438</v>
      </c>
      <c r="S27" s="1">
        <v>395.3922119140625</v>
      </c>
      <c r="T27" s="1">
        <v>-0.23931556940078735</v>
      </c>
      <c r="U27" s="1">
        <v>27.077531814575195</v>
      </c>
      <c r="V27" s="1">
        <v>-0.41323041915893555</v>
      </c>
      <c r="W27" s="1">
        <v>46.755252838134766</v>
      </c>
      <c r="X27" s="1">
        <v>300.17578125</v>
      </c>
      <c r="Y27" s="1">
        <v>99.680397033691406</v>
      </c>
      <c r="Z27" s="1">
        <v>5.3028617054224014E-2</v>
      </c>
      <c r="AA27" s="1">
        <v>88.264129638671875</v>
      </c>
      <c r="AB27" s="1">
        <v>65.952911376953125</v>
      </c>
      <c r="AC27" s="1">
        <v>2.1505289077758789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1.1035874310661762</v>
      </c>
      <c r="AL27">
        <f>(U27-T27)/(1000-U27)*AK27</f>
        <v>3.0985541412703155E-2</v>
      </c>
      <c r="AM27">
        <f>(P27+273.15)</f>
        <v>305.75956573486326</v>
      </c>
      <c r="AN27">
        <f>(O27+273.15)</f>
        <v>306.35876312255857</v>
      </c>
      <c r="AO27">
        <f>(Y27*AG27+Z27*AH27)*AI27</f>
        <v>15.948863168905746</v>
      </c>
      <c r="AP27">
        <f>((AO27+0.00000010773*(AN27^4-AM27^4))-AL27*44100)/(L27*51.4+0.00000043092*AM27^3)</f>
        <v>-10.980049546424439</v>
      </c>
      <c r="AQ27">
        <f>0.61365*EXP(17.502*J27/(240.97+J27))</f>
        <v>4.9423271289417823</v>
      </c>
      <c r="AR27">
        <f>AQ27*1000/AA27</f>
        <v>55.994741569131847</v>
      </c>
      <c r="AS27">
        <f>(AR27-U27)</f>
        <v>28.917209754556652</v>
      </c>
      <c r="AT27">
        <f>IF(D27,P27,(O27+P27)/2)</f>
        <v>32.909164428710938</v>
      </c>
      <c r="AU27">
        <f>0.61365*EXP(17.502*AT27/(240.97+AT27))</f>
        <v>5.0263788132374705</v>
      </c>
      <c r="AV27">
        <f>IF(AS27&lt;&gt;0,(1000-(AR27+U27)/2)/AS27*AL27,0)</f>
        <v>1.0270189268324639</v>
      </c>
      <c r="AW27">
        <f>U27*AA27/1000</f>
        <v>2.389974778376927</v>
      </c>
      <c r="AX27">
        <f>(AU27-AW27)</f>
        <v>2.6364040348605435</v>
      </c>
      <c r="AY27">
        <f>1/(1.6/F27+1.37/N27)</f>
        <v>0.66481711192134252</v>
      </c>
      <c r="AZ27">
        <f>G27*AA27*0.001</f>
        <v>34.251984402893541</v>
      </c>
      <c r="BA27">
        <f>G27/S27</f>
        <v>0.98146176152012643</v>
      </c>
      <c r="BB27">
        <f>(1-AL27*AA27/AQ27/F27)*100</f>
        <v>59.047321417405563</v>
      </c>
      <c r="BC27">
        <f>(S27-E27/(N27/1.35))</f>
        <v>397.68351032397311</v>
      </c>
      <c r="BD27">
        <f>E27*BB27/100/BC27</f>
        <v>-1.0786724452355109E-2</v>
      </c>
    </row>
    <row r="28" spans="1:56" x14ac:dyDescent="0.35">
      <c r="A28" s="1" t="s">
        <v>9</v>
      </c>
      <c r="B28" s="1" t="s">
        <v>4530</v>
      </c>
      <c r="K28" s="1">
        <v>2.72</v>
      </c>
    </row>
    <row r="29" spans="1:56" x14ac:dyDescent="0.35">
      <c r="A29" s="1" t="s">
        <v>9</v>
      </c>
      <c r="B29" s="1" t="s">
        <v>4529</v>
      </c>
      <c r="K29" s="1">
        <v>2.72</v>
      </c>
    </row>
    <row r="30" spans="1:56" x14ac:dyDescent="0.35">
      <c r="A30" s="1">
        <v>5</v>
      </c>
      <c r="B30" s="1" t="s">
        <v>4528</v>
      </c>
      <c r="C30" s="1">
        <v>1179.5000063590705</v>
      </c>
      <c r="D30" s="1">
        <v>0</v>
      </c>
      <c r="E30">
        <f>(R30-S30*(1000-T30)/(1000-U30))*AK30</f>
        <v>-6.7214053584311557</v>
      </c>
      <c r="F30">
        <f>IF(AV30&lt;&gt;0,1/(1/AV30-1/N30),0)</f>
        <v>1.2678181351382578</v>
      </c>
      <c r="G30">
        <f>((AY30-AL30/2)*S30-E30)/(AY30+AL30/2)</f>
        <v>387.30276875003022</v>
      </c>
      <c r="H30">
        <f>AL30*1000</f>
        <v>30.098362618692121</v>
      </c>
      <c r="I30">
        <f>(AQ30-AW30)</f>
        <v>2.6044959520104514</v>
      </c>
      <c r="J30">
        <f>(P30+AP30*D30)</f>
        <v>32.551139831542969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33.130840301513672</v>
      </c>
      <c r="P30" s="1">
        <v>32.551139831542969</v>
      </c>
      <c r="Q30" s="1">
        <v>33.314903259277344</v>
      </c>
      <c r="R30" s="1">
        <v>399.99237060546875</v>
      </c>
      <c r="S30" s="1">
        <v>395.302001953125</v>
      </c>
      <c r="T30" s="1">
        <v>-0.25101003050804138</v>
      </c>
      <c r="U30" s="1">
        <v>26.303249359130859</v>
      </c>
      <c r="V30" s="1">
        <v>-0.43531352281570435</v>
      </c>
      <c r="W30" s="1">
        <v>45.616344451904297</v>
      </c>
      <c r="X30" s="1">
        <v>300.19351196289063</v>
      </c>
      <c r="Y30" s="1">
        <v>150.76368713378906</v>
      </c>
      <c r="Z30" s="1">
        <v>0.15185126662254333</v>
      </c>
      <c r="AA30" s="1">
        <v>88.262222290039063</v>
      </c>
      <c r="AB30" s="1">
        <v>65.792724609375</v>
      </c>
      <c r="AC30" s="1">
        <v>2.1540277004241943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1.1036526175106272</v>
      </c>
      <c r="AL30">
        <f>(U30-T30)/(1000-U30)*AK30</f>
        <v>3.0098362618692122E-2</v>
      </c>
      <c r="AM30">
        <f>(P30+273.15)</f>
        <v>305.70113983154295</v>
      </c>
      <c r="AN30">
        <f>(O30+273.15)</f>
        <v>306.28084030151365</v>
      </c>
      <c r="AO30">
        <f>(Y30*AG30+Z30*AH30)*AI30</f>
        <v>24.122189402233289</v>
      </c>
      <c r="AP30">
        <f>((AO30+0.00000010773*(AN30^4-AM30^4))-AL30*44100)/(L30*51.4+0.00000043092*AM30^3)</f>
        <v>-10.596004770527045</v>
      </c>
      <c r="AQ30">
        <f>0.61365*EXP(17.502*J30/(240.97+J30))</f>
        <v>4.9260791938963866</v>
      </c>
      <c r="AR30">
        <f>AQ30*1000/AA30</f>
        <v>55.811864533715976</v>
      </c>
      <c r="AS30">
        <f>(AR30-U30)</f>
        <v>29.508615174585117</v>
      </c>
      <c r="AT30">
        <f>IF(D30,P30,(O30+P30)/2)</f>
        <v>32.84099006652832</v>
      </c>
      <c r="AU30">
        <f>0.61365*EXP(17.502*AT30/(240.97+AT30))</f>
        <v>5.007144140934102</v>
      </c>
      <c r="AV30">
        <f>IF(AS30&lt;&gt;0,(1000-(AR30+U30)/2)/AS30*AL30,0)</f>
        <v>0.97810748524517521</v>
      </c>
      <c r="AW30">
        <f>U30*AA30/1000</f>
        <v>2.3215832418859352</v>
      </c>
      <c r="AX30">
        <f>(AU30-AW30)</f>
        <v>2.6855608990481667</v>
      </c>
      <c r="AY30">
        <f>1/(1.6/F30+1.37/N30)</f>
        <v>0.63208005080833007</v>
      </c>
      <c r="AZ30">
        <f>G30*AA30*0.001</f>
        <v>34.184203068962766</v>
      </c>
      <c r="BA30">
        <f>G30/S30</f>
        <v>0.97976424818601515</v>
      </c>
      <c r="BB30">
        <f>(1-AL30*AA30/AQ30/F30)*100</f>
        <v>57.463732448058622</v>
      </c>
      <c r="BC30">
        <f>(S30-E30/(N30/1.35))</f>
        <v>397.42189902276135</v>
      </c>
      <c r="BD30">
        <f>E30*BB30/100/BC30</f>
        <v>-9.7185645819108397E-3</v>
      </c>
    </row>
    <row r="31" spans="1:56" x14ac:dyDescent="0.35">
      <c r="A31" s="1" t="s">
        <v>9</v>
      </c>
      <c r="B31" s="1" t="s">
        <v>4527</v>
      </c>
      <c r="K31" s="1">
        <v>2.72</v>
      </c>
    </row>
    <row r="32" spans="1:56" x14ac:dyDescent="0.35">
      <c r="A32" s="1" t="s">
        <v>9</v>
      </c>
      <c r="B32" s="1" t="s">
        <v>4526</v>
      </c>
      <c r="K32" s="1">
        <v>2.72</v>
      </c>
    </row>
    <row r="33" spans="1:56" x14ac:dyDescent="0.35">
      <c r="A33" s="1">
        <v>6</v>
      </c>
      <c r="B33" s="1" t="s">
        <v>4525</v>
      </c>
      <c r="C33" s="1">
        <v>1383.5000063590705</v>
      </c>
      <c r="D33" s="1">
        <v>0</v>
      </c>
      <c r="E33">
        <f>(R33-S33*(1000-T33)/(1000-U33))*AK33</f>
        <v>-6.2537106392877169</v>
      </c>
      <c r="F33">
        <f>IF(AV33&lt;&gt;0,1/(1/AV33-1/N33),0)</f>
        <v>1.2411442815229781</v>
      </c>
      <c r="G33">
        <f>((AY33-AL33/2)*S33-E33)/(AY33+AL33/2)</f>
        <v>386.31364690704521</v>
      </c>
      <c r="H33">
        <f>AL33*1000</f>
        <v>29.79928740100646</v>
      </c>
      <c r="I33">
        <f>(AQ33-AW33)</f>
        <v>2.6216519871577617</v>
      </c>
      <c r="J33">
        <f>(P33+AP33*D33)</f>
        <v>32.527740478515625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33.080978393554688</v>
      </c>
      <c r="P33" s="1">
        <v>32.527740478515625</v>
      </c>
      <c r="Q33" s="1">
        <v>33.256813049316406</v>
      </c>
      <c r="R33" s="1">
        <v>399.98101806640625</v>
      </c>
      <c r="S33" s="1">
        <v>394.98294067382813</v>
      </c>
      <c r="T33" s="1">
        <v>-0.25881978869438171</v>
      </c>
      <c r="U33" s="1">
        <v>26.037059783935547</v>
      </c>
      <c r="V33" s="1">
        <v>-0.45008537173271179</v>
      </c>
      <c r="W33" s="1">
        <v>45.278224945068359</v>
      </c>
      <c r="X33" s="1">
        <v>300.2130126953125</v>
      </c>
      <c r="Y33" s="1">
        <v>300.86849975585938</v>
      </c>
      <c r="Z33" s="1">
        <v>0.20729817450046539</v>
      </c>
      <c r="AA33" s="1">
        <v>88.256240844726563</v>
      </c>
      <c r="AB33" s="1">
        <v>65.63836669921875</v>
      </c>
      <c r="AC33" s="1">
        <v>2.1610639095306396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1.1037243113798252</v>
      </c>
      <c r="AL33">
        <f>(U33-T33)/(1000-U33)*AK33</f>
        <v>2.9799287401006461E-2</v>
      </c>
      <c r="AM33">
        <f>(P33+273.15)</f>
        <v>305.6777404785156</v>
      </c>
      <c r="AN33">
        <f>(O33+273.15)</f>
        <v>306.23097839355466</v>
      </c>
      <c r="AO33">
        <f>(Y33*AG33+Z33*AH33)*AI33</f>
        <v>48.138958884947897</v>
      </c>
      <c r="AP33">
        <f>((AO33+0.00000010773*(AN33^4-AM33^4))-AL33*44100)/(L33*51.4+0.00000043092*AM33^3)</f>
        <v>-10.294753972604845</v>
      </c>
      <c r="AQ33">
        <f>0.61365*EXP(17.502*J33/(240.97+J33))</f>
        <v>4.9195850063373214</v>
      </c>
      <c r="AR33">
        <f>AQ33*1000/AA33</f>
        <v>55.742063782124866</v>
      </c>
      <c r="AS33">
        <f>(AR33-U33)</f>
        <v>29.705003998189319</v>
      </c>
      <c r="AT33">
        <f>IF(D33,P33,(O33+P33)/2)</f>
        <v>32.804359436035156</v>
      </c>
      <c r="AU33">
        <f>0.61365*EXP(17.502*AT33/(240.97+AT33))</f>
        <v>4.9968356744943927</v>
      </c>
      <c r="AV33">
        <f>IF(AS33&lt;&gt;0,(1000-(AR33+U33)/2)/AS33*AL33,0)</f>
        <v>0.96215464571137188</v>
      </c>
      <c r="AW33">
        <f>U33*AA33/1000</f>
        <v>2.2979330191795597</v>
      </c>
      <c r="AX33">
        <f>(AU33-AW33)</f>
        <v>2.698902655314833</v>
      </c>
      <c r="AY33">
        <f>1/(1.6/F33+1.37/N33)</f>
        <v>0.62142664500864953</v>
      </c>
      <c r="AZ33">
        <f>G33*AA33*0.001</f>
        <v>34.094590263032842</v>
      </c>
      <c r="BA33">
        <f>G33/S33</f>
        <v>0.9780514729269234</v>
      </c>
      <c r="BB33">
        <f>(1-AL33*AA33/AQ33/F33)*100</f>
        <v>56.92745194068722</v>
      </c>
      <c r="BC33">
        <f>(S33-E33/(N33/1.35))</f>
        <v>396.95532920741806</v>
      </c>
      <c r="BD33">
        <f>E33*BB33/100/BC33</f>
        <v>-8.9684603196999481E-3</v>
      </c>
    </row>
    <row r="34" spans="1:56" x14ac:dyDescent="0.35">
      <c r="A34" s="1" t="s">
        <v>9</v>
      </c>
      <c r="B34" s="1" t="s">
        <v>4524</v>
      </c>
      <c r="K34" s="1">
        <v>2.72</v>
      </c>
    </row>
    <row r="35" spans="1:56" x14ac:dyDescent="0.35">
      <c r="A35" s="1" t="s">
        <v>9</v>
      </c>
      <c r="B35" s="1" t="s">
        <v>4523</v>
      </c>
      <c r="K35" s="1">
        <v>2.72</v>
      </c>
    </row>
    <row r="36" spans="1:56" x14ac:dyDescent="0.35">
      <c r="A36" s="1">
        <v>7</v>
      </c>
      <c r="B36" s="1" t="s">
        <v>4522</v>
      </c>
      <c r="C36" s="1">
        <v>1587.5000063590705</v>
      </c>
      <c r="D36" s="1">
        <v>0</v>
      </c>
      <c r="E36">
        <f>(R36-S36*(1000-T36)/(1000-U36))*AK36</f>
        <v>-5.9431164106230083</v>
      </c>
      <c r="F36">
        <f>IF(AV36&lt;&gt;0,1/(1/AV36-1/N36),0)</f>
        <v>1.2471476419824743</v>
      </c>
      <c r="G36">
        <f>((AY36-AL36/2)*S36-E36)/(AY36+AL36/2)</f>
        <v>385.72411624753295</v>
      </c>
      <c r="H36">
        <f>AL36*1000</f>
        <v>29.863211601944414</v>
      </c>
      <c r="I36">
        <f>(AQ36-AW36)</f>
        <v>2.617233092731349</v>
      </c>
      <c r="J36">
        <f>(P36+AP36*D36)</f>
        <v>32.526565551757813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33.048805236816406</v>
      </c>
      <c r="P36" s="1">
        <v>32.526565551757813</v>
      </c>
      <c r="Q36" s="1">
        <v>33.215103149414063</v>
      </c>
      <c r="R36" s="1">
        <v>400.18112182617188</v>
      </c>
      <c r="S36" s="1">
        <v>394.88134765625</v>
      </c>
      <c r="T36" s="1">
        <v>-0.2666400671005249</v>
      </c>
      <c r="U36" s="1">
        <v>26.085161209106445</v>
      </c>
      <c r="V36" s="1">
        <v>-0.46449267864227295</v>
      </c>
      <c r="W36" s="1">
        <v>45.440902709960938</v>
      </c>
      <c r="X36" s="1">
        <v>300.2037353515625</v>
      </c>
      <c r="Y36" s="1">
        <v>500.8662109375</v>
      </c>
      <c r="Z36" s="1">
        <v>3.2540205866098404E-2</v>
      </c>
      <c r="AA36" s="1">
        <v>88.250404357910156</v>
      </c>
      <c r="AB36" s="1">
        <v>65.59307861328125</v>
      </c>
      <c r="AC36" s="1">
        <v>2.1568896770477295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1.1036902034983913</v>
      </c>
      <c r="AL36">
        <f>(U36-T36)/(1000-U36)*AK36</f>
        <v>2.9863211601944415E-2</v>
      </c>
      <c r="AM36">
        <f>(P36+273.15)</f>
        <v>305.67656555175779</v>
      </c>
      <c r="AN36">
        <f>(O36+273.15)</f>
        <v>306.19880523681638</v>
      </c>
      <c r="AO36">
        <f>(Y36*AG36+Z36*AH36)*AI36</f>
        <v>80.138591958762845</v>
      </c>
      <c r="AP36">
        <f>((AO36+0.00000010773*(AN36^4-AM36^4))-AL36*44100)/(L36*51.4+0.00000043092*AM36^3)</f>
        <v>-10.059328963087495</v>
      </c>
      <c r="AQ36">
        <f>0.61365*EXP(17.502*J36/(240.97+J36))</f>
        <v>4.9192591171762654</v>
      </c>
      <c r="AR36">
        <f>AQ36*1000/AA36</f>
        <v>55.742057534667111</v>
      </c>
      <c r="AS36">
        <f>(AR36-U36)</f>
        <v>29.656896325560666</v>
      </c>
      <c r="AT36">
        <f>IF(D36,P36,(O36+P36)/2)</f>
        <v>32.787685394287109</v>
      </c>
      <c r="AU36">
        <f>0.61365*EXP(17.502*AT36/(240.97+AT36))</f>
        <v>4.9921494424602297</v>
      </c>
      <c r="AV36">
        <f>IF(AS36&lt;&gt;0,(1000-(AR36+U36)/2)/AS36*AL36,0)</f>
        <v>0.96575850397356078</v>
      </c>
      <c r="AW36">
        <f>U36*AA36/1000</f>
        <v>2.3020260244449164</v>
      </c>
      <c r="AX36">
        <f>(AU36-AW36)</f>
        <v>2.6901234180153133</v>
      </c>
      <c r="AY36">
        <f>1/(1.6/F36+1.37/N36)</f>
        <v>0.62383229248037786</v>
      </c>
      <c r="AZ36">
        <f>G36*AA36*0.001</f>
        <v>34.040309229442329</v>
      </c>
      <c r="BA36">
        <f>G36/S36</f>
        <v>0.97681016978120583</v>
      </c>
      <c r="BB36">
        <f>(1-AL36*AA36/AQ36/F36)*100</f>
        <v>57.042831590903162</v>
      </c>
      <c r="BC36">
        <f>(S36-E36/(N36/1.35))</f>
        <v>396.75577634958626</v>
      </c>
      <c r="BD36">
        <f>E36*BB36/100/BC36</f>
        <v>-8.5446062475872681E-3</v>
      </c>
    </row>
    <row r="37" spans="1:56" x14ac:dyDescent="0.35">
      <c r="A37" s="1" t="s">
        <v>9</v>
      </c>
      <c r="B37" s="1" t="s">
        <v>4521</v>
      </c>
      <c r="K37" s="1">
        <v>2.72</v>
      </c>
    </row>
    <row r="38" spans="1:56" x14ac:dyDescent="0.35">
      <c r="A38" s="1" t="s">
        <v>9</v>
      </c>
      <c r="B38" s="1" t="s">
        <v>4520</v>
      </c>
      <c r="K38" s="1">
        <v>2.72</v>
      </c>
    </row>
    <row r="39" spans="1:56" x14ac:dyDescent="0.35">
      <c r="A39" s="1">
        <v>8</v>
      </c>
      <c r="B39" s="1" t="s">
        <v>4519</v>
      </c>
      <c r="C39" s="1">
        <v>1791.5000063590705</v>
      </c>
      <c r="D39" s="1">
        <v>0</v>
      </c>
      <c r="E39">
        <f>(R39-S39*(1000-T39)/(1000-U39))*AK39</f>
        <v>-5.9260360882200258</v>
      </c>
      <c r="F39">
        <f>IF(AV39&lt;&gt;0,1/(1/AV39-1/N39),0)</f>
        <v>1.2435286895924946</v>
      </c>
      <c r="G39">
        <f>((AY39-AL39/2)*S39-E39)/(AY39+AL39/2)</f>
        <v>385.62471821091049</v>
      </c>
      <c r="H39">
        <f>AL39*1000</f>
        <v>29.891560089664292</v>
      </c>
      <c r="I39">
        <f>(AQ39-AW39)</f>
        <v>2.6253726343499935</v>
      </c>
      <c r="J39">
        <f>(P39+AP39*D39)</f>
        <v>32.563541412353516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33.049449920654297</v>
      </c>
      <c r="P39" s="1">
        <v>32.563541412353516</v>
      </c>
      <c r="Q39" s="1">
        <v>33.201400756835938</v>
      </c>
      <c r="R39" s="1">
        <v>400.17068481445313</v>
      </c>
      <c r="S39" s="1">
        <v>394.84524536132813</v>
      </c>
      <c r="T39" s="1">
        <v>-0.27144116163253784</v>
      </c>
      <c r="U39" s="1">
        <v>26.109785079956055</v>
      </c>
      <c r="V39" s="1">
        <v>-0.47282934188842773</v>
      </c>
      <c r="W39" s="1">
        <v>45.481212615966797</v>
      </c>
      <c r="X39" s="1">
        <v>300.14596557617188</v>
      </c>
      <c r="Y39" s="1">
        <v>750.5230712890625</v>
      </c>
      <c r="Z39" s="1">
        <v>8.6774691939353943E-2</v>
      </c>
      <c r="AA39" s="1">
        <v>88.248580932617188</v>
      </c>
      <c r="AB39" s="1">
        <v>68.418113708496094</v>
      </c>
      <c r="AC39" s="1">
        <v>2.2220425605773926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1.1034778146182787</v>
      </c>
      <c r="AL39">
        <f>(U39-T39)/(1000-U39)*AK39</f>
        <v>2.9891560089664291E-2</v>
      </c>
      <c r="AM39">
        <f>(P39+273.15)</f>
        <v>305.71354141235349</v>
      </c>
      <c r="AN39">
        <f>(O39+273.15)</f>
        <v>306.19944992065427</v>
      </c>
      <c r="AO39">
        <f>(Y39*AG39+Z39*AH39)*AI39</f>
        <v>120.08368872217034</v>
      </c>
      <c r="AP39">
        <f>((AO39+0.00000010773*(AN39^4-AM39^4))-AL39*44100)/(L39*51.4+0.00000043092*AM39^3)</f>
        <v>-9.7462688644931781</v>
      </c>
      <c r="AQ39">
        <f>0.61365*EXP(17.502*J39/(240.97+J39))</f>
        <v>4.929524116111736</v>
      </c>
      <c r="AR39">
        <f>AQ39*1000/AA39</f>
        <v>55.85952843678821</v>
      </c>
      <c r="AS39">
        <f>(AR39-U39)</f>
        <v>29.749743356832155</v>
      </c>
      <c r="AT39">
        <f>IF(D39,P39,(O39+P39)/2)</f>
        <v>32.806495666503906</v>
      </c>
      <c r="AU39">
        <f>0.61365*EXP(17.502*AT39/(240.97+AT39))</f>
        <v>4.9974363376587583</v>
      </c>
      <c r="AV39">
        <f>IF(AS39&lt;&gt;0,(1000-(AR39+U39)/2)/AS39*AL39,0)</f>
        <v>0.96358695991351362</v>
      </c>
      <c r="AW39">
        <f>U39*AA39/1000</f>
        <v>2.3041514817617426</v>
      </c>
      <c r="AX39">
        <f>(AU39-AW39)</f>
        <v>2.6932848558970157</v>
      </c>
      <c r="AY39">
        <f>1/(1.6/F39+1.37/N39)</f>
        <v>0.62238267132794967</v>
      </c>
      <c r="AZ39">
        <f>G39*AA39*0.001</f>
        <v>34.030834154653235</v>
      </c>
      <c r="BA39">
        <f>G39/S39</f>
        <v>0.97664774425235945</v>
      </c>
      <c r="BB39">
        <f>(1-AL39*AA39/AQ39/F39)*100</f>
        <v>56.967605994094072</v>
      </c>
      <c r="BC39">
        <f>(S39-E39/(N39/1.35))</f>
        <v>396.71428700783719</v>
      </c>
      <c r="BD39">
        <f>E39*BB39/100/BC39</f>
        <v>-8.5097033315019409E-3</v>
      </c>
    </row>
    <row r="40" spans="1:56" x14ac:dyDescent="0.35">
      <c r="A40" s="1" t="s">
        <v>9</v>
      </c>
      <c r="B40" s="1" t="s">
        <v>4518</v>
      </c>
      <c r="K40" s="1">
        <v>2.72</v>
      </c>
    </row>
    <row r="41" spans="1:56" x14ac:dyDescent="0.35">
      <c r="A41" s="1" t="s">
        <v>9</v>
      </c>
      <c r="B41" s="1" t="s">
        <v>4517</v>
      </c>
      <c r="K41" s="1">
        <v>2.72</v>
      </c>
    </row>
    <row r="42" spans="1:56" x14ac:dyDescent="0.35">
      <c r="A42" s="1">
        <v>9</v>
      </c>
      <c r="B42" s="1" t="s">
        <v>4516</v>
      </c>
      <c r="C42" s="1">
        <v>1995.5000063590705</v>
      </c>
      <c r="D42" s="1">
        <v>0</v>
      </c>
      <c r="E42">
        <f>(R42-S42*(1000-T42)/(1000-U42))*AK42</f>
        <v>-6.0576375748883606</v>
      </c>
      <c r="F42">
        <f>IF(AV42&lt;&gt;0,1/(1/AV42-1/N42),0)</f>
        <v>1.1838132330765729</v>
      </c>
      <c r="G42">
        <f>((AY42-AL42/2)*S42-E42)/(AY42+AL42/2)</f>
        <v>385.91231831287286</v>
      </c>
      <c r="H42">
        <f>AL42*1000</f>
        <v>29.379936006529345</v>
      </c>
      <c r="I42">
        <f>(AQ42-AW42)</f>
        <v>2.6815181673729676</v>
      </c>
      <c r="J42">
        <f>(P42+AP42*D42)</f>
        <v>32.623855590820313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33.075145721435547</v>
      </c>
      <c r="P42" s="1">
        <v>32.623855590820313</v>
      </c>
      <c r="Q42" s="1">
        <v>33.207878112792969</v>
      </c>
      <c r="R42" s="1">
        <v>399.98736572265625</v>
      </c>
      <c r="S42" s="1">
        <v>394.96148681640625</v>
      </c>
      <c r="T42" s="1">
        <v>-0.27481046319007874</v>
      </c>
      <c r="U42" s="1">
        <v>25.665033340454102</v>
      </c>
      <c r="V42" s="1">
        <v>-0.47798427939414978</v>
      </c>
      <c r="W42" s="1">
        <v>44.639793395996094</v>
      </c>
      <c r="X42" s="1">
        <v>300.16543579101563</v>
      </c>
      <c r="Y42" s="1">
        <v>1000.6393432617188</v>
      </c>
      <c r="Z42" s="1">
        <v>1.5667881816625595E-2</v>
      </c>
      <c r="AA42" s="1">
        <v>88.244186401367188</v>
      </c>
      <c r="AB42" s="1">
        <v>68.552780151367188</v>
      </c>
      <c r="AC42" s="1">
        <v>2.2341394424438477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1.1035493962904983</v>
      </c>
      <c r="AL42">
        <f>(U42-T42)/(1000-U42)*AK42</f>
        <v>2.9379936006529345E-2</v>
      </c>
      <c r="AM42">
        <f>(P42+273.15)</f>
        <v>305.77385559082029</v>
      </c>
      <c r="AN42">
        <f>(O42+273.15)</f>
        <v>306.22514572143552</v>
      </c>
      <c r="AO42">
        <f>(Y42*AG42+Z42*AH42)*AI42</f>
        <v>160.10229134330984</v>
      </c>
      <c r="AP42">
        <f>((AO42+0.00000010773*(AN42^4-AM42^4))-AL42*44100)/(L42*51.4+0.00000043092*AM42^3)</f>
        <v>-9.2375619226880783</v>
      </c>
      <c r="AQ42">
        <f>0.61365*EXP(17.502*J42/(240.97+J42))</f>
        <v>4.9463081534653028</v>
      </c>
      <c r="AR42">
        <f>AQ42*1000/AA42</f>
        <v>56.052510144607879</v>
      </c>
      <c r="AS42">
        <f>(AR42-U42)</f>
        <v>30.387476804153778</v>
      </c>
      <c r="AT42">
        <f>IF(D42,P42,(O42+P42)/2)</f>
        <v>32.84950065612793</v>
      </c>
      <c r="AU42">
        <f>0.61365*EXP(17.502*AT42/(240.97+AT42))</f>
        <v>5.0095418092786126</v>
      </c>
      <c r="AV42">
        <f>IF(AS42&lt;&gt;0,(1000-(AR42+U42)/2)/AS42*AL42,0)</f>
        <v>0.92733951189973207</v>
      </c>
      <c r="AW42">
        <f>U42*AA42/1000</f>
        <v>2.2647899860923353</v>
      </c>
      <c r="AX42">
        <f>(AU42-AW42)</f>
        <v>2.7447518231862773</v>
      </c>
      <c r="AY42">
        <f>1/(1.6/F42+1.37/N42)</f>
        <v>0.59821779591512547</v>
      </c>
      <c r="AZ42">
        <f>G42*AA42*0.001</f>
        <v>34.054518551784902</v>
      </c>
      <c r="BA42">
        <f>G42/S42</f>
        <v>0.97708847873630822</v>
      </c>
      <c r="BB42">
        <f>(1-AL42*AA42/AQ42/F42)*100</f>
        <v>55.723570748653437</v>
      </c>
      <c r="BC42">
        <f>(S42-E42/(N42/1.35))</f>
        <v>396.87203490257644</v>
      </c>
      <c r="BD42">
        <f>E42*BB42/100/BC42</f>
        <v>-8.5053409232236556E-3</v>
      </c>
    </row>
    <row r="43" spans="1:56" x14ac:dyDescent="0.35">
      <c r="A43" s="1" t="s">
        <v>9</v>
      </c>
      <c r="B43" s="1" t="s">
        <v>4515</v>
      </c>
      <c r="K43" s="1">
        <v>2.72</v>
      </c>
    </row>
    <row r="44" spans="1:56" x14ac:dyDescent="0.35">
      <c r="A44" s="1" t="s">
        <v>9</v>
      </c>
      <c r="B44" s="1" t="s">
        <v>4514</v>
      </c>
      <c r="K44" s="1">
        <v>2.72</v>
      </c>
    </row>
    <row r="45" spans="1:56" x14ac:dyDescent="0.35">
      <c r="A45" s="1">
        <v>10</v>
      </c>
      <c r="B45" s="1" t="s">
        <v>4513</v>
      </c>
      <c r="C45" s="1">
        <v>2199.5000063590705</v>
      </c>
      <c r="D45" s="1">
        <v>0</v>
      </c>
      <c r="E45">
        <f>(R45-S45*(1000-T45)/(1000-U45))*AK45</f>
        <v>-6.4404970993752588</v>
      </c>
      <c r="F45">
        <f>IF(AV45&lt;&gt;0,1/(1/AV45-1/N45),0)</f>
        <v>1.0944337663259625</v>
      </c>
      <c r="G45">
        <f>((AY45-AL45/2)*S45-E45)/(AY45+AL45/2)</f>
        <v>387.22193454977577</v>
      </c>
      <c r="H45">
        <f>AL45*1000</f>
        <v>28.547434230042821</v>
      </c>
      <c r="I45">
        <f>(AQ45-AW45)</f>
        <v>2.7727906212178555</v>
      </c>
      <c r="J45">
        <f>(P45+AP45*D45)</f>
        <v>32.722972869873047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33.134914398193359</v>
      </c>
      <c r="P45" s="1">
        <v>32.722972869873047</v>
      </c>
      <c r="Q45" s="1">
        <v>33.242439270019531</v>
      </c>
      <c r="R45" s="1">
        <v>400.05734252929688</v>
      </c>
      <c r="S45" s="1">
        <v>395.65817260742188</v>
      </c>
      <c r="T45" s="1">
        <v>-0.27968034148216248</v>
      </c>
      <c r="U45" s="1">
        <v>24.944671630859375</v>
      </c>
      <c r="V45" s="1">
        <v>-0.48482167720794678</v>
      </c>
      <c r="W45" s="1">
        <v>43.241214752197266</v>
      </c>
      <c r="X45" s="1">
        <v>300.15475463867188</v>
      </c>
      <c r="Y45" s="1">
        <v>1251.0419921875</v>
      </c>
      <c r="Z45" s="1">
        <v>1.3257218524813652E-2</v>
      </c>
      <c r="AA45" s="1">
        <v>88.243598937988281</v>
      </c>
      <c r="AB45" s="1">
        <v>68.553627014160156</v>
      </c>
      <c r="AC45" s="1">
        <v>2.2350325584411621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1.1035101273480581</v>
      </c>
      <c r="AL45">
        <f>(U45-T45)/(1000-U45)*AK45</f>
        <v>2.8547434230042822E-2</v>
      </c>
      <c r="AM45">
        <f>(P45+273.15)</f>
        <v>305.87297286987302</v>
      </c>
      <c r="AN45">
        <f>(O45+273.15)</f>
        <v>306.28491439819334</v>
      </c>
      <c r="AO45">
        <f>(Y45*AG45+Z45*AH45)*AI45</f>
        <v>200.16671427592519</v>
      </c>
      <c r="AP45">
        <f>((AO45+0.00000010773*(AN45^4-AM45^4))-AL45*44100)/(L45*51.4+0.00000043092*AM45^3)</f>
        <v>-8.6130014164513309</v>
      </c>
      <c r="AQ45">
        <f>0.61365*EXP(17.502*J45/(240.97+J45))</f>
        <v>4.9739982202512243</v>
      </c>
      <c r="AR45">
        <f>AQ45*1000/AA45</f>
        <v>56.36667452498871</v>
      </c>
      <c r="AS45">
        <f>(AR45-U45)</f>
        <v>31.422002894129335</v>
      </c>
      <c r="AT45">
        <f>IF(D45,P45,(O45+P45)/2)</f>
        <v>32.928943634033203</v>
      </c>
      <c r="AU45">
        <f>0.61365*EXP(17.502*AT45/(240.97+AT45))</f>
        <v>5.0319713243229947</v>
      </c>
      <c r="AV45">
        <f>IF(AS45&lt;&gt;0,(1000-(AR45+U45)/2)/AS45*AL45,0)</f>
        <v>0.871580948198863</v>
      </c>
      <c r="AW45">
        <f>U45*AA45/1000</f>
        <v>2.2012075990333688</v>
      </c>
      <c r="AX45">
        <f>(AU45-AW45)</f>
        <v>2.8307637252896258</v>
      </c>
      <c r="AY45">
        <f>1/(1.6/F45+1.37/N45)</f>
        <v>0.56116388048978327</v>
      </c>
      <c r="AZ45">
        <f>G45*AA45*0.001</f>
        <v>34.16985709240236</v>
      </c>
      <c r="BA45">
        <f>G45/S45</f>
        <v>0.97867796334889134</v>
      </c>
      <c r="BB45">
        <f>(1-AL45*AA45/AQ45/F45)*100</f>
        <v>53.724066973355342</v>
      </c>
      <c r="BC45">
        <f>(S45-E45/(N45/1.35))</f>
        <v>397.68947264065685</v>
      </c>
      <c r="BD45">
        <f>E45*BB45/100/BC45</f>
        <v>-8.7004992918478311E-3</v>
      </c>
    </row>
    <row r="46" spans="1:56" x14ac:dyDescent="0.35">
      <c r="A46" s="1" t="s">
        <v>9</v>
      </c>
      <c r="B46" s="1" t="s">
        <v>4512</v>
      </c>
      <c r="K46" s="1">
        <v>2.72</v>
      </c>
    </row>
    <row r="47" spans="1:56" x14ac:dyDescent="0.35">
      <c r="A47" s="1" t="s">
        <v>9</v>
      </c>
      <c r="B47" s="1" t="s">
        <v>4511</v>
      </c>
      <c r="K47" s="1">
        <v>2.72</v>
      </c>
    </row>
    <row r="48" spans="1:56" x14ac:dyDescent="0.35">
      <c r="A48" s="1">
        <v>11</v>
      </c>
      <c r="B48" s="1" t="s">
        <v>4510</v>
      </c>
      <c r="C48" s="1">
        <v>2403.5000063590705</v>
      </c>
      <c r="D48" s="1">
        <v>0</v>
      </c>
      <c r="E48">
        <f>(R48-S48*(1000-T48)/(1000-U48))*AK48</f>
        <v>-6.4845192148441049</v>
      </c>
      <c r="F48">
        <f>IF(AV48&lt;&gt;0,1/(1/AV48-1/N48),0)</f>
        <v>1.0238382957742036</v>
      </c>
      <c r="G48">
        <f>((AY48-AL48/2)*S48-E48)/(AY48+AL48/2)</f>
        <v>387.51026871761701</v>
      </c>
      <c r="H48">
        <f>AL48*1000</f>
        <v>27.897167722958677</v>
      </c>
      <c r="I48">
        <f>(AQ48-AW48)</f>
        <v>2.8585542794498813</v>
      </c>
      <c r="J48">
        <f>(P48+AP48*D48)</f>
        <v>32.850028991699219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33.226016998291016</v>
      </c>
      <c r="P48" s="1">
        <v>32.850028991699219</v>
      </c>
      <c r="Q48" s="1">
        <v>33.305278778076172</v>
      </c>
      <c r="R48" s="1">
        <v>400.005615234375</v>
      </c>
      <c r="S48" s="1">
        <v>395.87484741210938</v>
      </c>
      <c r="T48" s="1">
        <v>-0.28096017241477966</v>
      </c>
      <c r="U48" s="1">
        <v>24.378145217895508</v>
      </c>
      <c r="V48" s="1">
        <v>-0.48453900218009949</v>
      </c>
      <c r="W48" s="1">
        <v>42.042125701904297</v>
      </c>
      <c r="X48" s="1">
        <v>300.215576171875</v>
      </c>
      <c r="Y48" s="1">
        <v>1600.634033203125</v>
      </c>
      <c r="Z48" s="1">
        <v>0.14703303575515747</v>
      </c>
      <c r="AA48" s="1">
        <v>88.240364074707031</v>
      </c>
      <c r="AB48" s="1">
        <v>68.612602233886719</v>
      </c>
      <c r="AC48" s="1">
        <v>2.2367005348205566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1.1037337359260107</v>
      </c>
      <c r="AL48">
        <f>(U48-T48)/(1000-U48)*AK48</f>
        <v>2.7897167722958676E-2</v>
      </c>
      <c r="AM48">
        <f>(P48+273.15)</f>
        <v>306.0000289916992</v>
      </c>
      <c r="AN48">
        <f>(O48+273.15)</f>
        <v>306.37601699829099</v>
      </c>
      <c r="AO48">
        <f>(Y48*AG48+Z48*AH48)*AI48</f>
        <v>256.10143958818662</v>
      </c>
      <c r="AP48">
        <f>((AO48+0.00000010773*(AN48^4-AM48^4))-AL48*44100)/(L48*51.4+0.00000043092*AM48^3)</f>
        <v>-7.9239677720693447</v>
      </c>
      <c r="AQ48">
        <f>0.61365*EXP(17.502*J48/(240.97+J48))</f>
        <v>5.009690688943059</v>
      </c>
      <c r="AR48">
        <f>AQ48*1000/AA48</f>
        <v>56.773232312388238</v>
      </c>
      <c r="AS48">
        <f>(AR48-U48)</f>
        <v>32.39508709449273</v>
      </c>
      <c r="AT48">
        <f>IF(D48,P48,(O48+P48)/2)</f>
        <v>33.038022994995117</v>
      </c>
      <c r="AU48">
        <f>0.61365*EXP(17.502*AT48/(240.97+AT48))</f>
        <v>5.0629105536616157</v>
      </c>
      <c r="AV48">
        <f>IF(AS48&lt;&gt;0,(1000-(AR48+U48)/2)/AS48*AL48,0)</f>
        <v>0.82621234664169541</v>
      </c>
      <c r="AW48">
        <f>U48*AA48/1000</f>
        <v>2.1511364094931777</v>
      </c>
      <c r="AX48">
        <f>(AU48-AW48)</f>
        <v>2.9117741441684379</v>
      </c>
      <c r="AY48">
        <f>1/(1.6/F48+1.37/N48)</f>
        <v>0.53111984901897369</v>
      </c>
      <c r="AZ48">
        <f>G48*AA48*0.001</f>
        <v>34.194047194330082</v>
      </c>
      <c r="BA48">
        <f>G48/S48</f>
        <v>0.97887064876899144</v>
      </c>
      <c r="BB48">
        <f>(1-AL48*AA48/AQ48/F48)*100</f>
        <v>52.006201629349455</v>
      </c>
      <c r="BC48">
        <f>(S48-E48/(N48/1.35))</f>
        <v>397.92003179669723</v>
      </c>
      <c r="BD48">
        <f>E48*BB48/100/BC48</f>
        <v>-8.4749494071429763E-3</v>
      </c>
    </row>
    <row r="49" spans="1:56" x14ac:dyDescent="0.35">
      <c r="A49" s="1" t="s">
        <v>9</v>
      </c>
      <c r="B49" s="1" t="s">
        <v>4509</v>
      </c>
      <c r="K49" s="1">
        <v>2.72</v>
      </c>
    </row>
    <row r="50" spans="1:56" x14ac:dyDescent="0.35">
      <c r="A50" s="1" t="s">
        <v>9</v>
      </c>
      <c r="B50" s="1" t="s">
        <v>4504</v>
      </c>
      <c r="K50" s="1">
        <v>2.72</v>
      </c>
    </row>
    <row r="51" spans="1:56" x14ac:dyDescent="0.35">
      <c r="A51" s="1">
        <v>12</v>
      </c>
      <c r="B51" s="1" t="s">
        <v>4508</v>
      </c>
      <c r="C51" s="1">
        <v>2607.5000063590705</v>
      </c>
      <c r="D51" s="1">
        <v>0</v>
      </c>
      <c r="E51">
        <f>(R51-S51*(1000-T51)/(1000-U51))*AK51</f>
        <v>-6.1145788151440756</v>
      </c>
      <c r="F51">
        <f>IF(AV51&lt;&gt;0,1/(1/AV51-1/N51),0)</f>
        <v>0.92983158294109458</v>
      </c>
      <c r="G51">
        <f>((AY51-AL51/2)*S51-E51)/(AY51+AL51/2)</f>
        <v>386.9203138305881</v>
      </c>
      <c r="H51">
        <f>AL51*1000</f>
        <v>26.897028501886385</v>
      </c>
      <c r="I51">
        <f>(AQ51-AW51)</f>
        <v>2.9812595898226473</v>
      </c>
      <c r="J51">
        <f>(P51+AP51*D51)</f>
        <v>33.014385223388672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33.348777770996094</v>
      </c>
      <c r="P51" s="1">
        <v>33.014385223388672</v>
      </c>
      <c r="Q51" s="1">
        <v>33.395431518554688</v>
      </c>
      <c r="R51" s="1">
        <v>400.03680419921875</v>
      </c>
      <c r="S51" s="1">
        <v>395.92755126953125</v>
      </c>
      <c r="T51" s="1">
        <v>-0.28438940644264221</v>
      </c>
      <c r="U51" s="1">
        <v>23.51600456237793</v>
      </c>
      <c r="V51" s="1">
        <v>-0.48705852031707764</v>
      </c>
      <c r="W51" s="1">
        <v>40.274600982666016</v>
      </c>
      <c r="X51" s="1">
        <v>300.16094970703125</v>
      </c>
      <c r="Y51" s="1">
        <v>2000.2855224609375</v>
      </c>
      <c r="Z51" s="1">
        <v>0.11810850352048874</v>
      </c>
      <c r="AA51" s="1">
        <v>88.234901428222656</v>
      </c>
      <c r="AB51" s="1">
        <v>68.588752746582031</v>
      </c>
      <c r="AC51" s="1">
        <v>2.2532563209533691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1.1035329033346735</v>
      </c>
      <c r="AL51">
        <f>(U51-T51)/(1000-U51)*AK51</f>
        <v>2.6897028501886387E-2</v>
      </c>
      <c r="AM51">
        <f>(P51+273.15)</f>
        <v>306.16438522338865</v>
      </c>
      <c r="AN51">
        <f>(O51+273.15)</f>
        <v>306.49877777099607</v>
      </c>
      <c r="AO51">
        <f>(Y51*AG51+Z51*AH51)*AI51</f>
        <v>320.04567644017152</v>
      </c>
      <c r="AP51">
        <f>((AO51+0.00000010773*(AN51^4-AM51^4))-AL51*44100)/(L51*51.4+0.00000043092*AM51^3)</f>
        <v>-7.0438681908743908</v>
      </c>
      <c r="AQ51">
        <f>0.61365*EXP(17.502*J51/(240.97+J51))</f>
        <v>5.0561919343696982</v>
      </c>
      <c r="AR51">
        <f>AQ51*1000/AA51</f>
        <v>57.303763618785361</v>
      </c>
      <c r="AS51">
        <f>(AR51-U51)</f>
        <v>33.787759056407431</v>
      </c>
      <c r="AT51">
        <f>IF(D51,P51,(O51+P51)/2)</f>
        <v>33.181581497192383</v>
      </c>
      <c r="AU51">
        <f>0.61365*EXP(17.502*AT51/(240.97+AT51))</f>
        <v>5.1038816079594715</v>
      </c>
      <c r="AV51">
        <f>IF(AS51&lt;&gt;0,(1000-(AR51+U51)/2)/AS51*AL51,0)</f>
        <v>0.76388974642133056</v>
      </c>
      <c r="AW51">
        <f>U51*AA51/1000</f>
        <v>2.0749323445470509</v>
      </c>
      <c r="AX51">
        <f>(AU51-AW51)</f>
        <v>3.0289492634124207</v>
      </c>
      <c r="AY51">
        <f>1/(1.6/F51+1.37/N51)</f>
        <v>0.49000172193675534</v>
      </c>
      <c r="AZ51">
        <f>G51*AA51*0.001</f>
        <v>34.139875751418913</v>
      </c>
      <c r="BA51">
        <f>G51/S51</f>
        <v>0.9772502888216249</v>
      </c>
      <c r="BB51">
        <f>(1-AL51*AA51/AQ51/F51)*100</f>
        <v>49.520288632286821</v>
      </c>
      <c r="BC51">
        <f>(S51-E51/(N51/1.35))</f>
        <v>397.85605833331442</v>
      </c>
      <c r="BD51">
        <f>E51*BB51/100/BC51</f>
        <v>-7.6106848557054236E-3</v>
      </c>
    </row>
    <row r="52" spans="1:56" x14ac:dyDescent="0.35">
      <c r="A52" s="1" t="s">
        <v>9</v>
      </c>
      <c r="B52" s="1" t="s">
        <v>4507</v>
      </c>
      <c r="K52" s="1">
        <v>1.71088</v>
      </c>
    </row>
    <row r="53" spans="1:56" x14ac:dyDescent="0.35">
      <c r="A53" s="1" t="s">
        <v>9</v>
      </c>
      <c r="B53" s="1" t="s">
        <v>4506</v>
      </c>
      <c r="K53" s="1">
        <v>1.71088</v>
      </c>
    </row>
    <row r="54" spans="1:56" x14ac:dyDescent="0.35">
      <c r="A54" s="1" t="s">
        <v>9</v>
      </c>
      <c r="B54" s="1" t="s">
        <v>4505</v>
      </c>
    </row>
    <row r="55" spans="1:56" x14ac:dyDescent="0.35">
      <c r="A55" s="1" t="s">
        <v>9</v>
      </c>
      <c r="B55" s="1" t="s">
        <v>4504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BD56"/>
  <sheetViews>
    <sheetView tabSelected="1" topLeftCell="A2" zoomScale="46" workbookViewId="0">
      <selection activeCell="A57" sqref="A57:XFD57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5263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5262</v>
      </c>
    </row>
    <row r="12" spans="1:56" x14ac:dyDescent="0.35">
      <c r="A12" s="1" t="s">
        <v>9</v>
      </c>
      <c r="B12" s="1" t="s">
        <v>5261</v>
      </c>
    </row>
    <row r="13" spans="1:56" x14ac:dyDescent="0.35">
      <c r="A13" s="1" t="s">
        <v>9</v>
      </c>
      <c r="B13" s="1" t="s">
        <v>5260</v>
      </c>
    </row>
    <row r="14" spans="1:56" x14ac:dyDescent="0.35">
      <c r="A14" s="1" t="s">
        <v>9</v>
      </c>
      <c r="B14" s="1" t="s">
        <v>5259</v>
      </c>
    </row>
    <row r="15" spans="1:56" x14ac:dyDescent="0.35">
      <c r="A15" s="1" t="s">
        <v>9</v>
      </c>
      <c r="B15" s="1" t="s">
        <v>5258</v>
      </c>
    </row>
    <row r="16" spans="1:56" x14ac:dyDescent="0.35">
      <c r="A16" s="1" t="s">
        <v>9</v>
      </c>
      <c r="B16" s="1" t="s">
        <v>5257</v>
      </c>
    </row>
    <row r="17" spans="1:56" x14ac:dyDescent="0.35">
      <c r="A17" s="1" t="s">
        <v>9</v>
      </c>
      <c r="B17" s="1" t="s">
        <v>5256</v>
      </c>
    </row>
    <row r="18" spans="1:56" x14ac:dyDescent="0.35">
      <c r="A18" s="1">
        <v>1</v>
      </c>
      <c r="B18" s="1" t="s">
        <v>5255</v>
      </c>
      <c r="C18" s="1">
        <v>412.50000208988786</v>
      </c>
      <c r="D18" s="1">
        <v>0</v>
      </c>
      <c r="E18">
        <f>(R18-S18*(1000-T18)/(1000-U18))*AK18</f>
        <v>-3.2653574567986658</v>
      </c>
      <c r="F18">
        <f>IF(AV18&lt;&gt;0,1/(1/AV18-1/N18),0)</f>
        <v>0.76732296084328688</v>
      </c>
      <c r="G18">
        <f>((AY18-AL18/2)*S18-E18)/(AY18+AL18/2)</f>
        <v>391.90131474868264</v>
      </c>
      <c r="H18">
        <f>AL18*1000</f>
        <v>14.380303344887572</v>
      </c>
      <c r="I18">
        <f>(AQ18-AW18)</f>
        <v>1.9022764943420261</v>
      </c>
      <c r="J18">
        <f>(P18+AP18*D18)</f>
        <v>32.146038055419922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32.116954803466797</v>
      </c>
      <c r="P18" s="1">
        <v>32.146038055419922</v>
      </c>
      <c r="Q18" s="1">
        <v>32.146068572998047</v>
      </c>
      <c r="R18" s="1">
        <v>400.01870727539063</v>
      </c>
      <c r="S18" s="1">
        <v>397.79010009765625</v>
      </c>
      <c r="T18" s="1">
        <v>20.281063079833984</v>
      </c>
      <c r="U18" s="1">
        <v>32.905776977539063</v>
      </c>
      <c r="V18" s="1">
        <v>37.343742370605469</v>
      </c>
      <c r="W18" s="1">
        <v>60.589763641357422</v>
      </c>
      <c r="X18" s="1">
        <v>299.62924194335938</v>
      </c>
      <c r="Y18" s="1">
        <v>0.22779405117034912</v>
      </c>
      <c r="Z18" s="1">
        <v>0.15716220438480377</v>
      </c>
      <c r="AA18" s="1">
        <v>88.507835388183594</v>
      </c>
      <c r="AB18" s="1">
        <v>3.6232376098632813</v>
      </c>
      <c r="AC18" s="1">
        <v>-6.1078868806362152E-2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1.1015780953799974</v>
      </c>
      <c r="AL18">
        <f>(U18-T18)/(1000-U18)*AK18</f>
        <v>1.4380303344887572E-2</v>
      </c>
      <c r="AM18">
        <f>(P18+273.15)</f>
        <v>305.2960380554199</v>
      </c>
      <c r="AN18">
        <f>(O18+273.15)</f>
        <v>305.26695480346677</v>
      </c>
      <c r="AO18">
        <f>(Y18*AG18+Z18*AH18)*AI18</f>
        <v>3.6447047372600849E-2</v>
      </c>
      <c r="AP18">
        <f>((AO18+0.00000010773*(AN18^4-AM18^4))-AL18*44100)/(L18*51.4+0.00000043092*AM18^3)</f>
        <v>-5.1893966168098959</v>
      </c>
      <c r="AQ18">
        <f>0.61365*EXP(17.502*J18/(240.97+J18))</f>
        <v>4.8146955863903349</v>
      </c>
      <c r="AR18">
        <f>AQ18*1000/AA18</f>
        <v>54.39852376090456</v>
      </c>
      <c r="AS18">
        <f>(AR18-U18)</f>
        <v>21.492746783365497</v>
      </c>
      <c r="AT18">
        <f>IF(D18,P18,(O18+P18)/2)</f>
        <v>32.131496429443359</v>
      </c>
      <c r="AU18">
        <f>0.61365*EXP(17.502*AT18/(240.97+AT18))</f>
        <v>4.8107384351879903</v>
      </c>
      <c r="AV18">
        <f>IF(AS18&lt;&gt;0,(1000-(AR18+U18)/2)/AS18*AL18,0)</f>
        <v>0.63987038602089907</v>
      </c>
      <c r="AW18">
        <f>U18*AA18/1000</f>
        <v>2.9124190920483088</v>
      </c>
      <c r="AX18">
        <f>(AU18-AW18)</f>
        <v>1.8983193431396814</v>
      </c>
      <c r="AY18">
        <f>1/(1.6/F18+1.37/N18)</f>
        <v>0.40970139806399541</v>
      </c>
      <c r="AZ18">
        <f>G18*AA18*0.001</f>
        <v>34.686337054189131</v>
      </c>
      <c r="BA18">
        <f>G18/S18</f>
        <v>0.98519624961121977</v>
      </c>
      <c r="BB18">
        <f>(1-AL18*AA18/AQ18/F18)*100</f>
        <v>65.548928078149828</v>
      </c>
      <c r="BC18">
        <f>(S18-E18/(N18/1.35))</f>
        <v>398.93440802713144</v>
      </c>
      <c r="BD18">
        <f>E18*BB18/100/BC18</f>
        <v>-5.3653101055797904E-3</v>
      </c>
    </row>
    <row r="19" spans="1:56" x14ac:dyDescent="0.35">
      <c r="A19" s="1" t="s">
        <v>9</v>
      </c>
      <c r="B19" s="1" t="s">
        <v>5254</v>
      </c>
      <c r="K19" s="1">
        <v>2.72</v>
      </c>
    </row>
    <row r="20" spans="1:56" x14ac:dyDescent="0.35">
      <c r="A20" s="1" t="s">
        <v>9</v>
      </c>
      <c r="B20" s="1" t="s">
        <v>5253</v>
      </c>
      <c r="K20" s="1">
        <v>2.72</v>
      </c>
    </row>
    <row r="21" spans="1:56" x14ac:dyDescent="0.35">
      <c r="A21" s="1">
        <v>2</v>
      </c>
      <c r="B21" s="1" t="s">
        <v>5252</v>
      </c>
      <c r="C21" s="1">
        <v>617.00000210106373</v>
      </c>
      <c r="D21" s="1">
        <v>0</v>
      </c>
      <c r="E21">
        <f>(R21-S21*(1000-T21)/(1000-U21))*AK21</f>
        <v>-2.5535358674695821</v>
      </c>
      <c r="F21">
        <f>IF(AV21&lt;&gt;0,1/(1/AV21-1/N21),0)</f>
        <v>0.67054823381734807</v>
      </c>
      <c r="G21">
        <f>((AY21-AL21/2)*S21-E21)/(AY21+AL21/2)</f>
        <v>389.9569070270486</v>
      </c>
      <c r="H21">
        <f>AL21*1000</f>
        <v>13.392043729935954</v>
      </c>
      <c r="I21">
        <f>(AQ21-AW21)</f>
        <v>1.9851664564011653</v>
      </c>
      <c r="J21">
        <f>(P21+AP21*D21)</f>
        <v>32.209323883056641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32.087352752685547</v>
      </c>
      <c r="P21" s="1">
        <v>32.209323883056641</v>
      </c>
      <c r="Q21" s="1">
        <v>32.152130126953125</v>
      </c>
      <c r="R21" s="1">
        <v>399.92398071289063</v>
      </c>
      <c r="S21" s="1">
        <v>397.41085815429688</v>
      </c>
      <c r="T21" s="1">
        <v>20.401350021362305</v>
      </c>
      <c r="U21" s="1">
        <v>32.166561126708984</v>
      </c>
      <c r="V21" s="1">
        <v>37.625411987304688</v>
      </c>
      <c r="W21" s="1">
        <v>59.323528289794922</v>
      </c>
      <c r="X21" s="1">
        <v>299.65164184570313</v>
      </c>
      <c r="Y21" s="1">
        <v>24.709384918212891</v>
      </c>
      <c r="Z21" s="1">
        <v>0.26324266195297241</v>
      </c>
      <c r="AA21" s="1">
        <v>88.5013427734375</v>
      </c>
      <c r="AB21" s="1">
        <v>3.3983306884765625</v>
      </c>
      <c r="AC21" s="1">
        <v>-4.1471324861049652E-2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1.1016604479621437</v>
      </c>
      <c r="AL21">
        <f>(U21-T21)/(1000-U21)*AK21</f>
        <v>1.3392043729935955E-2</v>
      </c>
      <c r="AM21">
        <f>(P21+273.15)</f>
        <v>305.35932388305662</v>
      </c>
      <c r="AN21">
        <f>(O21+273.15)</f>
        <v>305.23735275268552</v>
      </c>
      <c r="AO21">
        <f>(Y21*AG21+Z21*AH21)*AI21</f>
        <v>3.9535014985464159</v>
      </c>
      <c r="AP21">
        <f>((AO21+0.00000010773*(AN21^4-AM21^4))-AL21*44100)/(L21*51.4+0.00000043092*AM21^3)</f>
        <v>-4.8099242358296994</v>
      </c>
      <c r="AQ21">
        <f>0.61365*EXP(17.502*J21/(240.97+J21))</f>
        <v>4.8319503085187669</v>
      </c>
      <c r="AR21">
        <f>AQ21*1000/AA21</f>
        <v>54.597480186131286</v>
      </c>
      <c r="AS21">
        <f>(AR21-U21)</f>
        <v>22.430919059422301</v>
      </c>
      <c r="AT21">
        <f>IF(D21,P21,(O21+P21)/2)</f>
        <v>32.148338317871094</v>
      </c>
      <c r="AU21">
        <f>0.61365*EXP(17.502*AT21/(240.97+AT21))</f>
        <v>4.8153218065684253</v>
      </c>
      <c r="AV21">
        <f>IF(AS21&lt;&gt;0,(1000-(AR21+U21)/2)/AS21*AL21,0)</f>
        <v>0.57113441398785625</v>
      </c>
      <c r="AW21">
        <f>U21*AA21/1000</f>
        <v>2.8467838521176017</v>
      </c>
      <c r="AX21">
        <f>(AU21-AW21)</f>
        <v>1.9685379544508237</v>
      </c>
      <c r="AY21">
        <f>1/(1.6/F21+1.37/N21)</f>
        <v>0.36473218800930374</v>
      </c>
      <c r="AZ21">
        <f>G21*AA21*0.001</f>
        <v>34.511709895670329</v>
      </c>
      <c r="BA21">
        <f>G21/S21</f>
        <v>0.98124371547907174</v>
      </c>
      <c r="BB21">
        <f>(1-AL21*AA21/AQ21/F21)*100</f>
        <v>63.419954909417896</v>
      </c>
      <c r="BC21">
        <f>(S21-E21/(N21/1.35))</f>
        <v>398.3057161843912</v>
      </c>
      <c r="BD21">
        <f>E21*BB21/100/BC21</f>
        <v>-4.0658499989874993E-3</v>
      </c>
    </row>
    <row r="22" spans="1:56" x14ac:dyDescent="0.35">
      <c r="A22" s="1" t="s">
        <v>9</v>
      </c>
      <c r="B22" s="1" t="s">
        <v>5251</v>
      </c>
      <c r="K22" s="1">
        <v>2.72</v>
      </c>
    </row>
    <row r="23" spans="1:56" x14ac:dyDescent="0.35">
      <c r="A23" s="1" t="s">
        <v>9</v>
      </c>
      <c r="B23" s="1" t="s">
        <v>5250</v>
      </c>
      <c r="K23" s="1">
        <v>2.72</v>
      </c>
    </row>
    <row r="24" spans="1:56" x14ac:dyDescent="0.35">
      <c r="A24" s="1">
        <v>3</v>
      </c>
      <c r="B24" s="1" t="s">
        <v>5249</v>
      </c>
      <c r="C24" s="1">
        <v>822.00000210106373</v>
      </c>
      <c r="D24" s="1">
        <v>0</v>
      </c>
      <c r="E24">
        <f>(R24-S24*(1000-T24)/(1000-U24))*AK24</f>
        <v>-1.8510678902488389</v>
      </c>
      <c r="F24">
        <f>IF(AV24&lt;&gt;0,1/(1/AV24-1/N24),0)</f>
        <v>0.63048959259692627</v>
      </c>
      <c r="G24">
        <f>((AY24-AL24/2)*S24-E24)/(AY24+AL24/2)</f>
        <v>387.94686093021983</v>
      </c>
      <c r="H24">
        <f>AL24*1000</f>
        <v>12.76539619871982</v>
      </c>
      <c r="I24">
        <f>(AQ24-AW24)</f>
        <v>1.9953549194668936</v>
      </c>
      <c r="J24">
        <f>(P24+AP24*D24)</f>
        <v>32.104377746582031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31.977853775024414</v>
      </c>
      <c r="P24" s="1">
        <v>32.104377746582031</v>
      </c>
      <c r="Q24" s="1">
        <v>32.071865081787109</v>
      </c>
      <c r="R24" s="1">
        <v>400.009521484375</v>
      </c>
      <c r="S24" s="1">
        <v>397.08859252929688</v>
      </c>
      <c r="T24" s="1">
        <v>20.510679244995117</v>
      </c>
      <c r="U24" s="1">
        <v>31.730236053466797</v>
      </c>
      <c r="V24" s="1">
        <v>38.060028076171875</v>
      </c>
      <c r="W24" s="1">
        <v>58.879261016845703</v>
      </c>
      <c r="X24" s="1">
        <v>299.6566162109375</v>
      </c>
      <c r="Y24" s="1">
        <v>51.046878814697266</v>
      </c>
      <c r="Z24" s="1">
        <v>0.19120936095714569</v>
      </c>
      <c r="AA24" s="1">
        <v>88.496391296386719</v>
      </c>
      <c r="AB24" s="1">
        <v>3.2964890003204346</v>
      </c>
      <c r="AC24" s="1">
        <v>-4.1544090956449509E-2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1.101678736069623</v>
      </c>
      <c r="AL24">
        <f>(U24-T24)/(1000-U24)*AK24</f>
        <v>1.276539619871982E-2</v>
      </c>
      <c r="AM24">
        <f>(P24+273.15)</f>
        <v>305.25437774658201</v>
      </c>
      <c r="AN24">
        <f>(O24+273.15)</f>
        <v>305.12785377502439</v>
      </c>
      <c r="AO24">
        <f>(Y24*AG24+Z24*AH24)*AI24</f>
        <v>8.1675004277936978</v>
      </c>
      <c r="AP24">
        <f>((AO24+0.00000010773*(AN24^4-AM24^4))-AL24*44100)/(L24*51.4+0.00000043092*AM24^3)</f>
        <v>-4.5503655661666391</v>
      </c>
      <c r="AQ24">
        <f>0.61365*EXP(17.502*J24/(240.97+J24))</f>
        <v>4.8033663051812088</v>
      </c>
      <c r="AR24">
        <f>AQ24*1000/AA24</f>
        <v>54.277538720127779</v>
      </c>
      <c r="AS24">
        <f>(AR24-U24)</f>
        <v>22.547302666660983</v>
      </c>
      <c r="AT24">
        <f>IF(D24,P24,(O24+P24)/2)</f>
        <v>32.041115760803223</v>
      </c>
      <c r="AU24">
        <f>0.61365*EXP(17.502*AT24/(240.97+AT24))</f>
        <v>4.7862069479135148</v>
      </c>
      <c r="AV24">
        <f>IF(AS24&lt;&gt;0,(1000-(AR24+U24)/2)/AS24*AL24,0)</f>
        <v>0.54181356939895764</v>
      </c>
      <c r="AW24">
        <f>U24*AA24/1000</f>
        <v>2.8080113857143152</v>
      </c>
      <c r="AX24">
        <f>(AU24-AW24)</f>
        <v>1.9781955621991996</v>
      </c>
      <c r="AY24">
        <f>1/(1.6/F24+1.37/N24)</f>
        <v>0.34562121762537551</v>
      </c>
      <c r="AZ24">
        <f>G24*AA24*0.001</f>
        <v>34.331897207085653</v>
      </c>
      <c r="BA24">
        <f>G24/S24</f>
        <v>0.97697810571477806</v>
      </c>
      <c r="BB24">
        <f>(1-AL24*AA24/AQ24/F24)*100</f>
        <v>62.697646745412897</v>
      </c>
      <c r="BC24">
        <f>(S24-E24/(N24/1.35))</f>
        <v>397.73727852855814</v>
      </c>
      <c r="BD24">
        <f>E24*BB24/100/BC24</f>
        <v>-2.91794626628807E-3</v>
      </c>
    </row>
    <row r="25" spans="1:56" x14ac:dyDescent="0.35">
      <c r="A25" s="1" t="s">
        <v>9</v>
      </c>
      <c r="B25" s="1" t="s">
        <v>5248</v>
      </c>
      <c r="K25" s="1">
        <v>2.72</v>
      </c>
    </row>
    <row r="26" spans="1:56" x14ac:dyDescent="0.35">
      <c r="A26" s="1" t="s">
        <v>9</v>
      </c>
      <c r="B26" s="1" t="s">
        <v>5247</v>
      </c>
      <c r="K26" s="1">
        <v>2.72</v>
      </c>
    </row>
    <row r="27" spans="1:56" x14ac:dyDescent="0.35">
      <c r="A27" s="1">
        <v>4</v>
      </c>
      <c r="B27" s="1" t="s">
        <v>5246</v>
      </c>
      <c r="C27" s="1">
        <v>1027.0000021010637</v>
      </c>
      <c r="D27" s="1">
        <v>0</v>
      </c>
      <c r="E27">
        <f>(R27-S27*(1000-T27)/(1000-U27))*AK27</f>
        <v>-1.0276610890996811</v>
      </c>
      <c r="F27">
        <f>IF(AV27&lt;&gt;0,1/(1/AV27-1/N27),0)</f>
        <v>0.62376698340761694</v>
      </c>
      <c r="G27">
        <f>((AY27-AL27/2)*S27-E27)/(AY27+AL27/2)</f>
        <v>385.58767773510675</v>
      </c>
      <c r="H27">
        <f>AL27*1000</f>
        <v>12.468584545326115</v>
      </c>
      <c r="I27">
        <f>(AQ27-AW27)</f>
        <v>1.9675319711795192</v>
      </c>
      <c r="J27">
        <f>(P27+AP27*D27)</f>
        <v>31.946445465087891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31.855796813964844</v>
      </c>
      <c r="P27" s="1">
        <v>31.946445465087891</v>
      </c>
      <c r="Q27" s="1">
        <v>31.955694198608398</v>
      </c>
      <c r="R27" s="1">
        <v>400.39129638671875</v>
      </c>
      <c r="S27" s="1">
        <v>396.83285522460938</v>
      </c>
      <c r="T27" s="1">
        <v>20.603471755981445</v>
      </c>
      <c r="U27" s="1">
        <v>31.563974380493164</v>
      </c>
      <c r="V27" s="1">
        <v>38.494636535644531</v>
      </c>
      <c r="W27" s="1">
        <v>58.972763061523438</v>
      </c>
      <c r="X27" s="1">
        <v>299.658447265625</v>
      </c>
      <c r="Y27" s="1">
        <v>101.15836334228516</v>
      </c>
      <c r="Z27" s="1">
        <v>0.14799270033836365</v>
      </c>
      <c r="AA27" s="1">
        <v>88.489997863769531</v>
      </c>
      <c r="AB27" s="1">
        <v>3.3213119506835938</v>
      </c>
      <c r="AC27" s="1">
        <v>-3.8330398499965668E-2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1.101685467888327</v>
      </c>
      <c r="AL27">
        <f>(U27-T27)/(1000-U27)*AK27</f>
        <v>1.2468584545326115E-2</v>
      </c>
      <c r="AM27">
        <f>(P27+273.15)</f>
        <v>305.09644546508787</v>
      </c>
      <c r="AN27">
        <f>(O27+273.15)</f>
        <v>305.00579681396482</v>
      </c>
      <c r="AO27">
        <f>(Y27*AG27+Z27*AH27)*AI27</f>
        <v>16.185337772995126</v>
      </c>
      <c r="AP27">
        <f>((AO27+0.00000010773*(AN27^4-AM27^4))-AL27*44100)/(L27*51.4+0.00000043092*AM27^3)</f>
        <v>-4.3747996427921594</v>
      </c>
      <c r="AQ27">
        <f>0.61365*EXP(17.502*J27/(240.97+J27))</f>
        <v>4.7606279966814355</v>
      </c>
      <c r="AR27">
        <f>AQ27*1000/AA27</f>
        <v>53.798486965842493</v>
      </c>
      <c r="AS27">
        <f>(AR27-U27)</f>
        <v>22.234512585349329</v>
      </c>
      <c r="AT27">
        <f>IF(D27,P27,(O27+P27)/2)</f>
        <v>31.901121139526367</v>
      </c>
      <c r="AU27">
        <f>0.61365*EXP(17.502*AT27/(240.97+AT27))</f>
        <v>4.7484240102941158</v>
      </c>
      <c r="AV27">
        <f>IF(AS27&lt;&gt;0,(1000-(AR27+U27)/2)/AS27*AL27,0)</f>
        <v>0.5368415415611244</v>
      </c>
      <c r="AW27">
        <f>U27*AA27/1000</f>
        <v>2.7930960255019164</v>
      </c>
      <c r="AX27">
        <f>(AU27-AW27)</f>
        <v>1.9553279847921994</v>
      </c>
      <c r="AY27">
        <f>1/(1.6/F27+1.37/N27)</f>
        <v>0.34238474200145796</v>
      </c>
      <c r="AZ27">
        <f>G27*AA27*0.001</f>
        <v>34.120652779075449</v>
      </c>
      <c r="BA27">
        <f>G27/S27</f>
        <v>0.97166268533098699</v>
      </c>
      <c r="BB27">
        <f>(1-AL27*AA27/AQ27/F27)*100</f>
        <v>62.844363167084396</v>
      </c>
      <c r="BC27">
        <f>(S27-E27/(N27/1.35))</f>
        <v>397.19298753741987</v>
      </c>
      <c r="BD27">
        <f>E27*BB27/100/BC27</f>
        <v>-1.6259780188082359E-3</v>
      </c>
    </row>
    <row r="28" spans="1:56" x14ac:dyDescent="0.35">
      <c r="A28" s="1" t="s">
        <v>9</v>
      </c>
      <c r="B28" s="1" t="s">
        <v>5245</v>
      </c>
      <c r="K28" s="1">
        <v>2.72</v>
      </c>
    </row>
    <row r="29" spans="1:56" x14ac:dyDescent="0.35">
      <c r="A29" s="1" t="s">
        <v>9</v>
      </c>
      <c r="B29" s="1" t="s">
        <v>5244</v>
      </c>
      <c r="K29" s="1">
        <v>2.72</v>
      </c>
    </row>
    <row r="30" spans="1:56" x14ac:dyDescent="0.35">
      <c r="A30" s="1">
        <v>5</v>
      </c>
      <c r="B30" s="1" t="s">
        <v>5243</v>
      </c>
      <c r="C30" s="1">
        <v>1230.5000021122396</v>
      </c>
      <c r="D30" s="1">
        <v>0</v>
      </c>
      <c r="E30">
        <f>(R30-S30*(1000-T30)/(1000-U30))*AK30</f>
        <v>-0.43048082863673981</v>
      </c>
      <c r="F30">
        <f>IF(AV30&lt;&gt;0,1/(1/AV30-1/N30),0)</f>
        <v>0.61251733163234723</v>
      </c>
      <c r="G30">
        <f>((AY30-AL30/2)*S30-E30)/(AY30+AL30/2)</f>
        <v>383.05693840973987</v>
      </c>
      <c r="H30">
        <f>AL30*1000</f>
        <v>12.213629740732685</v>
      </c>
      <c r="I30">
        <f>(AQ30-AW30)</f>
        <v>1.9580919304309514</v>
      </c>
      <c r="J30">
        <f>(P30+AP30*D30)</f>
        <v>31.868406295776367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31.761734008789063</v>
      </c>
      <c r="P30" s="1">
        <v>31.868406295776367</v>
      </c>
      <c r="Q30" s="1">
        <v>31.85546875</v>
      </c>
      <c r="R30" s="1">
        <v>399.895751953125</v>
      </c>
      <c r="S30" s="1">
        <v>395.89697265625</v>
      </c>
      <c r="T30" s="1">
        <v>20.695001602172852</v>
      </c>
      <c r="U30" s="1">
        <v>31.434139251708984</v>
      </c>
      <c r="V30" s="1">
        <v>38.871410369873047</v>
      </c>
      <c r="W30" s="1">
        <v>59.042728424072266</v>
      </c>
      <c r="X30" s="1">
        <v>299.62179565429688</v>
      </c>
      <c r="Y30" s="1">
        <v>151.03007507324219</v>
      </c>
      <c r="Z30" s="1">
        <v>6.8102441728115082E-2</v>
      </c>
      <c r="AA30" s="1">
        <v>88.487876892089844</v>
      </c>
      <c r="AB30" s="1">
        <v>3.2658371925354004</v>
      </c>
      <c r="AC30" s="1">
        <v>-3.7779174745082855E-2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1.1015507193172678</v>
      </c>
      <c r="AL30">
        <f>(U30-T30)/(1000-U30)*AK30</f>
        <v>1.2213629740732685E-2</v>
      </c>
      <c r="AM30">
        <f>(P30+273.15)</f>
        <v>305.01840629577634</v>
      </c>
      <c r="AN30">
        <f>(O30+273.15)</f>
        <v>304.91173400878904</v>
      </c>
      <c r="AO30">
        <f>(Y30*AG30+Z30*AH30)*AI30</f>
        <v>24.164811471593111</v>
      </c>
      <c r="AP30">
        <f>((AO30+0.00000010773*(AN30^4-AM30^4))-AL30*44100)/(L30*51.4+0.00000043092*AM30^3)</f>
        <v>-4.2194657550543955</v>
      </c>
      <c r="AQ30">
        <f>0.61365*EXP(17.502*J30/(240.97+J30))</f>
        <v>4.739632174744985</v>
      </c>
      <c r="AR30">
        <f>AQ30*1000/AA30</f>
        <v>53.562503036714538</v>
      </c>
      <c r="AS30">
        <f>(AR30-U30)</f>
        <v>22.128363785005554</v>
      </c>
      <c r="AT30">
        <f>IF(D30,P30,(O30+P30)/2)</f>
        <v>31.815070152282715</v>
      </c>
      <c r="AU30">
        <f>0.61365*EXP(17.502*AT30/(240.97+AT30))</f>
        <v>4.7253289265860658</v>
      </c>
      <c r="AV30">
        <f>IF(AS30&lt;&gt;0,(1000-(AR30+U30)/2)/AS30*AL30,0)</f>
        <v>0.52848783106136898</v>
      </c>
      <c r="AW30">
        <f>U30*AA30/1000</f>
        <v>2.7815402443140336</v>
      </c>
      <c r="AX30">
        <f>(AU30-AW30)</f>
        <v>1.9437886822720323</v>
      </c>
      <c r="AY30">
        <f>1/(1.6/F30+1.37/N30)</f>
        <v>0.336949763196075</v>
      </c>
      <c r="AZ30">
        <f>G30*AA30*0.001</f>
        <v>33.895895208661905</v>
      </c>
      <c r="BA30">
        <f>G30/S30</f>
        <v>0.96756723305975145</v>
      </c>
      <c r="BB30">
        <f>(1-AL30*AA30/AQ30/F30)*100</f>
        <v>62.772360103177782</v>
      </c>
      <c r="BC30">
        <f>(S30-E30/(N30/1.35))</f>
        <v>396.04782983872184</v>
      </c>
      <c r="BD30">
        <f>E30*BB30/100/BC30</f>
        <v>-6.8229884263483497E-4</v>
      </c>
    </row>
    <row r="31" spans="1:56" x14ac:dyDescent="0.35">
      <c r="A31" s="1" t="s">
        <v>9</v>
      </c>
      <c r="B31" s="1" t="s">
        <v>5242</v>
      </c>
      <c r="K31" s="1">
        <v>2.72</v>
      </c>
    </row>
    <row r="32" spans="1:56" x14ac:dyDescent="0.35">
      <c r="A32" s="1" t="s">
        <v>9</v>
      </c>
      <c r="B32" s="1" t="s">
        <v>5241</v>
      </c>
      <c r="K32" s="1">
        <v>2.72</v>
      </c>
    </row>
    <row r="33" spans="1:56" x14ac:dyDescent="0.35">
      <c r="A33" s="1">
        <v>6</v>
      </c>
      <c r="B33" s="1" t="s">
        <v>5240</v>
      </c>
      <c r="C33" s="1">
        <v>1435.0000021010637</v>
      </c>
      <c r="D33" s="1">
        <v>0</v>
      </c>
      <c r="E33">
        <f>(R33-S33*(1000-T33)/(1000-U33))*AK33</f>
        <v>0.16368022734901969</v>
      </c>
      <c r="F33">
        <f>IF(AV33&lt;&gt;0,1/(1/AV33-1/N33),0)</f>
        <v>0.61089040594231625</v>
      </c>
      <c r="G33">
        <f>((AY33-AL33/2)*S33-E33)/(AY33+AL33/2)</f>
        <v>381.08263280210605</v>
      </c>
      <c r="H33">
        <f>AL33*1000</f>
        <v>12.037901999413879</v>
      </c>
      <c r="I33">
        <f>(AQ33-AW33)</f>
        <v>1.9346957944087726</v>
      </c>
      <c r="J33">
        <f>(P33+AP33*D33)</f>
        <v>31.758771896362305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31.672929763793945</v>
      </c>
      <c r="P33" s="1">
        <v>31.758771896362305</v>
      </c>
      <c r="Q33" s="1">
        <v>31.763738632202148</v>
      </c>
      <c r="R33" s="1">
        <v>399.94287109375</v>
      </c>
      <c r="S33" s="1">
        <v>395.47372436523438</v>
      </c>
      <c r="T33" s="1">
        <v>20.785270690917969</v>
      </c>
      <c r="U33" s="1">
        <v>31.367692947387695</v>
      </c>
      <c r="V33" s="1">
        <v>39.236907958984375</v>
      </c>
      <c r="W33" s="1">
        <v>59.213626861572266</v>
      </c>
      <c r="X33" s="1">
        <v>299.7047119140625</v>
      </c>
      <c r="Y33" s="1">
        <v>299.954345703125</v>
      </c>
      <c r="Z33" s="1">
        <v>0.21608954668045044</v>
      </c>
      <c r="AA33" s="1">
        <v>88.485191345214844</v>
      </c>
      <c r="AB33" s="1">
        <v>3.321934700012207</v>
      </c>
      <c r="AC33" s="1">
        <v>-3.214181587100029E-2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1.1018555585075824</v>
      </c>
      <c r="AL33">
        <f>(U33-T33)/(1000-U33)*AK33</f>
        <v>1.203790199941388E-2</v>
      </c>
      <c r="AM33">
        <f>(P33+273.15)</f>
        <v>304.90877189636228</v>
      </c>
      <c r="AN33">
        <f>(O33+273.15)</f>
        <v>304.82292976379392</v>
      </c>
      <c r="AO33">
        <f>(Y33*AG33+Z33*AH33)*AI33</f>
        <v>47.992694239779667</v>
      </c>
      <c r="AP33">
        <f>((AO33+0.00000010773*(AN33^4-AM33^4))-AL33*44100)/(L33*51.4+0.00000043092*AM33^3)</f>
        <v>-3.9594641979902256</v>
      </c>
      <c r="AQ33">
        <f>0.61365*EXP(17.502*J33/(240.97+J33))</f>
        <v>4.7102721069163191</v>
      </c>
      <c r="AR33">
        <f>AQ33*1000/AA33</f>
        <v>53.232320971536716</v>
      </c>
      <c r="AS33">
        <f>(AR33-U33)</f>
        <v>21.86462802414902</v>
      </c>
      <c r="AT33">
        <f>IF(D33,P33,(O33+P33)/2)</f>
        <v>31.715850830078125</v>
      </c>
      <c r="AU33">
        <f>0.61365*EXP(17.502*AT33/(240.97+AT33))</f>
        <v>4.6988210609523842</v>
      </c>
      <c r="AV33">
        <f>IF(AS33&lt;&gt;0,(1000-(AR33+U33)/2)/AS33*AL33,0)</f>
        <v>0.52727623119534184</v>
      </c>
      <c r="AW33">
        <f>U33*AA33/1000</f>
        <v>2.7755763125075466</v>
      </c>
      <c r="AX33">
        <f>(AU33-AW33)</f>
        <v>1.9232447484448376</v>
      </c>
      <c r="AY33">
        <f>1/(1.6/F33+1.37/N33)</f>
        <v>0.3361617753892297</v>
      </c>
      <c r="AZ33">
        <f>G33*AA33*0.001</f>
        <v>33.720169681832601</v>
      </c>
      <c r="BA33">
        <f>G33/S33</f>
        <v>0.96361049881069305</v>
      </c>
      <c r="BB33">
        <f>(1-AL33*AA33/AQ33/F33)*100</f>
        <v>62.982072828340407</v>
      </c>
      <c r="BC33">
        <f>(S33-E33/(N33/1.35))</f>
        <v>395.41636446374372</v>
      </c>
      <c r="BD33">
        <f>E33*BB33/100/BC33</f>
        <v>2.60710504822835E-4</v>
      </c>
    </row>
    <row r="34" spans="1:56" x14ac:dyDescent="0.35">
      <c r="A34" s="1" t="s">
        <v>9</v>
      </c>
      <c r="B34" s="1" t="s">
        <v>5239</v>
      </c>
      <c r="K34" s="1">
        <v>2.72</v>
      </c>
    </row>
    <row r="35" spans="1:56" x14ac:dyDescent="0.35">
      <c r="A35" s="1" t="s">
        <v>9</v>
      </c>
      <c r="B35" s="1" t="s">
        <v>5238</v>
      </c>
      <c r="K35" s="1">
        <v>2.72</v>
      </c>
    </row>
    <row r="36" spans="1:56" x14ac:dyDescent="0.35">
      <c r="A36" s="1">
        <v>7</v>
      </c>
      <c r="B36" s="1" t="s">
        <v>5237</v>
      </c>
      <c r="C36" s="1">
        <v>1640.0000021010637</v>
      </c>
      <c r="D36" s="1">
        <v>0</v>
      </c>
      <c r="E36">
        <f>(R36-S36*(1000-T36)/(1000-U36))*AK36</f>
        <v>0.48424656893963075</v>
      </c>
      <c r="F36">
        <f>IF(AV36&lt;&gt;0,1/(1/AV36-1/N36),0)</f>
        <v>0.61002631445422029</v>
      </c>
      <c r="G36">
        <f>((AY36-AL36/2)*S36-E36)/(AY36+AL36/2)</f>
        <v>379.91262070917384</v>
      </c>
      <c r="H36">
        <f>AL36*1000</f>
        <v>12.013624756814551</v>
      </c>
      <c r="I36">
        <f>(AQ36-AW36)</f>
        <v>1.9329522553332303</v>
      </c>
      <c r="J36">
        <f>(P36+AP36*D36)</f>
        <v>31.77580451965332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31.66571044921875</v>
      </c>
      <c r="P36" s="1">
        <v>31.77580451965332</v>
      </c>
      <c r="Q36" s="1">
        <v>31.721836090087891</v>
      </c>
      <c r="R36" s="1">
        <v>399.97308349609375</v>
      </c>
      <c r="S36" s="1">
        <v>395.22296142578125</v>
      </c>
      <c r="T36" s="1">
        <v>20.876449584960938</v>
      </c>
      <c r="U36" s="1">
        <v>31.440053939819336</v>
      </c>
      <c r="V36" s="1">
        <v>39.423637390136719</v>
      </c>
      <c r="W36" s="1">
        <v>59.372222900390625</v>
      </c>
      <c r="X36" s="1">
        <v>299.6107177734375</v>
      </c>
      <c r="Y36" s="1">
        <v>500.6129150390625</v>
      </c>
      <c r="Z36" s="1">
        <v>0.14668400585651398</v>
      </c>
      <c r="AA36" s="1">
        <v>88.481742858886719</v>
      </c>
      <c r="AB36" s="1">
        <v>3.3236589431762695</v>
      </c>
      <c r="AC36" s="1">
        <v>-3.7517964839935303E-2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1.1015099918141082</v>
      </c>
      <c r="AL36">
        <f>(U36-T36)/(1000-U36)*AK36</f>
        <v>1.2013624756814551E-2</v>
      </c>
      <c r="AM36">
        <f>(P36+273.15)</f>
        <v>304.9258045196533</v>
      </c>
      <c r="AN36">
        <f>(O36+273.15)</f>
        <v>304.81571044921873</v>
      </c>
      <c r="AO36">
        <f>(Y36*AG36+Z36*AH36)*AI36</f>
        <v>80.098064615918702</v>
      </c>
      <c r="AP36">
        <f>((AO36+0.00000010773*(AN36^4-AM36^4))-AL36*44100)/(L36*51.4+0.00000043092*AM36^3)</f>
        <v>-3.690381537245468</v>
      </c>
      <c r="AQ36">
        <f>0.61365*EXP(17.502*J36/(240.97+J36))</f>
        <v>4.7148230235058533</v>
      </c>
      <c r="AR36">
        <f>AQ36*1000/AA36</f>
        <v>53.285829044136165</v>
      </c>
      <c r="AS36">
        <f>(AR36-U36)</f>
        <v>21.845775104316829</v>
      </c>
      <c r="AT36">
        <f>IF(D36,P36,(O36+P36)/2)</f>
        <v>31.720757484436035</v>
      </c>
      <c r="AU36">
        <f>0.61365*EXP(17.502*AT36/(240.97+AT36))</f>
        <v>4.7001288943983441</v>
      </c>
      <c r="AV36">
        <f>IF(AS36&lt;&gt;0,(1000-(AR36+U36)/2)/AS36*AL36,0)</f>
        <v>0.52663236800701385</v>
      </c>
      <c r="AW36">
        <f>U36*AA36/1000</f>
        <v>2.7818707681726229</v>
      </c>
      <c r="AX36">
        <f>(AU36-AW36)</f>
        <v>1.9182581262257212</v>
      </c>
      <c r="AY36">
        <f>1/(1.6/F36+1.37/N36)</f>
        <v>0.33574305587307873</v>
      </c>
      <c r="AZ36">
        <f>G36*AA36*0.001</f>
        <v>33.615330814434877</v>
      </c>
      <c r="BA36">
        <f>G36/S36</f>
        <v>0.96126151005656457</v>
      </c>
      <c r="BB36">
        <f>(1-AL36*AA36/AQ36/F36)*100</f>
        <v>63.041548540000228</v>
      </c>
      <c r="BC36">
        <f>(S36-E36/(N36/1.35))</f>
        <v>395.05326264211362</v>
      </c>
      <c r="BD36">
        <f>E36*BB36/100/BC36</f>
        <v>7.7274779043634654E-4</v>
      </c>
    </row>
    <row r="37" spans="1:56" x14ac:dyDescent="0.35">
      <c r="A37" s="1" t="s">
        <v>9</v>
      </c>
      <c r="B37" s="1" t="s">
        <v>5236</v>
      </c>
      <c r="K37" s="1">
        <v>2.72</v>
      </c>
    </row>
    <row r="38" spans="1:56" x14ac:dyDescent="0.35">
      <c r="A38" s="1" t="s">
        <v>9</v>
      </c>
      <c r="B38" s="1" t="s">
        <v>5235</v>
      </c>
      <c r="K38" s="1">
        <v>2.72</v>
      </c>
    </row>
    <row r="39" spans="1:56" x14ac:dyDescent="0.35">
      <c r="A39" s="1">
        <v>8</v>
      </c>
      <c r="B39" s="1" t="s">
        <v>5234</v>
      </c>
      <c r="C39" s="1">
        <v>1845.0000021010637</v>
      </c>
      <c r="D39" s="1">
        <v>0</v>
      </c>
      <c r="E39">
        <f>(R39-S39*(1000-T39)/(1000-U39))*AK39</f>
        <v>0.6491019831642818</v>
      </c>
      <c r="F39">
        <f>IF(AV39&lt;&gt;0,1/(1/AV39-1/N39),0)</f>
        <v>0.62661567330373591</v>
      </c>
      <c r="G39">
        <f>((AY39-AL39/2)*S39-E39)/(AY39+AL39/2)</f>
        <v>379.35710417256075</v>
      </c>
      <c r="H39">
        <f>AL39*1000</f>
        <v>12.159942268758101</v>
      </c>
      <c r="I39">
        <f>(AQ39-AW39)</f>
        <v>1.9115082835000692</v>
      </c>
      <c r="J39">
        <f>(P39+AP39*D39)</f>
        <v>31.764591217041016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31.675987243652344</v>
      </c>
      <c r="P39" s="1">
        <v>31.764591217041016</v>
      </c>
      <c r="Q39" s="1">
        <v>31.719972610473633</v>
      </c>
      <c r="R39" s="1">
        <v>399.888427734375</v>
      </c>
      <c r="S39" s="1">
        <v>394.94021606445313</v>
      </c>
      <c r="T39" s="1">
        <v>20.962165832519531</v>
      </c>
      <c r="U39" s="1">
        <v>31.650054931640625</v>
      </c>
      <c r="V39" s="1">
        <v>39.560539245605469</v>
      </c>
      <c r="W39" s="1">
        <v>59.731105804443359</v>
      </c>
      <c r="X39" s="1">
        <v>299.66830444335938</v>
      </c>
      <c r="Y39" s="1">
        <v>751.3875732421875</v>
      </c>
      <c r="Z39" s="1">
        <v>0.21216484904289246</v>
      </c>
      <c r="AA39" s="1">
        <v>88.477516174316406</v>
      </c>
      <c r="AB39" s="1">
        <v>3.3886125087738037</v>
      </c>
      <c r="AC39" s="1">
        <v>-3.3788431435823441E-2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1.1017217075123504</v>
      </c>
      <c r="AL39">
        <f>(U39-T39)/(1000-U39)*AK39</f>
        <v>1.2159942268758101E-2</v>
      </c>
      <c r="AM39">
        <f>(P39+273.15)</f>
        <v>304.91459121704099</v>
      </c>
      <c r="AN39">
        <f>(O39+273.15)</f>
        <v>304.82598724365232</v>
      </c>
      <c r="AO39">
        <f>(Y39*AG39+Z39*AH39)*AI39</f>
        <v>120.22200903157864</v>
      </c>
      <c r="AP39">
        <f>((AO39+0.00000010773*(AN39^4-AM39^4))-AL39*44100)/(L39*51.4+0.00000043092*AM39^3)</f>
        <v>-3.4127796327494031</v>
      </c>
      <c r="AQ39">
        <f>0.61365*EXP(17.502*J39/(240.97+J39))</f>
        <v>4.7118265306323055</v>
      </c>
      <c r="AR39">
        <f>AQ39*1000/AA39</f>
        <v>53.254507295945913</v>
      </c>
      <c r="AS39">
        <f>(AR39-U39)</f>
        <v>21.604452364305288</v>
      </c>
      <c r="AT39">
        <f>IF(D39,P39,(O39+P39)/2)</f>
        <v>31.72028923034668</v>
      </c>
      <c r="AU39">
        <f>0.61365*EXP(17.502*AT39/(240.97+AT39))</f>
        <v>4.7000040709586033</v>
      </c>
      <c r="AV39">
        <f>IF(AS39&lt;&gt;0,(1000-(AR39+U39)/2)/AS39*AL39,0)</f>
        <v>0.53895024899936639</v>
      </c>
      <c r="AW39">
        <f>U39*AA39/1000</f>
        <v>2.8003182471322363</v>
      </c>
      <c r="AX39">
        <f>(AU39-AW39)</f>
        <v>1.899685823826367</v>
      </c>
      <c r="AY39">
        <f>1/(1.6/F39+1.37/N39)</f>
        <v>0.3437572274905783</v>
      </c>
      <c r="AZ39">
        <f>G39*AA39*0.001</f>
        <v>33.564574320269585</v>
      </c>
      <c r="BA39">
        <f>G39/S39</f>
        <v>0.9605431119495077</v>
      </c>
      <c r="BB39">
        <f>(1-AL39*AA39/AQ39/F39)*100</f>
        <v>63.560375878478695</v>
      </c>
      <c r="BC39">
        <f>(S39-E39/(N39/1.35))</f>
        <v>394.71274554822327</v>
      </c>
      <c r="BD39">
        <f>E39*BB39/100/BC39</f>
        <v>1.0452453461082165E-3</v>
      </c>
    </row>
    <row r="40" spans="1:56" x14ac:dyDescent="0.35">
      <c r="A40" s="1" t="s">
        <v>9</v>
      </c>
      <c r="B40" s="1" t="s">
        <v>5233</v>
      </c>
      <c r="K40" s="1">
        <v>2.72</v>
      </c>
    </row>
    <row r="41" spans="1:56" x14ac:dyDescent="0.35">
      <c r="A41" s="1" t="s">
        <v>9</v>
      </c>
      <c r="B41" s="1" t="s">
        <v>5232</v>
      </c>
      <c r="K41" s="1">
        <v>2.72</v>
      </c>
    </row>
    <row r="42" spans="1:56" x14ac:dyDescent="0.35">
      <c r="A42" s="1">
        <v>9</v>
      </c>
      <c r="B42" s="1" t="s">
        <v>5231</v>
      </c>
      <c r="C42" s="1">
        <v>2049.0000021010637</v>
      </c>
      <c r="D42" s="1">
        <v>0</v>
      </c>
      <c r="E42">
        <f>(R42-S42*(1000-T42)/(1000-U42))*AK42</f>
        <v>0.88330679610740859</v>
      </c>
      <c r="F42">
        <f>IF(AV42&lt;&gt;0,1/(1/AV42-1/N42),0)</f>
        <v>0.64795033856579765</v>
      </c>
      <c r="G42">
        <f>((AY42-AL42/2)*S42-E42)/(AY42+AL42/2)</f>
        <v>378.80354542477971</v>
      </c>
      <c r="H42">
        <f>AL42*1000</f>
        <v>12.393296070963927</v>
      </c>
      <c r="I42">
        <f>(AQ42-AW42)</f>
        <v>1.8925863978673734</v>
      </c>
      <c r="J42">
        <f>(P42+AP42*D42)</f>
        <v>31.783529281616211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31.726127624511719</v>
      </c>
      <c r="P42" s="1">
        <v>31.783529281616211</v>
      </c>
      <c r="Q42" s="1">
        <v>31.751602172851563</v>
      </c>
      <c r="R42" s="1">
        <v>400.08502197265625</v>
      </c>
      <c r="S42" s="1">
        <v>394.84170532226563</v>
      </c>
      <c r="T42" s="1">
        <v>21.032974243164063</v>
      </c>
      <c r="U42" s="1">
        <v>31.922859191894531</v>
      </c>
      <c r="V42" s="1">
        <v>39.579288482666016</v>
      </c>
      <c r="W42" s="1">
        <v>60.071582794189453</v>
      </c>
      <c r="X42" s="1">
        <v>299.66940307617188</v>
      </c>
      <c r="Y42" s="1">
        <v>1001.2449951171875</v>
      </c>
      <c r="Z42" s="1">
        <v>5.5005908012390137E-2</v>
      </c>
      <c r="AA42" s="1">
        <v>88.472709655761719</v>
      </c>
      <c r="AB42" s="1">
        <v>3.471811056137085</v>
      </c>
      <c r="AC42" s="1">
        <v>-3.9536893367767334E-2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1.1017257466035728</v>
      </c>
      <c r="AL42">
        <f>(U42-T42)/(1000-U42)*AK42</f>
        <v>1.2393296070963927E-2</v>
      </c>
      <c r="AM42">
        <f>(P42+273.15)</f>
        <v>304.93352928161619</v>
      </c>
      <c r="AN42">
        <f>(O42+273.15)</f>
        <v>304.8761276245117</v>
      </c>
      <c r="AO42">
        <f>(Y42*AG42+Z42*AH42)*AI42</f>
        <v>160.19919563801886</v>
      </c>
      <c r="AP42">
        <f>((AO42+0.00000010773*(AN42^4-AM42^4))-AL42*44100)/(L42*51.4+0.00000043092*AM42^3)</f>
        <v>-3.1667150798688826</v>
      </c>
      <c r="AQ42">
        <f>0.61365*EXP(17.502*J42/(240.97+J42))</f>
        <v>4.7168882505336223</v>
      </c>
      <c r="AR42">
        <f>AQ42*1000/AA42</f>
        <v>53.314612708105734</v>
      </c>
      <c r="AS42">
        <f>(AR42-U42)</f>
        <v>21.391753516211203</v>
      </c>
      <c r="AT42">
        <f>IF(D42,P42,(O42+P42)/2)</f>
        <v>31.754828453063965</v>
      </c>
      <c r="AU42">
        <f>0.61365*EXP(17.502*AT42/(240.97+AT42))</f>
        <v>4.7092190106642793</v>
      </c>
      <c r="AV42">
        <f>IF(AS42&lt;&gt;0,(1000-(AR42+U42)/2)/AS42*AL42,0)</f>
        <v>0.5546581045435881</v>
      </c>
      <c r="AW42">
        <f>U42*AA42/1000</f>
        <v>2.8243018526662489</v>
      </c>
      <c r="AX42">
        <f>(AU42-AW42)</f>
        <v>1.8849171579980304</v>
      </c>
      <c r="AY42">
        <f>1/(1.6/F42+1.37/N42)</f>
        <v>0.35398787364621581</v>
      </c>
      <c r="AZ42">
        <f>G42*AA42*0.001</f>
        <v>33.513776090939686</v>
      </c>
      <c r="BA42">
        <f>G42/S42</f>
        <v>0.95938078556216411</v>
      </c>
      <c r="BB42">
        <f>(1-AL42*AA42/AQ42/F42)*100</f>
        <v>64.124427098887111</v>
      </c>
      <c r="BC42">
        <f>(S42-E42/(N42/1.35))</f>
        <v>394.5321603538149</v>
      </c>
      <c r="BD42">
        <f>E42*BB42/100/BC42</f>
        <v>1.4356635008447767E-3</v>
      </c>
    </row>
    <row r="43" spans="1:56" x14ac:dyDescent="0.35">
      <c r="A43" s="1" t="s">
        <v>9</v>
      </c>
      <c r="B43" s="1" t="s">
        <v>5230</v>
      </c>
      <c r="K43" s="1">
        <v>2.72</v>
      </c>
    </row>
    <row r="44" spans="1:56" x14ac:dyDescent="0.35">
      <c r="A44" s="1" t="s">
        <v>9</v>
      </c>
      <c r="B44" s="1" t="s">
        <v>5229</v>
      </c>
      <c r="K44" s="1">
        <v>2.72</v>
      </c>
    </row>
    <row r="45" spans="1:56" x14ac:dyDescent="0.35">
      <c r="A45" s="1">
        <v>10</v>
      </c>
      <c r="B45" s="1" t="s">
        <v>5228</v>
      </c>
      <c r="C45" s="1">
        <v>2254.0000021010637</v>
      </c>
      <c r="D45" s="1">
        <v>0</v>
      </c>
      <c r="E45">
        <f>(R45-S45*(1000-T45)/(1000-U45))*AK45</f>
        <v>1.0224837621065397</v>
      </c>
      <c r="F45">
        <f>IF(AV45&lt;&gt;0,1/(1/AV45-1/N45),0)</f>
        <v>0.67069413386717458</v>
      </c>
      <c r="G45">
        <f>((AY45-AL45/2)*S45-E45)/(AY45+AL45/2)</f>
        <v>378.27160453915468</v>
      </c>
      <c r="H45">
        <f>AL45*1000</f>
        <v>12.667940826080907</v>
      </c>
      <c r="I45">
        <f>(AQ45-AW45)</f>
        <v>1.8777636754353302</v>
      </c>
      <c r="J45">
        <f>(P45+AP45*D45)</f>
        <v>31.83003044128418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31.784423828125</v>
      </c>
      <c r="P45" s="1">
        <v>31.83003044128418</v>
      </c>
      <c r="Q45" s="1">
        <v>31.801921844482422</v>
      </c>
      <c r="R45" s="1">
        <v>399.95693969726563</v>
      </c>
      <c r="S45" s="1">
        <v>394.49179077148438</v>
      </c>
      <c r="T45" s="1">
        <v>21.103977203369141</v>
      </c>
      <c r="U45" s="1">
        <v>32.233856201171875</v>
      </c>
      <c r="V45" s="1">
        <v>39.578468322753906</v>
      </c>
      <c r="W45" s="1">
        <v>60.45147705078125</v>
      </c>
      <c r="X45" s="1">
        <v>299.60903930664063</v>
      </c>
      <c r="Y45" s="1">
        <v>1249.989501953125</v>
      </c>
      <c r="Z45" s="1">
        <v>5.5005673319101334E-2</v>
      </c>
      <c r="AA45" s="1">
        <v>88.465164184570313</v>
      </c>
      <c r="AB45" s="1">
        <v>3.5393068790435791</v>
      </c>
      <c r="AC45" s="1">
        <v>-4.5274961739778519E-2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1.1015038209802961</v>
      </c>
      <c r="AL45">
        <f>(U45-T45)/(1000-U45)*AK45</f>
        <v>1.2667940826080906E-2</v>
      </c>
      <c r="AM45">
        <f>(P45+273.15)</f>
        <v>304.98003044128416</v>
      </c>
      <c r="AN45">
        <f>(O45+273.15)</f>
        <v>304.93442382812498</v>
      </c>
      <c r="AO45">
        <f>(Y45*AG45+Z45*AH45)*AI45</f>
        <v>199.99831584218919</v>
      </c>
      <c r="AP45">
        <f>((AO45+0.00000010773*(AN45^4-AM45^4))-AL45*44100)/(L45*51.4+0.00000043092*AM45^3)</f>
        <v>-2.9388738404307757</v>
      </c>
      <c r="AQ45">
        <f>0.61365*EXP(17.502*J45/(240.97+J45))</f>
        <v>4.7293370565738302</v>
      </c>
      <c r="AR45">
        <f>AQ45*1000/AA45</f>
        <v>53.459879944457278</v>
      </c>
      <c r="AS45">
        <f>(AR45-U45)</f>
        <v>21.226023743285403</v>
      </c>
      <c r="AT45">
        <f>IF(D45,P45,(O45+P45)/2)</f>
        <v>31.80722713470459</v>
      </c>
      <c r="AU45">
        <f>0.61365*EXP(17.502*AT45/(240.97+AT45))</f>
        <v>4.7232288232876405</v>
      </c>
      <c r="AV45">
        <f>IF(AS45&lt;&gt;0,(1000-(AR45+U45)/2)/AS45*AL45,0)</f>
        <v>0.57124025598940753</v>
      </c>
      <c r="AW45">
        <f>U45*AA45/1000</f>
        <v>2.8515733811385</v>
      </c>
      <c r="AX45">
        <f>(AU45-AW45)</f>
        <v>1.8716554421491405</v>
      </c>
      <c r="AY45">
        <f>1/(1.6/F45+1.37/N45)</f>
        <v>0.36480125194191038</v>
      </c>
      <c r="AZ45">
        <f>G45*AA45*0.001</f>
        <v>33.463859601917179</v>
      </c>
      <c r="BA45">
        <f>G45/S45</f>
        <v>0.95888333645521795</v>
      </c>
      <c r="BB45">
        <f>(1-AL45*AA45/AQ45/F45)*100</f>
        <v>64.669194489868204</v>
      </c>
      <c r="BC45">
        <f>(S45-E45/(N45/1.35))</f>
        <v>394.13347279490205</v>
      </c>
      <c r="BD45">
        <f>E45*BB45/100/BC45</f>
        <v>1.6776855009421881E-3</v>
      </c>
    </row>
    <row r="46" spans="1:56" x14ac:dyDescent="0.35">
      <c r="A46" s="1" t="s">
        <v>9</v>
      </c>
      <c r="B46" s="1" t="s">
        <v>5227</v>
      </c>
      <c r="K46" s="1">
        <v>2.72</v>
      </c>
    </row>
    <row r="47" spans="1:56" x14ac:dyDescent="0.35">
      <c r="A47" s="1" t="s">
        <v>9</v>
      </c>
      <c r="B47" s="1" t="s">
        <v>5226</v>
      </c>
      <c r="K47" s="1">
        <v>2.72</v>
      </c>
    </row>
    <row r="48" spans="1:56" x14ac:dyDescent="0.35">
      <c r="A48" s="1">
        <v>11</v>
      </c>
      <c r="B48" s="1" t="s">
        <v>5225</v>
      </c>
      <c r="C48" s="1">
        <v>2459.5000020898879</v>
      </c>
      <c r="D48" s="1">
        <v>0</v>
      </c>
      <c r="E48">
        <f>(R48-S48*(1000-T48)/(1000-U48))*AK48</f>
        <v>1.0208872339453998</v>
      </c>
      <c r="F48">
        <f>IF(AV48&lt;&gt;0,1/(1/AV48-1/N48),0)</f>
        <v>0.72562823185234682</v>
      </c>
      <c r="G48">
        <f>((AY48-AL48/2)*S48-E48)/(AY48+AL48/2)</f>
        <v>378.61086844573697</v>
      </c>
      <c r="H48">
        <f>AL48*1000</f>
        <v>13.274477879067819</v>
      </c>
      <c r="I48">
        <f>(AQ48-AW48)</f>
        <v>1.8400051100555364</v>
      </c>
      <c r="J48">
        <f>(P48+AP48*D48)</f>
        <v>31.884870529174805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31.879371643066406</v>
      </c>
      <c r="P48" s="1">
        <v>31.884870529174805</v>
      </c>
      <c r="Q48" s="1">
        <v>31.873550415039063</v>
      </c>
      <c r="R48" s="1">
        <v>400.04122924804688</v>
      </c>
      <c r="S48" s="1">
        <v>394.36196899414063</v>
      </c>
      <c r="T48" s="1">
        <v>21.172666549682617</v>
      </c>
      <c r="U48" s="1">
        <v>32.828075408935547</v>
      </c>
      <c r="V48" s="1">
        <v>39.492969512939453</v>
      </c>
      <c r="W48" s="1">
        <v>61.23358154296875</v>
      </c>
      <c r="X48" s="1">
        <v>299.61428833007813</v>
      </c>
      <c r="Y48" s="1">
        <v>1600.2374267578125</v>
      </c>
      <c r="Z48" s="1">
        <v>0.13882468640804291</v>
      </c>
      <c r="AA48" s="1">
        <v>88.462387084960938</v>
      </c>
      <c r="AB48" s="1">
        <v>3.7228548526763916</v>
      </c>
      <c r="AC48" s="1">
        <v>-5.8029022067785263E-2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1.101523118860581</v>
      </c>
      <c r="AL48">
        <f>(U48-T48)/(1000-U48)*AK48</f>
        <v>1.3274477879067818E-2</v>
      </c>
      <c r="AM48">
        <f>(P48+273.15)</f>
        <v>305.03487052917478</v>
      </c>
      <c r="AN48">
        <f>(O48+273.15)</f>
        <v>305.02937164306638</v>
      </c>
      <c r="AO48">
        <f>(Y48*AG48+Z48*AH48)*AI48</f>
        <v>256.037982558355</v>
      </c>
      <c r="AP48">
        <f>((AO48+0.00000010773*(AN48^4-AM48^4))-AL48*44100)/(L48*51.4+0.00000043092*AM48^3)</f>
        <v>-2.6950748828349087</v>
      </c>
      <c r="AQ48">
        <f>0.61365*EXP(17.502*J48/(240.97+J48))</f>
        <v>4.7440550241350801</v>
      </c>
      <c r="AR48">
        <f>AQ48*1000/AA48</f>
        <v>53.627933638946466</v>
      </c>
      <c r="AS48">
        <f>(AR48-U48)</f>
        <v>20.799858230010919</v>
      </c>
      <c r="AT48">
        <f>IF(D48,P48,(O48+P48)/2)</f>
        <v>31.882121086120605</v>
      </c>
      <c r="AU48">
        <f>0.61365*EXP(17.502*AT48/(240.97+AT48))</f>
        <v>4.7433161810071285</v>
      </c>
      <c r="AV48">
        <f>IF(AS48&lt;&gt;0,(1000-(AR48+U48)/2)/AS48*AL48,0)</f>
        <v>0.6106122719112328</v>
      </c>
      <c r="AW48">
        <f>U48*AA48/1000</f>
        <v>2.9040499140795437</v>
      </c>
      <c r="AX48">
        <f>(AU48-AW48)</f>
        <v>1.8392662669275848</v>
      </c>
      <c r="AY48">
        <f>1/(1.6/F48+1.37/N48)</f>
        <v>0.39053097470238385</v>
      </c>
      <c r="AZ48">
        <f>G48*AA48*0.001</f>
        <v>33.492821199020007</v>
      </c>
      <c r="BA48">
        <f>G48/S48</f>
        <v>0.96005928110010608</v>
      </c>
      <c r="BB48">
        <f>(1-AL48*AA48/AQ48/F48)*100</f>
        <v>65.887604878346465</v>
      </c>
      <c r="BC48">
        <f>(S48-E48/(N48/1.35))</f>
        <v>394.00421050296183</v>
      </c>
      <c r="BD48">
        <f>E48*BB48/100/BC48</f>
        <v>1.707185174739063E-3</v>
      </c>
    </row>
    <row r="49" spans="1:56" x14ac:dyDescent="0.35">
      <c r="A49" s="1" t="s">
        <v>9</v>
      </c>
      <c r="B49" s="1" t="s">
        <v>5224</v>
      </c>
      <c r="K49" s="1">
        <v>2.72</v>
      </c>
    </row>
    <row r="50" spans="1:56" x14ac:dyDescent="0.35">
      <c r="A50" s="1" t="s">
        <v>9</v>
      </c>
      <c r="B50" s="1" t="s">
        <v>5219</v>
      </c>
      <c r="K50" s="1">
        <v>2.72</v>
      </c>
    </row>
    <row r="51" spans="1:56" x14ac:dyDescent="0.35">
      <c r="A51" s="1">
        <v>12</v>
      </c>
      <c r="B51" s="1" t="s">
        <v>5223</v>
      </c>
      <c r="C51" s="1">
        <v>2664.5000020898879</v>
      </c>
      <c r="D51" s="1">
        <v>0</v>
      </c>
      <c r="E51">
        <f>(R51-S51*(1000-T51)/(1000-U51))*AK51</f>
        <v>1.1328080998840695</v>
      </c>
      <c r="F51">
        <f>IF(AV51&lt;&gt;0,1/(1/AV51-1/N51),0)</f>
        <v>0.80209778385648423</v>
      </c>
      <c r="G51">
        <f>((AY51-AL51/2)*S51-E51)/(AY51+AL51/2)</f>
        <v>378.51476166388989</v>
      </c>
      <c r="H51">
        <f>AL51*1000</f>
        <v>14.106768672448405</v>
      </c>
      <c r="I51">
        <f>(AQ51-AW51)</f>
        <v>1.7973895205305821</v>
      </c>
      <c r="J51">
        <f>(P51+AP51*D51)</f>
        <v>31.986471176147461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32.003452301025391</v>
      </c>
      <c r="P51" s="1">
        <v>31.986471176147461</v>
      </c>
      <c r="Q51" s="1">
        <v>31.965625762939453</v>
      </c>
      <c r="R51" s="1">
        <v>400.05770874023438</v>
      </c>
      <c r="S51" s="1">
        <v>393.9840087890625</v>
      </c>
      <c r="T51" s="1">
        <v>21.245176315307617</v>
      </c>
      <c r="U51" s="1">
        <v>33.62060546875</v>
      </c>
      <c r="V51" s="1">
        <v>39.349170684814453</v>
      </c>
      <c r="W51" s="1">
        <v>62.270275115966797</v>
      </c>
      <c r="X51" s="1">
        <v>299.62899780273438</v>
      </c>
      <c r="Y51" s="1">
        <v>2001.2596435546875</v>
      </c>
      <c r="Z51" s="1">
        <v>0.15322968363761902</v>
      </c>
      <c r="AA51" s="1">
        <v>88.45880126953125</v>
      </c>
      <c r="AB51" s="1">
        <v>3.9140963554382324</v>
      </c>
      <c r="AC51" s="1">
        <v>-8.0107152462005615E-2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1.1015771978041702</v>
      </c>
      <c r="AL51">
        <f>(U51-T51)/(1000-U51)*AK51</f>
        <v>1.4106768672448405E-2</v>
      </c>
      <c r="AM51">
        <f>(P51+273.15)</f>
        <v>305.13647117614744</v>
      </c>
      <c r="AN51">
        <f>(O51+273.15)</f>
        <v>305.15345230102537</v>
      </c>
      <c r="AO51">
        <f>(Y51*AG51+Z51*AH51)*AI51</f>
        <v>320.20153581168779</v>
      </c>
      <c r="AP51">
        <f>((AO51+0.00000010773*(AN51^4-AM51^4))-AL51*44100)/(L51*51.4+0.00000043092*AM51^3)</f>
        <v>-2.4679324182904083</v>
      </c>
      <c r="AQ51">
        <f>0.61365*EXP(17.502*J51/(240.97+J51))</f>
        <v>4.7714279782520537</v>
      </c>
      <c r="AR51">
        <f>AQ51*1000/AA51</f>
        <v>53.93955050005323</v>
      </c>
      <c r="AS51">
        <f>(AR51-U51)</f>
        <v>20.31894503130323</v>
      </c>
      <c r="AT51">
        <f>IF(D51,P51,(O51+P51)/2)</f>
        <v>31.994961738586426</v>
      </c>
      <c r="AU51">
        <f>0.61365*EXP(17.502*AT51/(240.97+AT51))</f>
        <v>4.7737216937935054</v>
      </c>
      <c r="AV51">
        <f>IF(AS51&lt;&gt;0,(1000-(AR51+U51)/2)/AS51*AL51,0)</f>
        <v>0.66387173246836251</v>
      </c>
      <c r="AW51">
        <f>U51*AA51/1000</f>
        <v>2.9740384577214716</v>
      </c>
      <c r="AX51">
        <f>(AU51-AW51)</f>
        <v>1.7996832360720338</v>
      </c>
      <c r="AY51">
        <f>1/(1.6/F51+1.37/N51)</f>
        <v>0.42545954395152569</v>
      </c>
      <c r="AZ51">
        <f>G51*AA51*0.001</f>
        <v>33.482962079610019</v>
      </c>
      <c r="BA51">
        <f>G51/S51</f>
        <v>0.9607363578721928</v>
      </c>
      <c r="BB51">
        <f>(1-AL51*AA51/AQ51/F51)*100</f>
        <v>67.394346777463582</v>
      </c>
      <c r="BC51">
        <f>(S51-E51/(N51/1.35))</f>
        <v>393.58702888458924</v>
      </c>
      <c r="BD51">
        <f>E51*BB51/100/BC51</f>
        <v>1.9397199682180846E-3</v>
      </c>
    </row>
    <row r="52" spans="1:56" x14ac:dyDescent="0.35">
      <c r="A52" s="1" t="s">
        <v>9</v>
      </c>
      <c r="B52" s="1" t="s">
        <v>5222</v>
      </c>
      <c r="K52" s="1">
        <v>1.6918400000000002</v>
      </c>
    </row>
    <row r="53" spans="1:56" x14ac:dyDescent="0.35">
      <c r="A53" s="1" t="s">
        <v>9</v>
      </c>
      <c r="B53" s="1" t="s">
        <v>5221</v>
      </c>
      <c r="K53" s="1">
        <v>1.6918400000000002</v>
      </c>
    </row>
    <row r="54" spans="1:56" x14ac:dyDescent="0.35">
      <c r="A54" s="1" t="s">
        <v>9</v>
      </c>
      <c r="B54" s="1" t="s">
        <v>5220</v>
      </c>
    </row>
    <row r="55" spans="1:56" x14ac:dyDescent="0.35">
      <c r="A55" s="1" t="s">
        <v>9</v>
      </c>
      <c r="B55" s="1" t="s">
        <v>5219</v>
      </c>
    </row>
    <row r="56" spans="1:56" x14ac:dyDescent="0.35">
      <c r="A56" s="1" t="s">
        <v>9</v>
      </c>
      <c r="B56" s="1" t="s">
        <v>5218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BD55"/>
  <sheetViews>
    <sheetView topLeftCell="B9" zoomScale="61" zoomScaleNormal="61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4592</v>
      </c>
    </row>
    <row r="3" spans="1:56" x14ac:dyDescent="0.35">
      <c r="A3" s="1" t="s">
        <v>2</v>
      </c>
      <c r="B3" s="1" t="s">
        <v>3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8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4591</v>
      </c>
    </row>
    <row r="12" spans="1:56" x14ac:dyDescent="0.35">
      <c r="A12" s="1" t="s">
        <v>9</v>
      </c>
      <c r="B12" s="1" t="s">
        <v>4590</v>
      </c>
    </row>
    <row r="13" spans="1:56" x14ac:dyDescent="0.35">
      <c r="A13" s="1" t="s">
        <v>9</v>
      </c>
      <c r="B13" s="1" t="s">
        <v>4589</v>
      </c>
    </row>
    <row r="14" spans="1:56" x14ac:dyDescent="0.35">
      <c r="A14" s="1" t="s">
        <v>9</v>
      </c>
      <c r="B14" s="1" t="s">
        <v>4588</v>
      </c>
    </row>
    <row r="15" spans="1:56" x14ac:dyDescent="0.35">
      <c r="A15" s="1" t="s">
        <v>9</v>
      </c>
      <c r="B15" s="1" t="s">
        <v>4587</v>
      </c>
    </row>
    <row r="16" spans="1:56" x14ac:dyDescent="0.35">
      <c r="A16" s="1" t="s">
        <v>9</v>
      </c>
      <c r="B16" s="1" t="s">
        <v>4586</v>
      </c>
    </row>
    <row r="17" spans="1:56" x14ac:dyDescent="0.35">
      <c r="A17" s="1" t="s">
        <v>9</v>
      </c>
      <c r="B17" s="1" t="s">
        <v>4585</v>
      </c>
    </row>
    <row r="18" spans="1:56" x14ac:dyDescent="0.35">
      <c r="A18" s="1">
        <v>1</v>
      </c>
      <c r="B18" s="1" t="s">
        <v>4584</v>
      </c>
      <c r="C18" s="1">
        <v>435.00000254809856</v>
      </c>
      <c r="D18" s="1">
        <v>0</v>
      </c>
      <c r="E18">
        <f>(R18-S18*(1000-T18)/(1000-U18))*AK18</f>
        <v>-7.2321663199037998</v>
      </c>
      <c r="F18">
        <f>IF(AV18&lt;&gt;0,1/(1/AV18-1/N18),0)</f>
        <v>3.0982313129598835</v>
      </c>
      <c r="G18">
        <f>((AY18-AL18/2)*S18-E18)/(AY18+AL18/2)</f>
        <v>388.47708201391481</v>
      </c>
      <c r="H18">
        <f>AL18*1000</f>
        <v>35.022661172969947</v>
      </c>
      <c r="I18">
        <f>(AQ18-AW18)</f>
        <v>1.6412752492325295</v>
      </c>
      <c r="J18">
        <f>(P18+AP18*D18)</f>
        <v>32.547866821289063</v>
      </c>
      <c r="K18" s="1"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33.166667938232422</v>
      </c>
      <c r="P18" s="1">
        <v>32.547866821289063</v>
      </c>
      <c r="Q18" s="1">
        <v>33.293968200683594</v>
      </c>
      <c r="R18" s="1">
        <v>399.83447265625</v>
      </c>
      <c r="S18" s="1">
        <v>393.8875732421875</v>
      </c>
      <c r="T18" s="1">
        <v>6.6209111213684082</v>
      </c>
      <c r="U18" s="1">
        <v>37.176837921142578</v>
      </c>
      <c r="V18" s="1">
        <v>11.468258857727051</v>
      </c>
      <c r="W18" s="1">
        <v>64.395004272460938</v>
      </c>
      <c r="X18" s="1">
        <v>300.1712646484375</v>
      </c>
      <c r="Y18" s="1">
        <v>-8.5810236632823944E-2</v>
      </c>
      <c r="Z18" s="1">
        <v>4.8208754509687424E-2</v>
      </c>
      <c r="AA18" s="1">
        <v>88.331748962402344</v>
      </c>
      <c r="AB18" s="1">
        <v>56.372718811035156</v>
      </c>
      <c r="AC18" s="1">
        <v>1.6737035512924194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1.103570825913373</v>
      </c>
      <c r="AL18">
        <f>(U18-T18)/(1000-U18)*AK18</f>
        <v>3.5022661172969947E-2</v>
      </c>
      <c r="AM18">
        <f>(P18+273.15)</f>
        <v>305.69786682128904</v>
      </c>
      <c r="AN18">
        <f>(O18+273.15)</f>
        <v>306.3166679382324</v>
      </c>
      <c r="AO18">
        <f>(Y18*AG18+Z18*AH18)*AI18</f>
        <v>-1.3729637554370511E-2</v>
      </c>
      <c r="AP18">
        <f>((AO18+0.00000010773*(AN18^4-AM18^4))-AL18*44100)/(L18*51.4+0.00000043092*AM18^3)</f>
        <v>-12.564830742758559</v>
      </c>
      <c r="AQ18">
        <f>0.61365*EXP(17.502*J18/(240.97+J18))</f>
        <v>4.9251703636988156</v>
      </c>
      <c r="AR18">
        <f>AQ18*1000/AA18</f>
        <v>55.757645711228619</v>
      </c>
      <c r="AS18">
        <f>(AR18-U18)</f>
        <v>18.580807790086041</v>
      </c>
      <c r="AT18">
        <f>IF(D18,P18,(O18+P18)/2)</f>
        <v>32.857267379760742</v>
      </c>
      <c r="AU18">
        <f>0.61365*EXP(17.502*AT18/(240.97+AT18))</f>
        <v>5.0117307818279242</v>
      </c>
      <c r="AV18">
        <f>IF(AS18&lt;&gt;0,(1000-(AR18+U18)/2)/AS18*AL18,0)</f>
        <v>1.7972983244042577</v>
      </c>
      <c r="AW18">
        <f>U18*AA18/1000</f>
        <v>3.283895114466286</v>
      </c>
      <c r="AX18">
        <f>(AU18-AW18)</f>
        <v>1.7278356673616382</v>
      </c>
      <c r="AY18">
        <f>1/(1.6/F18+1.37/N18)</f>
        <v>1.1954699720550221</v>
      </c>
      <c r="AZ18">
        <f>G18*AA18*0.001</f>
        <v>34.314860086099713</v>
      </c>
      <c r="BA18">
        <f>G18/S18</f>
        <v>0.98626386919562459</v>
      </c>
      <c r="BB18">
        <f>(1-AL18*AA18/AQ18/F18)*100</f>
        <v>79.726399902989684</v>
      </c>
      <c r="BC18">
        <f>(S18-E18/(N18/1.35))</f>
        <v>396.16856172169577</v>
      </c>
      <c r="BD18">
        <f>E18*BB18/100/BC18</f>
        <v>-1.4554274112003749E-2</v>
      </c>
    </row>
    <row r="19" spans="1:56" x14ac:dyDescent="0.35">
      <c r="A19" s="1" t="s">
        <v>9</v>
      </c>
      <c r="B19" s="1" t="s">
        <v>4583</v>
      </c>
      <c r="K19" s="1">
        <v>2.72</v>
      </c>
    </row>
    <row r="20" spans="1:56" x14ac:dyDescent="0.35">
      <c r="A20" s="1" t="s">
        <v>9</v>
      </c>
      <c r="B20" s="1" t="s">
        <v>4582</v>
      </c>
      <c r="K20" s="1">
        <v>2.72</v>
      </c>
    </row>
    <row r="21" spans="1:56" x14ac:dyDescent="0.35">
      <c r="A21" s="1">
        <v>2</v>
      </c>
      <c r="B21" s="1" t="s">
        <v>4581</v>
      </c>
      <c r="C21" s="1">
        <v>638.50000255927444</v>
      </c>
      <c r="D21" s="1">
        <v>0</v>
      </c>
      <c r="E21">
        <f>(R21-S21*(1000-T21)/(1000-U21))*AK21</f>
        <v>-6.5691083233875895</v>
      </c>
      <c r="F21">
        <f>IF(AV21&lt;&gt;0,1/(1/AV21-1/N21),0)</f>
        <v>2.7134587181165659</v>
      </c>
      <c r="G21">
        <f>((AY21-AL21/2)*S21-E21)/(AY21+AL21/2)</f>
        <v>388.10923994434768</v>
      </c>
      <c r="H21">
        <f>AL21*1000</f>
        <v>33.533847306420505</v>
      </c>
      <c r="I21">
        <f>(AQ21-AW21)</f>
        <v>1.7017583389933257</v>
      </c>
      <c r="J21">
        <f>(P21+AP21*D21)</f>
        <v>32.4736328125</v>
      </c>
      <c r="K21" s="1"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33.099643707275391</v>
      </c>
      <c r="P21" s="1">
        <v>32.4736328125</v>
      </c>
      <c r="Q21" s="1">
        <v>33.261627197265625</v>
      </c>
      <c r="R21" s="1">
        <v>400.08587646484375</v>
      </c>
      <c r="S21" s="1">
        <v>394.0638427734375</v>
      </c>
      <c r="T21" s="1">
        <v>6.9735984802246094</v>
      </c>
      <c r="U21" s="1">
        <v>36.260089874267578</v>
      </c>
      <c r="V21" s="1">
        <v>12.124391555786133</v>
      </c>
      <c r="W21" s="1">
        <v>63.042274475097656</v>
      </c>
      <c r="X21" s="1">
        <v>300.15444946289063</v>
      </c>
      <c r="Y21" s="1">
        <v>25.03338623046875</v>
      </c>
      <c r="Z21" s="1">
        <v>0.27478805184364319</v>
      </c>
      <c r="AA21" s="1">
        <v>88.329574584960938</v>
      </c>
      <c r="AB21" s="1">
        <v>56.40924072265625</v>
      </c>
      <c r="AC21" s="1">
        <v>1.7891178131103516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1.1035090053782739</v>
      </c>
      <c r="AL21">
        <f>(U21-T21)/(1000-U21)*AK21</f>
        <v>3.3533847306420506E-2</v>
      </c>
      <c r="AM21">
        <f>(P21+273.15)</f>
        <v>305.62363281249998</v>
      </c>
      <c r="AN21">
        <f>(O21+273.15)</f>
        <v>306.24964370727537</v>
      </c>
      <c r="AO21">
        <f>(Y21*AG21+Z21*AH21)*AI21</f>
        <v>4.0053417073486344</v>
      </c>
      <c r="AP21">
        <f>((AO21+0.00000010773*(AN21^4-AM21^4))-AL21*44100)/(L21*51.4+0.00000043092*AM21^3)</f>
        <v>-11.9953857627597</v>
      </c>
      <c r="AQ21">
        <f>0.61365*EXP(17.502*J21/(240.97+J21))</f>
        <v>4.9045966519998307</v>
      </c>
      <c r="AR21">
        <f>AQ21*1000/AA21</f>
        <v>55.526098422247941</v>
      </c>
      <c r="AS21">
        <f>(AR21-U21)</f>
        <v>19.266008547980363</v>
      </c>
      <c r="AT21">
        <f>IF(D21,P21,(O21+P21)/2)</f>
        <v>32.786638259887695</v>
      </c>
      <c r="AU21">
        <f>0.61365*EXP(17.502*AT21/(240.97+AT21))</f>
        <v>4.9918552734723081</v>
      </c>
      <c r="AV21">
        <f>IF(AS21&lt;&gt;0,(1000-(AR21+U21)/2)/AS21*AL21,0)</f>
        <v>1.6606903923639982</v>
      </c>
      <c r="AW21">
        <f>U21*AA21/1000</f>
        <v>3.202838313006505</v>
      </c>
      <c r="AX21">
        <f>(AU21-AW21)</f>
        <v>1.7890169604658031</v>
      </c>
      <c r="AY21">
        <f>1/(1.6/F21+1.37/N21)</f>
        <v>1.0992383918808106</v>
      </c>
      <c r="AZ21">
        <f>G21*AA21*0.001</f>
        <v>34.28152405677676</v>
      </c>
      <c r="BA21">
        <f>G21/S21</f>
        <v>0.98488924335919514</v>
      </c>
      <c r="BB21">
        <f>(1-AL21*AA21/AQ21/F21)*100</f>
        <v>77.743185549836852</v>
      </c>
      <c r="BC21">
        <f>(S21-E21/(N21/1.35))</f>
        <v>396.13570613269837</v>
      </c>
      <c r="BD21">
        <f>E21*BB21/100/BC21</f>
        <v>-1.2892132654939784E-2</v>
      </c>
    </row>
    <row r="22" spans="1:56" x14ac:dyDescent="0.35">
      <c r="A22" s="1" t="s">
        <v>9</v>
      </c>
      <c r="B22" s="1" t="s">
        <v>4580</v>
      </c>
      <c r="K22" s="1">
        <v>2.72</v>
      </c>
    </row>
    <row r="23" spans="1:56" x14ac:dyDescent="0.35">
      <c r="A23" s="1" t="s">
        <v>9</v>
      </c>
      <c r="B23" s="1" t="s">
        <v>4579</v>
      </c>
      <c r="K23" s="1">
        <v>2.72</v>
      </c>
    </row>
    <row r="24" spans="1:56" x14ac:dyDescent="0.35">
      <c r="A24" s="1">
        <v>3</v>
      </c>
      <c r="B24" s="1" t="s">
        <v>4578</v>
      </c>
      <c r="C24" s="1">
        <v>842.50000255927444</v>
      </c>
      <c r="D24" s="1">
        <v>0</v>
      </c>
      <c r="E24">
        <f>(R24-S24*(1000-T24)/(1000-U24))*AK24</f>
        <v>-5.9065150061350593</v>
      </c>
      <c r="F24">
        <f>IF(AV24&lt;&gt;0,1/(1/AV24-1/N24),0)</f>
        <v>2.2150062954513823</v>
      </c>
      <c r="G24">
        <f>((AY24-AL24/2)*S24-E24)/(AY24+AL24/2)</f>
        <v>387.61880829173708</v>
      </c>
      <c r="H24">
        <f>AL24*1000</f>
        <v>31.311284013688706</v>
      </c>
      <c r="I24">
        <f>(AQ24-AW24)</f>
        <v>1.8094335451673533</v>
      </c>
      <c r="J24">
        <f>(P24+AP24*D24)</f>
        <v>32.375911712646484</v>
      </c>
      <c r="K24" s="1"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33.015262603759766</v>
      </c>
      <c r="P24" s="1">
        <v>32.375911712646484</v>
      </c>
      <c r="Q24" s="1">
        <v>33.194854736328125</v>
      </c>
      <c r="R24" s="1">
        <v>400.05374145507813</v>
      </c>
      <c r="S24" s="1">
        <v>394.22113037109375</v>
      </c>
      <c r="T24" s="1">
        <v>7.3521862030029297</v>
      </c>
      <c r="U24" s="1">
        <v>34.737770080566406</v>
      </c>
      <c r="V24" s="1">
        <v>12.842584609985352</v>
      </c>
      <c r="W24" s="1">
        <v>60.678924560546875</v>
      </c>
      <c r="X24" s="1">
        <v>300.18783569335938</v>
      </c>
      <c r="Y24" s="1">
        <v>49.727672576904297</v>
      </c>
      <c r="Z24" s="1">
        <v>2.0488396286964417E-2</v>
      </c>
      <c r="AA24" s="1">
        <v>88.324440002441406</v>
      </c>
      <c r="AB24" s="1">
        <v>56.349693298339844</v>
      </c>
      <c r="AC24" s="1">
        <v>1.846203088760376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1.1036317488726444</v>
      </c>
      <c r="AL24">
        <f>(U24-T24)/(1000-U24)*AK24</f>
        <v>3.1311284013688705E-2</v>
      </c>
      <c r="AM24">
        <f>(P24+273.15)</f>
        <v>305.52591171264646</v>
      </c>
      <c r="AN24">
        <f>(O24+273.15)</f>
        <v>306.16526260375974</v>
      </c>
      <c r="AO24">
        <f>(Y24*AG24+Z24*AH24)*AI24</f>
        <v>7.9564274344646719</v>
      </c>
      <c r="AP24">
        <f>((AO24+0.00000010773*(AN24^4-AM24^4))-AL24*44100)/(L24*51.4+0.00000043092*AM24^3)</f>
        <v>-11.161480037646117</v>
      </c>
      <c r="AQ24">
        <f>0.61365*EXP(17.502*J24/(240.97+J24))</f>
        <v>4.8776276344669451</v>
      </c>
      <c r="AR24">
        <f>AQ24*1000/AA24</f>
        <v>55.223985958270674</v>
      </c>
      <c r="AS24">
        <f>(AR24-U24)</f>
        <v>20.486215877704268</v>
      </c>
      <c r="AT24">
        <f>IF(D24,P24,(O24+P24)/2)</f>
        <v>32.695587158203125</v>
      </c>
      <c r="AU24">
        <f>0.61365*EXP(17.502*AT24/(240.97+AT24))</f>
        <v>4.9663341112133947</v>
      </c>
      <c r="AV24">
        <f>IF(AS24&lt;&gt;0,(1000-(AR24+U24)/2)/AS24*AL24,0)</f>
        <v>1.4596582963563198</v>
      </c>
      <c r="AW24">
        <f>U24*AA24/1000</f>
        <v>3.0681940892995918</v>
      </c>
      <c r="AX24">
        <f>(AU24-AW24)</f>
        <v>1.8981400219138029</v>
      </c>
      <c r="AY24">
        <f>1/(1.6/F24+1.37/N24)</f>
        <v>0.95931266365007917</v>
      </c>
      <c r="AZ24">
        <f>G24*AA24*0.001</f>
        <v>34.236214176781367</v>
      </c>
      <c r="BA24">
        <f>G24/S24</f>
        <v>0.98325223695355524</v>
      </c>
      <c r="BB24">
        <f>(1-AL24*AA24/AQ24/F24)*100</f>
        <v>74.402463986793748</v>
      </c>
      <c r="BC24">
        <f>(S24-E24/(N24/1.35))</f>
        <v>396.08401516758391</v>
      </c>
      <c r="BD24">
        <f>E24*BB24/100/BC24</f>
        <v>-1.1095102382394416E-2</v>
      </c>
    </row>
    <row r="25" spans="1:56" x14ac:dyDescent="0.35">
      <c r="A25" s="1" t="s">
        <v>9</v>
      </c>
      <c r="B25" s="1" t="s">
        <v>4577</v>
      </c>
      <c r="K25" s="1">
        <v>2.72</v>
      </c>
    </row>
    <row r="26" spans="1:56" x14ac:dyDescent="0.35">
      <c r="A26" s="1" t="s">
        <v>9</v>
      </c>
      <c r="B26" s="1" t="s">
        <v>4576</v>
      </c>
      <c r="K26" s="1">
        <v>2.72</v>
      </c>
    </row>
    <row r="27" spans="1:56" x14ac:dyDescent="0.35">
      <c r="A27" s="1">
        <v>4</v>
      </c>
      <c r="B27" s="1" t="s">
        <v>4575</v>
      </c>
      <c r="C27" s="1">
        <v>1045.5000025592744</v>
      </c>
      <c r="D27" s="1">
        <v>0</v>
      </c>
      <c r="E27">
        <f>(R27-S27*(1000-T27)/(1000-U27))*AK27</f>
        <v>-4.8202109705144531</v>
      </c>
      <c r="F27">
        <f>IF(AV27&lt;&gt;0,1/(1/AV27-1/N27),0)</f>
        <v>1.8215779483441603</v>
      </c>
      <c r="G27">
        <f>((AY27-AL27/2)*S27-E27)/(AY27+AL27/2)</f>
        <v>386.16878571680513</v>
      </c>
      <c r="H27">
        <f>AL27*1000</f>
        <v>29.136640400244502</v>
      </c>
      <c r="I27">
        <f>(AQ27-AW27)</f>
        <v>1.9249148084964536</v>
      </c>
      <c r="J27">
        <f>(P27+AP27*D27)</f>
        <v>32.334968566894531</v>
      </c>
      <c r="K27" s="1"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32.957908630371094</v>
      </c>
      <c r="P27" s="1">
        <v>32.334968566894531</v>
      </c>
      <c r="Q27" s="1">
        <v>33.135749816894531</v>
      </c>
      <c r="R27" s="1">
        <v>400.048583984375</v>
      </c>
      <c r="S27" s="1">
        <v>394.01336669921875</v>
      </c>
      <c r="T27" s="1">
        <v>7.7800846099853516</v>
      </c>
      <c r="U27" s="1">
        <v>33.303989410400391</v>
      </c>
      <c r="V27" s="1">
        <v>13.63341236114502</v>
      </c>
      <c r="W27" s="1">
        <v>58.360160827636719</v>
      </c>
      <c r="X27" s="1">
        <v>300.15887451171875</v>
      </c>
      <c r="Y27" s="1">
        <v>99.427413940429688</v>
      </c>
      <c r="Z27" s="1">
        <v>9.5214039087295532E-2</v>
      </c>
      <c r="AA27" s="1">
        <v>88.321304321289063</v>
      </c>
      <c r="AB27" s="1">
        <v>56.124855041503906</v>
      </c>
      <c r="AC27" s="1">
        <v>1.8822087049484253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1.1035252739401422</v>
      </c>
      <c r="AL27">
        <f>(U27-T27)/(1000-U27)*AK27</f>
        <v>2.9136640400244503E-2</v>
      </c>
      <c r="AM27">
        <f>(P27+273.15)</f>
        <v>305.48496856689451</v>
      </c>
      <c r="AN27">
        <f>(O27+273.15)</f>
        <v>306.10790863037107</v>
      </c>
      <c r="AO27">
        <f>(Y27*AG27+Z27*AH27)*AI27</f>
        <v>15.908385874888609</v>
      </c>
      <c r="AP27">
        <f>((AO27+0.00000010773*(AN27^4-AM27^4))-AL27*44100)/(L27*51.4+0.00000043092*AM27^3)</f>
        <v>-10.314371974987564</v>
      </c>
      <c r="AQ27">
        <f>0.61365*EXP(17.502*J27/(240.97+J27))</f>
        <v>4.8663665923254147</v>
      </c>
      <c r="AR27">
        <f>AQ27*1000/AA27</f>
        <v>55.098445722935509</v>
      </c>
      <c r="AS27">
        <f>(AR27-U27)</f>
        <v>21.794456312535118</v>
      </c>
      <c r="AT27">
        <f>IF(D27,P27,(O27+P27)/2)</f>
        <v>32.646438598632813</v>
      </c>
      <c r="AU27">
        <f>0.61365*EXP(17.502*AT27/(240.97+AT27))</f>
        <v>4.9526052650325001</v>
      </c>
      <c r="AV27">
        <f>IF(AS27&lt;&gt;0,(1000-(AR27+U27)/2)/AS27*AL27,0)</f>
        <v>1.277791242846203</v>
      </c>
      <c r="AW27">
        <f>U27*AA27/1000</f>
        <v>2.9414517838289611</v>
      </c>
      <c r="AX27">
        <f>(AU27-AW27)</f>
        <v>2.011153481203539</v>
      </c>
      <c r="AY27">
        <f>1/(1.6/F27+1.37/N27)</f>
        <v>0.83442728872037142</v>
      </c>
      <c r="AZ27">
        <f>G27*AA27*0.001</f>
        <v>34.106930842676618</v>
      </c>
      <c r="BA27">
        <f>G27/S27</f>
        <v>0.98009057142367961</v>
      </c>
      <c r="BB27">
        <f>(1-AL27*AA27/AQ27/F27)*100</f>
        <v>70.969643716186198</v>
      </c>
      <c r="BC27">
        <f>(S27-E27/(N27/1.35))</f>
        <v>395.53363672706416</v>
      </c>
      <c r="BD27">
        <f>E27*BB27/100/BC27</f>
        <v>-8.6487879525229665E-3</v>
      </c>
    </row>
    <row r="28" spans="1:56" x14ac:dyDescent="0.35">
      <c r="A28" s="1" t="s">
        <v>9</v>
      </c>
      <c r="B28" s="1" t="s">
        <v>4574</v>
      </c>
      <c r="K28" s="1">
        <v>2.72</v>
      </c>
    </row>
    <row r="29" spans="1:56" x14ac:dyDescent="0.35">
      <c r="A29" s="1" t="s">
        <v>9</v>
      </c>
      <c r="B29" s="1" t="s">
        <v>884</v>
      </c>
      <c r="K29" s="1">
        <v>2.72</v>
      </c>
    </row>
    <row r="30" spans="1:56" x14ac:dyDescent="0.35">
      <c r="A30" s="1">
        <v>5</v>
      </c>
      <c r="B30" s="1" t="s">
        <v>4573</v>
      </c>
      <c r="C30" s="1">
        <v>1249.5000025592744</v>
      </c>
      <c r="D30" s="1">
        <v>0</v>
      </c>
      <c r="E30">
        <f>(R30-S30*(1000-T30)/(1000-U30))*AK30</f>
        <v>-4.1545965954156516</v>
      </c>
      <c r="F30">
        <f>IF(AV30&lt;&gt;0,1/(1/AV30-1/N30),0)</f>
        <v>1.6202430262104637</v>
      </c>
      <c r="G30">
        <f>((AY30-AL30/2)*S30-E30)/(AY30+AL30/2)</f>
        <v>385.24337795422747</v>
      </c>
      <c r="H30">
        <f>AL30*1000</f>
        <v>27.692603505434423</v>
      </c>
      <c r="I30">
        <f>(AQ30-AW30)</f>
        <v>1.9899055151323033</v>
      </c>
      <c r="J30">
        <f>(P30+AP30*D30)</f>
        <v>32.318611145019531</v>
      </c>
      <c r="K30" s="1"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32.912685394287109</v>
      </c>
      <c r="P30" s="1">
        <v>32.318611145019531</v>
      </c>
      <c r="Q30" s="1">
        <v>33.087501525878906</v>
      </c>
      <c r="R30" s="1">
        <v>400.03817749023438</v>
      </c>
      <c r="S30" s="1">
        <v>393.91769409179688</v>
      </c>
      <c r="T30" s="1">
        <v>8.2375164031982422</v>
      </c>
      <c r="U30" s="1">
        <v>32.516548156738281</v>
      </c>
      <c r="V30" s="1">
        <v>14.47205924987793</v>
      </c>
      <c r="W30" s="1">
        <v>57.126617431640625</v>
      </c>
      <c r="X30" s="1">
        <v>300.15451049804688</v>
      </c>
      <c r="Y30" s="1">
        <v>149.46343994140625</v>
      </c>
      <c r="Z30" s="1">
        <v>1.0846888646483421E-2</v>
      </c>
      <c r="AA30" s="1">
        <v>88.323287963867188</v>
      </c>
      <c r="AB30" s="1">
        <v>57.305141448974609</v>
      </c>
      <c r="AC30" s="1">
        <v>1.9429562091827393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1.1035092297722309</v>
      </c>
      <c r="AL30">
        <f>(U30-T30)/(1000-U30)*AK30</f>
        <v>2.7692603505434423E-2</v>
      </c>
      <c r="AM30">
        <f>(P30+273.15)</f>
        <v>305.46861114501951</v>
      </c>
      <c r="AN30">
        <f>(O30+273.15)</f>
        <v>306.06268539428709</v>
      </c>
      <c r="AO30">
        <f>(Y30*AG30+Z30*AH30)*AI30</f>
        <v>23.914149856102085</v>
      </c>
      <c r="AP30">
        <f>((AO30+0.00000010773*(AN30^4-AM30^4))-AL30*44100)/(L30*51.4+0.00000043092*AM30^3)</f>
        <v>-9.731242839136323</v>
      </c>
      <c r="AQ30">
        <f>0.61365*EXP(17.502*J30/(240.97+J30))</f>
        <v>4.8618739615708533</v>
      </c>
      <c r="AR30">
        <f>AQ30*1000/AA30</f>
        <v>55.046342517953285</v>
      </c>
      <c r="AS30">
        <f>(AR30-U30)</f>
        <v>22.529794361215004</v>
      </c>
      <c r="AT30">
        <f>IF(D30,P30,(O30+P30)/2)</f>
        <v>32.61564826965332</v>
      </c>
      <c r="AU30">
        <f>0.61365*EXP(17.502*AT30/(240.97+AT30))</f>
        <v>4.9440213270996303</v>
      </c>
      <c r="AV30">
        <f>IF(AS30&lt;&gt;0,(1000-(AR30+U30)/2)/AS30*AL30,0)</f>
        <v>1.175340567883657</v>
      </c>
      <c r="AW30">
        <f>U30*AA30/1000</f>
        <v>2.87196844643855</v>
      </c>
      <c r="AX30">
        <f>(AU30-AW30)</f>
        <v>2.0720528806610803</v>
      </c>
      <c r="AY30">
        <f>1/(1.6/F30+1.37/N30)</f>
        <v>0.76477529950425704</v>
      </c>
      <c r="AZ30">
        <f>G30*AA30*0.001</f>
        <v>34.025961807224157</v>
      </c>
      <c r="BA30">
        <f>G30/S30</f>
        <v>0.97797936912286054</v>
      </c>
      <c r="BB30">
        <f>(1-AL30*AA30/AQ30/F30)*100</f>
        <v>68.950460846228623</v>
      </c>
      <c r="BC30">
        <f>(S30-E30/(N30/1.35))</f>
        <v>395.22803273058992</v>
      </c>
      <c r="BD30">
        <f>E30*BB30/100/BC30</f>
        <v>-7.2480018156847225E-3</v>
      </c>
    </row>
    <row r="31" spans="1:56" x14ac:dyDescent="0.35">
      <c r="A31" s="1" t="s">
        <v>9</v>
      </c>
      <c r="B31" s="1" t="s">
        <v>4572</v>
      </c>
      <c r="K31" s="1">
        <v>2.72</v>
      </c>
    </row>
    <row r="32" spans="1:56" x14ac:dyDescent="0.35">
      <c r="A32" s="1" t="s">
        <v>9</v>
      </c>
      <c r="B32" s="1" t="s">
        <v>4571</v>
      </c>
      <c r="K32" s="1">
        <v>2.72</v>
      </c>
    </row>
    <row r="33" spans="1:56" x14ac:dyDescent="0.35">
      <c r="A33" s="1">
        <v>6</v>
      </c>
      <c r="B33" s="1" t="s">
        <v>880</v>
      </c>
      <c r="C33" s="1">
        <v>1453.5000025592744</v>
      </c>
      <c r="D33" s="1">
        <v>0</v>
      </c>
      <c r="E33">
        <f>(R33-S33*(1000-T33)/(1000-U33))*AK33</f>
        <v>-3.1490230049887957</v>
      </c>
      <c r="F33">
        <f>IF(AV33&lt;&gt;0,1/(1/AV33-1/N33),0)</f>
        <v>1.5748122330879404</v>
      </c>
      <c r="G33">
        <f>((AY33-AL33/2)*S33-E33)/(AY33+AL33/2)</f>
        <v>383.33953684218733</v>
      </c>
      <c r="H33">
        <f>AL33*1000</f>
        <v>27.168711778822498</v>
      </c>
      <c r="I33">
        <f>(AQ33-AW33)</f>
        <v>1.9930494580254048</v>
      </c>
      <c r="J33">
        <f>(P33+AP33*D33)</f>
        <v>32.333286285400391</v>
      </c>
      <c r="K33" s="1"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32.892505645751953</v>
      </c>
      <c r="P33" s="1">
        <v>32.333286285400391</v>
      </c>
      <c r="Q33" s="1">
        <v>33.057693481445313</v>
      </c>
      <c r="R33" s="1">
        <v>400.05477905273438</v>
      </c>
      <c r="S33" s="1">
        <v>393.2265625</v>
      </c>
      <c r="T33" s="1">
        <v>8.7054519653320313</v>
      </c>
      <c r="U33" s="1">
        <v>32.526702880859375</v>
      </c>
      <c r="V33" s="1">
        <v>15.311458587646484</v>
      </c>
      <c r="W33" s="1">
        <v>57.209121704101563</v>
      </c>
      <c r="X33" s="1">
        <v>300.13204956054688</v>
      </c>
      <c r="Y33" s="1">
        <v>299.98770141601563</v>
      </c>
      <c r="Z33" s="1">
        <v>0.2024756520986557</v>
      </c>
      <c r="AA33" s="1">
        <v>88.322967529296875</v>
      </c>
      <c r="AB33" s="1">
        <v>57.535087585449219</v>
      </c>
      <c r="AC33" s="1">
        <v>1.9379334449768066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1.1034266527961278</v>
      </c>
      <c r="AL33">
        <f>(U33-T33)/(1000-U33)*AK33</f>
        <v>2.7168711778822498E-2</v>
      </c>
      <c r="AM33">
        <f>(P33+273.15)</f>
        <v>305.48328628540037</v>
      </c>
      <c r="AN33">
        <f>(O33+273.15)</f>
        <v>306.04250564575193</v>
      </c>
      <c r="AO33">
        <f>(Y33*AG33+Z33*AH33)*AI33</f>
        <v>47.998031153722877</v>
      </c>
      <c r="AP33">
        <f>((AO33+0.00000010773*(AN33^4-AM33^4))-AL33*44100)/(L33*51.4+0.00000043092*AM33^3)</f>
        <v>-9.3487473118406506</v>
      </c>
      <c r="AQ33">
        <f>0.61365*EXP(17.502*J33/(240.97+J33))</f>
        <v>4.8659043804066346</v>
      </c>
      <c r="AR33">
        <f>AQ33*1000/AA33</f>
        <v>55.092174963353742</v>
      </c>
      <c r="AS33">
        <f>(AR33-U33)</f>
        <v>22.565472082494367</v>
      </c>
      <c r="AT33">
        <f>IF(D33,P33,(O33+P33)/2)</f>
        <v>32.612895965576172</v>
      </c>
      <c r="AU33">
        <f>0.61365*EXP(17.502*AT33/(240.97+AT33))</f>
        <v>4.9432546517907525</v>
      </c>
      <c r="AV33">
        <f>IF(AS33&lt;&gt;0,(1000-(AR33+U33)/2)/AS33*AL33,0)</f>
        <v>1.1512484943627299</v>
      </c>
      <c r="AW33">
        <f>U33*AA33/1000</f>
        <v>2.8728549223812299</v>
      </c>
      <c r="AX33">
        <f>(AU33-AW33)</f>
        <v>2.0703997294095227</v>
      </c>
      <c r="AY33">
        <f>1/(1.6/F33+1.37/N33)</f>
        <v>0.74846849965234474</v>
      </c>
      <c r="AZ33">
        <f>G33*AA33*0.001</f>
        <v>33.857685465208213</v>
      </c>
      <c r="BA33">
        <f>G33/S33</f>
        <v>0.97485666890111811</v>
      </c>
      <c r="BB33">
        <f>(1-AL33*AA33/AQ33/F33)*100</f>
        <v>68.685149059521294</v>
      </c>
      <c r="BC33">
        <f>(S33-E33/(N33/1.35))</f>
        <v>394.21974834202325</v>
      </c>
      <c r="BD33">
        <f>E33*BB33/100/BC33</f>
        <v>-5.4865621369598128E-3</v>
      </c>
    </row>
    <row r="34" spans="1:56" x14ac:dyDescent="0.35">
      <c r="A34" s="1" t="s">
        <v>9</v>
      </c>
      <c r="B34" s="1" t="s">
        <v>4570</v>
      </c>
      <c r="K34" s="1">
        <v>2.72</v>
      </c>
    </row>
    <row r="35" spans="1:56" x14ac:dyDescent="0.35">
      <c r="A35" s="1" t="s">
        <v>9</v>
      </c>
      <c r="B35" s="1" t="s">
        <v>4569</v>
      </c>
      <c r="K35" s="1">
        <v>2.72</v>
      </c>
    </row>
    <row r="36" spans="1:56" x14ac:dyDescent="0.35">
      <c r="A36" s="1">
        <v>7</v>
      </c>
      <c r="B36" s="1" t="s">
        <v>4568</v>
      </c>
      <c r="C36" s="1">
        <v>1657.5000025592744</v>
      </c>
      <c r="D36" s="1">
        <v>0</v>
      </c>
      <c r="E36">
        <f>(R36-S36*(1000-T36)/(1000-U36))*AK36</f>
        <v>-2.5849666583610156</v>
      </c>
      <c r="F36">
        <f>IF(AV36&lt;&gt;0,1/(1/AV36-1/N36),0)</f>
        <v>1.5983151354028069</v>
      </c>
      <c r="G36">
        <f>((AY36-AL36/2)*S36-E36)/(AY36+AL36/2)</f>
        <v>382.25051258362475</v>
      </c>
      <c r="H36">
        <f>AL36*1000</f>
        <v>27.104829940094408</v>
      </c>
      <c r="I36">
        <f>(AQ36-AW36)</f>
        <v>1.9663752519056565</v>
      </c>
      <c r="J36">
        <f>(P36+AP36*D36)</f>
        <v>32.369808197021484</v>
      </c>
      <c r="K36" s="1"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32.890987396240234</v>
      </c>
      <c r="P36" s="1">
        <v>32.369808197021484</v>
      </c>
      <c r="Q36" s="1">
        <v>33.044048309326172</v>
      </c>
      <c r="R36" s="1">
        <v>400.01300048828125</v>
      </c>
      <c r="S36" s="1">
        <v>392.71066284179688</v>
      </c>
      <c r="T36" s="1">
        <v>9.1938133239746094</v>
      </c>
      <c r="U36" s="1">
        <v>32.943523406982422</v>
      </c>
      <c r="V36" s="1">
        <v>16.171243667602539</v>
      </c>
      <c r="W36" s="1">
        <v>57.945247650146484</v>
      </c>
      <c r="X36" s="1">
        <v>300.19891357421875</v>
      </c>
      <c r="Y36" s="1">
        <v>500.41000366210938</v>
      </c>
      <c r="Z36" s="1">
        <v>0.17475013434886932</v>
      </c>
      <c r="AA36" s="1">
        <v>88.32000732421875</v>
      </c>
      <c r="AB36" s="1">
        <v>58.009281158447266</v>
      </c>
      <c r="AC36" s="1">
        <v>1.9641239643096924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1.1036724763758039</v>
      </c>
      <c r="AL36">
        <f>(U36-T36)/(1000-U36)*AK36</f>
        <v>2.7104829940094409E-2</v>
      </c>
      <c r="AM36">
        <f>(P36+273.15)</f>
        <v>305.51980819702146</v>
      </c>
      <c r="AN36">
        <f>(O36+273.15)</f>
        <v>306.04098739624021</v>
      </c>
      <c r="AO36">
        <f>(Y36*AG36+Z36*AH36)*AI36</f>
        <v>80.065598796331869</v>
      </c>
      <c r="AP36">
        <f>((AO36+0.00000010773*(AN36^4-AM36^4))-AL36*44100)/(L36*51.4+0.00000043092*AM36^3)</f>
        <v>-9.0669796590465968</v>
      </c>
      <c r="AQ36">
        <f>0.61365*EXP(17.502*J36/(240.97+J36))</f>
        <v>4.875947480495916</v>
      </c>
      <c r="AR36">
        <f>AQ36*1000/AA36</f>
        <v>55.207734104873133</v>
      </c>
      <c r="AS36">
        <f>(AR36-U36)</f>
        <v>22.264210697890711</v>
      </c>
      <c r="AT36">
        <f>IF(D36,P36,(O36+P36)/2)</f>
        <v>32.630397796630859</v>
      </c>
      <c r="AU36">
        <f>0.61365*EXP(17.502*AT36/(240.97+AT36))</f>
        <v>4.948131683861682</v>
      </c>
      <c r="AV36">
        <f>IF(AS36&lt;&gt;0,(1000-(AR36+U36)/2)/AS36*AL36,0)</f>
        <v>1.1637586380107765</v>
      </c>
      <c r="AW36">
        <f>U36*AA36/1000</f>
        <v>2.9095722285902594</v>
      </c>
      <c r="AX36">
        <f>(AU36-AW36)</f>
        <v>2.0385594552714226</v>
      </c>
      <c r="AY36">
        <f>1/(1.6/F36+1.37/N36)</f>
        <v>0.75693260433750964</v>
      </c>
      <c r="AZ36">
        <f>G36*AA36*0.001</f>
        <v>33.760368071072108</v>
      </c>
      <c r="BA36">
        <f>G36/S36</f>
        <v>0.973364231613986</v>
      </c>
      <c r="BB36">
        <f>(1-AL36*AA36/AQ36/F36)*100</f>
        <v>69.282607151499363</v>
      </c>
      <c r="BC36">
        <f>(S36-E36/(N36/1.35))</f>
        <v>393.52594818049369</v>
      </c>
      <c r="BD36">
        <f>E36*BB36/100/BC36</f>
        <v>-4.5509890851926195E-3</v>
      </c>
    </row>
    <row r="37" spans="1:56" x14ac:dyDescent="0.35">
      <c r="A37" s="1" t="s">
        <v>9</v>
      </c>
      <c r="B37" s="1" t="s">
        <v>4567</v>
      </c>
      <c r="K37" s="1">
        <v>2.72</v>
      </c>
    </row>
    <row r="38" spans="1:56" x14ac:dyDescent="0.35">
      <c r="A38" s="1" t="s">
        <v>9</v>
      </c>
      <c r="B38" s="1" t="s">
        <v>4566</v>
      </c>
      <c r="K38" s="1">
        <v>2.72</v>
      </c>
    </row>
    <row r="39" spans="1:56" x14ac:dyDescent="0.35">
      <c r="A39" s="1">
        <v>8</v>
      </c>
      <c r="B39" s="1" t="s">
        <v>4565</v>
      </c>
      <c r="C39" s="1">
        <v>1860.5000025592744</v>
      </c>
      <c r="D39" s="1">
        <v>0</v>
      </c>
      <c r="E39">
        <f>(R39-S39*(1000-T39)/(1000-U39))*AK39</f>
        <v>-2.4385462479883113</v>
      </c>
      <c r="F39">
        <f>IF(AV39&lt;&gt;0,1/(1/AV39-1/N39),0)</f>
        <v>1.6711182076187334</v>
      </c>
      <c r="G39">
        <f>((AY39-AL39/2)*S39-E39)/(AY39+AL39/2)</f>
        <v>382.14408225026023</v>
      </c>
      <c r="H39">
        <f>AL39*1000</f>
        <v>27.339130830473103</v>
      </c>
      <c r="I39">
        <f>(AQ39-AW39)</f>
        <v>1.9194650532632593</v>
      </c>
      <c r="J39">
        <f>(P39+AP39*D39)</f>
        <v>32.425403594970703</v>
      </c>
      <c r="K39" s="1"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32.915477752685547</v>
      </c>
      <c r="P39" s="1">
        <v>32.425403594970703</v>
      </c>
      <c r="Q39" s="1">
        <v>33.054874420166016</v>
      </c>
      <c r="R39" s="1">
        <v>400.07330322265625</v>
      </c>
      <c r="S39" s="1">
        <v>392.55743408203125</v>
      </c>
      <c r="T39" s="1">
        <v>9.7084074020385742</v>
      </c>
      <c r="U39" s="1">
        <v>33.650028228759766</v>
      </c>
      <c r="V39" s="1">
        <v>17.05192756652832</v>
      </c>
      <c r="W39" s="1">
        <v>59.103191375732422</v>
      </c>
      <c r="X39" s="1">
        <v>300.1473388671875</v>
      </c>
      <c r="Y39" s="1">
        <v>750.49774169921875</v>
      </c>
      <c r="Z39" s="1">
        <v>0.12293440848588943</v>
      </c>
      <c r="AA39" s="1">
        <v>88.315086364746094</v>
      </c>
      <c r="AB39" s="1">
        <v>58.261386871337891</v>
      </c>
      <c r="AC39" s="1">
        <v>1.9465982913970947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1.1034828634823066</v>
      </c>
      <c r="AL39">
        <f>(U39-T39)/(1000-U39)*AK39</f>
        <v>2.7339130830473103E-2</v>
      </c>
      <c r="AM39">
        <f>(P39+273.15)</f>
        <v>305.57540359497068</v>
      </c>
      <c r="AN39">
        <f>(O39+273.15)</f>
        <v>306.06547775268552</v>
      </c>
      <c r="AO39">
        <f>(Y39*AG39+Z39*AH39)*AI39</f>
        <v>120.07963598788592</v>
      </c>
      <c r="AP39">
        <f>((AO39+0.00000010773*(AN39^4-AM39^4))-AL39*44100)/(L39*51.4+0.00000043092*AM39^3)</f>
        <v>-8.8269043883239462</v>
      </c>
      <c r="AQ39">
        <f>0.61365*EXP(17.502*J39/(240.97+J39))</f>
        <v>4.891270202462322</v>
      </c>
      <c r="AR39">
        <f>AQ39*1000/AA39</f>
        <v>55.384310923516637</v>
      </c>
      <c r="AS39">
        <f>(AR39-U39)</f>
        <v>21.734282694756871</v>
      </c>
      <c r="AT39">
        <f>IF(D39,P39,(O39+P39)/2)</f>
        <v>32.670440673828125</v>
      </c>
      <c r="AU39">
        <f>0.61365*EXP(17.502*AT39/(240.97+AT39))</f>
        <v>4.9593057203215034</v>
      </c>
      <c r="AV39">
        <f>IF(AS39&lt;&gt;0,(1000-(AR39+U39)/2)/AS39*AL39,0)</f>
        <v>1.2018832401370363</v>
      </c>
      <c r="AW39">
        <f>U39*AA39/1000</f>
        <v>2.9718051491990627</v>
      </c>
      <c r="AX39">
        <f>(AU39-AW39)</f>
        <v>1.9875005711224407</v>
      </c>
      <c r="AY39">
        <f>1/(1.6/F39+1.37/N39)</f>
        <v>0.78277263060769653</v>
      </c>
      <c r="AZ39">
        <f>G39*AA39*0.001</f>
        <v>33.74908762770837</v>
      </c>
      <c r="BA39">
        <f>G39/S39</f>
        <v>0.97347304896639664</v>
      </c>
      <c r="BB39">
        <f>(1-AL39*AA39/AQ39/F39)*100</f>
        <v>70.461340983113274</v>
      </c>
      <c r="BC39">
        <f>(S39-E39/(N39/1.35))</f>
        <v>393.32653916788934</v>
      </c>
      <c r="BD39">
        <f>E39*BB39/100/BC39</f>
        <v>-4.3684628819123253E-3</v>
      </c>
    </row>
    <row r="40" spans="1:56" x14ac:dyDescent="0.35">
      <c r="A40" s="1" t="s">
        <v>9</v>
      </c>
      <c r="B40" s="1" t="s">
        <v>4564</v>
      </c>
      <c r="K40" s="1">
        <v>2.72</v>
      </c>
    </row>
    <row r="41" spans="1:56" x14ac:dyDescent="0.35">
      <c r="A41" s="1" t="s">
        <v>9</v>
      </c>
      <c r="B41" s="1" t="s">
        <v>4563</v>
      </c>
      <c r="K41" s="1">
        <v>2.72</v>
      </c>
    </row>
    <row r="42" spans="1:56" x14ac:dyDescent="0.35">
      <c r="A42" s="1">
        <v>9</v>
      </c>
      <c r="B42" s="1" t="s">
        <v>4562</v>
      </c>
      <c r="C42" s="1">
        <v>2063.5000025592744</v>
      </c>
      <c r="D42" s="1">
        <v>0</v>
      </c>
      <c r="E42">
        <f>(R42-S42*(1000-T42)/(1000-U42))*AK42</f>
        <v>-2.7988222716303062</v>
      </c>
      <c r="F42">
        <f>IF(AV42&lt;&gt;0,1/(1/AV42-1/N42),0)</f>
        <v>1.7406290850088368</v>
      </c>
      <c r="G42">
        <f>((AY42-AL42/2)*S42-E42)/(AY42+AL42/2)</f>
        <v>382.85684531299108</v>
      </c>
      <c r="H42">
        <f>AL42*1000</f>
        <v>27.578635353981888</v>
      </c>
      <c r="I42">
        <f>(AQ42-AW42)</f>
        <v>1.8796317590001315</v>
      </c>
      <c r="J42">
        <f>(P42+AP42*D42)</f>
        <v>32.515151977539063</v>
      </c>
      <c r="K42" s="1"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32.963279724121094</v>
      </c>
      <c r="P42" s="1">
        <v>32.515151977539063</v>
      </c>
      <c r="Q42" s="1">
        <v>33.083606719970703</v>
      </c>
      <c r="R42" s="1">
        <v>399.91769409179688</v>
      </c>
      <c r="S42" s="1">
        <v>392.640625</v>
      </c>
      <c r="T42" s="1">
        <v>10.248437881469727</v>
      </c>
      <c r="U42" s="1">
        <v>34.382839202880859</v>
      </c>
      <c r="V42" s="1">
        <v>17.951780319213867</v>
      </c>
      <c r="W42" s="1">
        <v>60.227043151855469</v>
      </c>
      <c r="X42" s="1">
        <v>300.1304931640625</v>
      </c>
      <c r="Y42" s="1">
        <v>1001.0360107421875</v>
      </c>
      <c r="Z42" s="1">
        <v>0.13257241249084473</v>
      </c>
      <c r="AA42" s="1">
        <v>88.313316345214844</v>
      </c>
      <c r="AB42" s="1">
        <v>58.803108215332031</v>
      </c>
      <c r="AC42" s="1">
        <v>1.9422574043273926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1.1034209307502296</v>
      </c>
      <c r="AL42">
        <f>(U42-T42)/(1000-U42)*AK42</f>
        <v>2.7578635353981886E-2</v>
      </c>
      <c r="AM42">
        <f>(P42+273.15)</f>
        <v>305.66515197753904</v>
      </c>
      <c r="AN42">
        <f>(O42+273.15)</f>
        <v>306.11327972412107</v>
      </c>
      <c r="AO42">
        <f>(Y42*AG42+Z42*AH42)*AI42</f>
        <v>160.16575813876625</v>
      </c>
      <c r="AP42">
        <f>((AO42+0.00000010773*(AN42^4-AM42^4))-AL42*44100)/(L42*51.4+0.00000043092*AM42^3)</f>
        <v>-8.58893518997432</v>
      </c>
      <c r="AQ42">
        <f>0.61365*EXP(17.502*J42/(240.97+J42))</f>
        <v>4.9160943143708034</v>
      </c>
      <c r="AR42">
        <f>AQ42*1000/AA42</f>
        <v>55.666512342871343</v>
      </c>
      <c r="AS42">
        <f>(AR42-U42)</f>
        <v>21.283673139990483</v>
      </c>
      <c r="AT42">
        <f>IF(D42,P42,(O42+P42)/2)</f>
        <v>32.739215850830078</v>
      </c>
      <c r="AU42">
        <f>0.61365*EXP(17.502*AT42/(240.97+AT42))</f>
        <v>4.9785488084626888</v>
      </c>
      <c r="AV42">
        <f>IF(AS42&lt;&gt;0,(1000-(AR42+U42)/2)/AS42*AL42,0)</f>
        <v>1.2374234496876064</v>
      </c>
      <c r="AW42">
        <f>U42*AA42/1000</f>
        <v>3.0364625553706719</v>
      </c>
      <c r="AX42">
        <f>(AU42-AW42)</f>
        <v>1.9420862530920169</v>
      </c>
      <c r="AY42">
        <f>1/(1.6/F42+1.37/N42)</f>
        <v>0.80692318886751635</v>
      </c>
      <c r="AZ42">
        <f>G42*AA42*0.001</f>
        <v>33.811357695057168</v>
      </c>
      <c r="BA42">
        <f>G42/S42</f>
        <v>0.97508210036338216</v>
      </c>
      <c r="BB42">
        <f>(1-AL42*AA42/AQ42/F42)*100</f>
        <v>71.537534048725632</v>
      </c>
      <c r="BC42">
        <f>(S42-E42/(N42/1.35))</f>
        <v>393.52335931160042</v>
      </c>
      <c r="BD42">
        <f>E42*BB42/100/BC42</f>
        <v>-5.0879023777225226E-3</v>
      </c>
    </row>
    <row r="43" spans="1:56" x14ac:dyDescent="0.35">
      <c r="A43" s="1" t="s">
        <v>9</v>
      </c>
      <c r="B43" s="1" t="s">
        <v>4561</v>
      </c>
      <c r="K43" s="1">
        <v>2.72</v>
      </c>
    </row>
    <row r="44" spans="1:56" x14ac:dyDescent="0.35">
      <c r="A44" s="1" t="s">
        <v>9</v>
      </c>
      <c r="B44" s="1" t="s">
        <v>4560</v>
      </c>
      <c r="K44" s="1">
        <v>2.72</v>
      </c>
    </row>
    <row r="45" spans="1:56" x14ac:dyDescent="0.35">
      <c r="A45" s="1">
        <v>10</v>
      </c>
      <c r="B45" s="1" t="s">
        <v>4559</v>
      </c>
      <c r="C45" s="1">
        <v>2267.5000025592744</v>
      </c>
      <c r="D45" s="1">
        <v>0</v>
      </c>
      <c r="E45">
        <f>(R45-S45*(1000-T45)/(1000-U45))*AK45</f>
        <v>-2.63263208170495</v>
      </c>
      <c r="F45">
        <f>IF(AV45&lt;&gt;0,1/(1/AV45-1/N45),0)</f>
        <v>1.8005936648462613</v>
      </c>
      <c r="G45">
        <f>((AY45-AL45/2)*S45-E45)/(AY45+AL45/2)</f>
        <v>382.7826473737889</v>
      </c>
      <c r="H45">
        <f>AL45*1000</f>
        <v>27.751261398411</v>
      </c>
      <c r="I45">
        <f>(AQ45-AW45)</f>
        <v>1.8456095498114111</v>
      </c>
      <c r="J45">
        <f>(P45+AP45*D45)</f>
        <v>32.610877990722656</v>
      </c>
      <c r="K45" s="1"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33.029876708984375</v>
      </c>
      <c r="P45" s="1">
        <v>32.610877990722656</v>
      </c>
      <c r="Q45" s="1">
        <v>33.129467010498047</v>
      </c>
      <c r="R45" s="1">
        <v>400.09286499023438</v>
      </c>
      <c r="S45" s="1">
        <v>392.60467529296875</v>
      </c>
      <c r="T45" s="1">
        <v>10.802111625671387</v>
      </c>
      <c r="U45" s="1">
        <v>35.070240020751953</v>
      </c>
      <c r="V45" s="1">
        <v>18.850431442260742</v>
      </c>
      <c r="W45" s="1">
        <v>61.199989318847656</v>
      </c>
      <c r="X45" s="1">
        <v>300.13113403320313</v>
      </c>
      <c r="Y45" s="1">
        <v>1251.369873046875</v>
      </c>
      <c r="Z45" s="1">
        <v>8.4364032372832298E-3</v>
      </c>
      <c r="AA45" s="1">
        <v>88.310859680175781</v>
      </c>
      <c r="AB45" s="1">
        <v>58.985923767089844</v>
      </c>
      <c r="AC45" s="1">
        <v>1.9389132261276245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1.1034232868867759</v>
      </c>
      <c r="AL45">
        <f>(U45-T45)/(1000-U45)*AK45</f>
        <v>2.7751261398411001E-2</v>
      </c>
      <c r="AM45">
        <f>(P45+273.15)</f>
        <v>305.76087799072263</v>
      </c>
      <c r="AN45">
        <f>(O45+273.15)</f>
        <v>306.17987670898435</v>
      </c>
      <c r="AO45">
        <f>(Y45*AG45+Z45*AH45)*AI45</f>
        <v>200.21917521225259</v>
      </c>
      <c r="AP45">
        <f>((AO45+0.00000010773*(AN45^4-AM45^4))-AL45*44100)/(L45*51.4+0.00000043092*AM45^3)</f>
        <v>-8.3258220100482063</v>
      </c>
      <c r="AQ45">
        <f>0.61365*EXP(17.502*J45/(240.97+J45))</f>
        <v>4.9426925952341216</v>
      </c>
      <c r="AR45">
        <f>AQ45*1000/AA45</f>
        <v>55.969250136783216</v>
      </c>
      <c r="AS45">
        <f>(AR45-U45)</f>
        <v>20.899010116031263</v>
      </c>
      <c r="AT45">
        <f>IF(D45,P45,(O45+P45)/2)</f>
        <v>32.820377349853516</v>
      </c>
      <c r="AU45">
        <f>0.61365*EXP(17.502*AT45/(240.97+AT45))</f>
        <v>5.0013411065466249</v>
      </c>
      <c r="AV45">
        <f>IF(AS45&lt;&gt;0,(1000-(AR45+U45)/2)/AS45*AL45,0)</f>
        <v>1.2674299360055616</v>
      </c>
      <c r="AW45">
        <f>U45*AA45/1000</f>
        <v>3.0970830454227105</v>
      </c>
      <c r="AX45">
        <f>(AU45-AW45)</f>
        <v>1.9042580611239144</v>
      </c>
      <c r="AY45">
        <f>1/(1.6/F45+1.37/N45)</f>
        <v>0.82736030922860571</v>
      </c>
      <c r="AZ45">
        <f>G45*AA45*0.001</f>
        <v>33.803864660232882</v>
      </c>
      <c r="BA45">
        <f>G45/S45</f>
        <v>0.97498239695731981</v>
      </c>
      <c r="BB45">
        <f>(1-AL45*AA45/AQ45/F45)*100</f>
        <v>72.462943094996476</v>
      </c>
      <c r="BC45">
        <f>(S45-E45/(N45/1.35))</f>
        <v>393.43499406379493</v>
      </c>
      <c r="BD45">
        <f>E45*BB45/100/BC45</f>
        <v>-4.8487875152182086E-3</v>
      </c>
    </row>
    <row r="46" spans="1:56" x14ac:dyDescent="0.35">
      <c r="A46" s="1" t="s">
        <v>9</v>
      </c>
      <c r="B46" s="1" t="s">
        <v>4558</v>
      </c>
      <c r="K46" s="1">
        <v>2.72</v>
      </c>
    </row>
    <row r="47" spans="1:56" x14ac:dyDescent="0.35">
      <c r="A47" s="1" t="s">
        <v>9</v>
      </c>
      <c r="B47" s="1" t="s">
        <v>4557</v>
      </c>
      <c r="K47" s="1">
        <v>2.72</v>
      </c>
    </row>
    <row r="48" spans="1:56" x14ac:dyDescent="0.35">
      <c r="A48" s="1">
        <v>11</v>
      </c>
      <c r="B48" s="1" t="s">
        <v>4556</v>
      </c>
      <c r="C48" s="1">
        <v>2471.5000025592744</v>
      </c>
      <c r="D48" s="1">
        <v>0</v>
      </c>
      <c r="E48">
        <f>(R48-S48*(1000-T48)/(1000-U48))*AK48</f>
        <v>-2.7604935249470328</v>
      </c>
      <c r="F48">
        <f>IF(AV48&lt;&gt;0,1/(1/AV48-1/N48),0)</f>
        <v>1.8612220230823215</v>
      </c>
      <c r="G48">
        <f>((AY48-AL48/2)*S48-E48)/(AY48+AL48/2)</f>
        <v>382.90610369978668</v>
      </c>
      <c r="H48">
        <f>AL48*1000</f>
        <v>27.979667908547551</v>
      </c>
      <c r="I48">
        <f>(AQ48-AW48)</f>
        <v>1.8169560602493324</v>
      </c>
      <c r="J48">
        <f>(P48+AP48*D48)</f>
        <v>32.744255065917969</v>
      </c>
      <c r="K48" s="1"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33.121059417724609</v>
      </c>
      <c r="P48" s="1">
        <v>32.744255065917969</v>
      </c>
      <c r="Q48" s="1">
        <v>33.197360992431641</v>
      </c>
      <c r="R48" s="1">
        <v>399.89361572265625</v>
      </c>
      <c r="S48" s="1">
        <v>392.44595336914063</v>
      </c>
      <c r="T48" s="1">
        <v>11.375240325927734</v>
      </c>
      <c r="U48" s="1">
        <v>35.81793212890625</v>
      </c>
      <c r="V48" s="1">
        <v>19.748525619506836</v>
      </c>
      <c r="W48" s="1">
        <v>62.183418273925781</v>
      </c>
      <c r="X48" s="1">
        <v>300.20745849609375</v>
      </c>
      <c r="Y48" s="1">
        <v>1600.1572265625</v>
      </c>
      <c r="Z48" s="1">
        <v>4.8207804560661316E-2</v>
      </c>
      <c r="AA48" s="1">
        <v>88.307868957519531</v>
      </c>
      <c r="AB48" s="1">
        <v>59.373783111572266</v>
      </c>
      <c r="AC48" s="1">
        <v>1.9228037595748901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1.1037038915297561</v>
      </c>
      <c r="AL48">
        <f>(U48-T48)/(1000-U48)*AK48</f>
        <v>2.7979667908547549E-2</v>
      </c>
      <c r="AM48">
        <f>(P48+273.15)</f>
        <v>305.89425506591795</v>
      </c>
      <c r="AN48">
        <f>(O48+273.15)</f>
        <v>306.27105941772459</v>
      </c>
      <c r="AO48">
        <f>(Y48*AG48+Z48*AH48)*AI48</f>
        <v>256.02515052739182</v>
      </c>
      <c r="AP48">
        <f>((AO48+0.00000010773*(AN48^4-AM48^4))-AL48*44100)/(L48*51.4+0.00000043092*AM48^3)</f>
        <v>-7.9551162792059769</v>
      </c>
      <c r="AQ48">
        <f>0.61365*EXP(17.502*J48/(240.97+J48))</f>
        <v>4.9799613170181143</v>
      </c>
      <c r="AR48">
        <f>AQ48*1000/AA48</f>
        <v>56.393177366942503</v>
      </c>
      <c r="AS48">
        <f>(AR48-U48)</f>
        <v>20.575245238036253</v>
      </c>
      <c r="AT48">
        <f>IF(D48,P48,(O48+P48)/2)</f>
        <v>32.932657241821289</v>
      </c>
      <c r="AU48">
        <f>0.61365*EXP(17.502*AT48/(240.97+AT48))</f>
        <v>5.0330219392805855</v>
      </c>
      <c r="AV48">
        <f>IF(AS48&lt;&gt;0,(1000-(AR48+U48)/2)/AS48*AL48,0)</f>
        <v>1.297172864244732</v>
      </c>
      <c r="AW48">
        <f>U48*AA48/1000</f>
        <v>3.1630052567687819</v>
      </c>
      <c r="AX48">
        <f>(AU48-AW48)</f>
        <v>1.8700166825118036</v>
      </c>
      <c r="AY48">
        <f>1/(1.6/F48+1.37/N48)</f>
        <v>0.84766042336383107</v>
      </c>
      <c r="AZ48">
        <f>G48*AA48*0.001</f>
        <v>33.813622028555145</v>
      </c>
      <c r="BA48">
        <f>G48/S48</f>
        <v>0.9756913032547424</v>
      </c>
      <c r="BB48">
        <f>(1-AL48*AA48/AQ48/F48)*100</f>
        <v>73.34259881406841</v>
      </c>
      <c r="BC48">
        <f>(S48-E48/(N48/1.35))</f>
        <v>393.3165989889506</v>
      </c>
      <c r="BD48">
        <f>E48*BB48/100/BC48</f>
        <v>-5.147552115762892E-3</v>
      </c>
    </row>
    <row r="49" spans="1:56" x14ac:dyDescent="0.35">
      <c r="A49" s="1" t="s">
        <v>9</v>
      </c>
      <c r="B49" s="1" t="s">
        <v>4555</v>
      </c>
      <c r="K49" s="1">
        <v>2.72</v>
      </c>
    </row>
    <row r="50" spans="1:56" x14ac:dyDescent="0.35">
      <c r="A50" s="1" t="s">
        <v>9</v>
      </c>
      <c r="B50" s="1" t="s">
        <v>4554</v>
      </c>
      <c r="K50" s="1">
        <v>2.72</v>
      </c>
    </row>
    <row r="51" spans="1:56" x14ac:dyDescent="0.35">
      <c r="A51" s="1">
        <v>12</v>
      </c>
      <c r="B51" s="1" t="s">
        <v>4553</v>
      </c>
      <c r="C51" s="1">
        <v>2674.5000025592744</v>
      </c>
      <c r="D51" s="1">
        <v>0</v>
      </c>
      <c r="E51">
        <f>(R51-S51*(1000-T51)/(1000-U51))*AK51</f>
        <v>-3.0208126142612213</v>
      </c>
      <c r="F51">
        <f>IF(AV51&lt;&gt;0,1/(1/AV51-1/N51),0)</f>
        <v>1.8270844358137519</v>
      </c>
      <c r="G51">
        <f>((AY51-AL51/2)*S51-E51)/(AY51+AL51/2)</f>
        <v>383.70249516251948</v>
      </c>
      <c r="H51">
        <f>AL51*1000</f>
        <v>27.791507898806156</v>
      </c>
      <c r="I51">
        <f>(AQ51-AW51)</f>
        <v>1.8273235465634801</v>
      </c>
      <c r="J51">
        <f>(P51+AP51*D51)</f>
        <v>32.909404754638672</v>
      </c>
      <c r="K51" s="1"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33.245109558105469</v>
      </c>
      <c r="P51" s="1">
        <v>32.909404754638672</v>
      </c>
      <c r="Q51" s="1">
        <v>33.288890838623047</v>
      </c>
      <c r="R51" s="1">
        <v>400.15524291992188</v>
      </c>
      <c r="S51" s="1">
        <v>392.99609375</v>
      </c>
      <c r="T51" s="1">
        <v>11.957920074462891</v>
      </c>
      <c r="U51" s="1">
        <v>36.227279663085938</v>
      </c>
      <c r="V51" s="1">
        <v>20.615907669067383</v>
      </c>
      <c r="W51" s="1">
        <v>62.457206726074219</v>
      </c>
      <c r="X51" s="1">
        <v>300.19076538085938</v>
      </c>
      <c r="Y51" s="1">
        <v>2000.2022705078125</v>
      </c>
      <c r="Z51" s="1">
        <v>6.6286258399486542E-2</v>
      </c>
      <c r="AA51" s="1">
        <v>88.307022094726563</v>
      </c>
      <c r="AB51" s="1">
        <v>59.561073303222656</v>
      </c>
      <c r="AC51" s="1">
        <v>1.9281914234161377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1.103642519782571</v>
      </c>
      <c r="AL51">
        <f>(U51-T51)/(1000-U51)*AK51</f>
        <v>2.7791507898806155E-2</v>
      </c>
      <c r="AM51">
        <f>(P51+273.15)</f>
        <v>306.05940475463865</v>
      </c>
      <c r="AN51">
        <f>(O51+273.15)</f>
        <v>306.39510955810545</v>
      </c>
      <c r="AO51">
        <f>(Y51*AG51+Z51*AH51)*AI51</f>
        <v>320.03235612796925</v>
      </c>
      <c r="AP51">
        <f>((AO51+0.00000010773*(AN51^4-AM51^4))-AL51*44100)/(L51*51.4+0.00000043092*AM51^3)</f>
        <v>-7.3669943334247359</v>
      </c>
      <c r="AQ51">
        <f>0.61365*EXP(17.502*J51/(240.97+J51))</f>
        <v>5.0264467322034481</v>
      </c>
      <c r="AR51">
        <f>AQ51*1000/AA51</f>
        <v>56.920124956898675</v>
      </c>
      <c r="AS51">
        <f>(AR51-U51)</f>
        <v>20.692845293812738</v>
      </c>
      <c r="AT51">
        <f>IF(D51,P51,(O51+P51)/2)</f>
        <v>33.07725715637207</v>
      </c>
      <c r="AU51">
        <f>0.61365*EXP(17.502*AT51/(240.97+AT51))</f>
        <v>5.0740793181565076</v>
      </c>
      <c r="AV51">
        <f>IF(AS51&lt;&gt;0,(1000-(AR51+U51)/2)/AS51*AL51,0)</f>
        <v>1.280498361001333</v>
      </c>
      <c r="AW51">
        <f>U51*AA51/1000</f>
        <v>3.199123185639968</v>
      </c>
      <c r="AX51">
        <f>(AU51-AW51)</f>
        <v>1.8749561325165396</v>
      </c>
      <c r="AY51">
        <f>1/(1.6/F51+1.37/N51)</f>
        <v>0.83627453853940981</v>
      </c>
      <c r="AZ51">
        <f>G51*AA51*0.001</f>
        <v>33.88362471811832</v>
      </c>
      <c r="BA51">
        <f>G51/S51</f>
        <v>0.97635193139249743</v>
      </c>
      <c r="BB51">
        <f>(1-AL51*AA51/AQ51/F51)*100</f>
        <v>73.276850069360336</v>
      </c>
      <c r="BC51">
        <f>(S51-E51/(N51/1.35))</f>
        <v>393.94884268677703</v>
      </c>
      <c r="BD51">
        <f>E51*BB51/100/BC51</f>
        <v>-5.6188928367749656E-3</v>
      </c>
    </row>
    <row r="52" spans="1:56" x14ac:dyDescent="0.35">
      <c r="A52" s="1" t="s">
        <v>9</v>
      </c>
      <c r="B52" s="1" t="s">
        <v>4552</v>
      </c>
      <c r="K52" s="1">
        <v>1.8904000000000001</v>
      </c>
    </row>
    <row r="53" spans="1:56" x14ac:dyDescent="0.35">
      <c r="A53" s="1" t="s">
        <v>9</v>
      </c>
      <c r="B53" s="1" t="s">
        <v>4551</v>
      </c>
    </row>
    <row r="54" spans="1:56" x14ac:dyDescent="0.35">
      <c r="A54" s="1" t="s">
        <v>9</v>
      </c>
      <c r="B54" s="1" t="s">
        <v>4550</v>
      </c>
    </row>
    <row r="55" spans="1:56" x14ac:dyDescent="0.35">
      <c r="A55" s="1" t="s">
        <v>9</v>
      </c>
      <c r="B55" s="1" t="s">
        <v>4549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BD55"/>
  <sheetViews>
    <sheetView topLeftCell="A8" zoomScale="43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4817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4816</v>
      </c>
    </row>
    <row r="12" spans="1:56" x14ac:dyDescent="0.35">
      <c r="A12" s="1" t="s">
        <v>9</v>
      </c>
      <c r="B12" s="1" t="s">
        <v>4815</v>
      </c>
    </row>
    <row r="13" spans="1:56" x14ac:dyDescent="0.35">
      <c r="A13" s="1" t="s">
        <v>9</v>
      </c>
      <c r="B13" s="1" t="s">
        <v>4814</v>
      </c>
    </row>
    <row r="14" spans="1:56" x14ac:dyDescent="0.35">
      <c r="A14" s="1" t="s">
        <v>9</v>
      </c>
      <c r="B14" s="1" t="s">
        <v>4813</v>
      </c>
    </row>
    <row r="15" spans="1:56" x14ac:dyDescent="0.35">
      <c r="A15" s="1" t="s">
        <v>9</v>
      </c>
      <c r="B15" s="1" t="s">
        <v>4812</v>
      </c>
    </row>
    <row r="16" spans="1:56" x14ac:dyDescent="0.35">
      <c r="A16" s="1" t="s">
        <v>9</v>
      </c>
      <c r="B16" s="1" t="s">
        <v>4811</v>
      </c>
    </row>
    <row r="17" spans="1:56" x14ac:dyDescent="0.35">
      <c r="A17" s="1" t="s">
        <v>9</v>
      </c>
      <c r="B17" s="1" t="s">
        <v>4810</v>
      </c>
    </row>
    <row r="18" spans="1:56" x14ac:dyDescent="0.35">
      <c r="A18" s="1">
        <v>1</v>
      </c>
      <c r="B18" s="1" t="s">
        <v>4809</v>
      </c>
      <c r="C18" s="1">
        <v>459.00000136345625</v>
      </c>
      <c r="D18" s="1">
        <v>0</v>
      </c>
      <c r="E18">
        <f>(R18-S18*(1000-T18)/(1000-U18))*AK18</f>
        <v>-4.5139963493997808</v>
      </c>
      <c r="F18">
        <f>IF(AV18&lt;&gt;0,1/(1/AV18-1/N18),0)</f>
        <v>0.11340044802463119</v>
      </c>
      <c r="G18">
        <f>((AY18-AL18/2)*S18-E18)/(AY18+AL18/2)</f>
        <v>346.16892808057372</v>
      </c>
      <c r="H18">
        <f>AL18*1000</f>
        <v>21.518780705137448</v>
      </c>
      <c r="I18">
        <f>(AQ18-AW18)</f>
        <v>15.158152830577228</v>
      </c>
      <c r="J18">
        <f>(P18+AP18*D18)</f>
        <v>58.089126586914063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32.472023010253906</v>
      </c>
      <c r="P18" s="1">
        <v>58.089126586914063</v>
      </c>
      <c r="Q18" s="1">
        <v>32.530487060546875</v>
      </c>
      <c r="R18" s="1">
        <v>400.08685302734375</v>
      </c>
      <c r="S18" s="1">
        <v>396.4510498046875</v>
      </c>
      <c r="T18" s="1">
        <v>17.678537368774414</v>
      </c>
      <c r="U18" s="1">
        <v>36.44476318359375</v>
      </c>
      <c r="V18" s="1">
        <v>31.86561393737793</v>
      </c>
      <c r="W18" s="1">
        <v>65.691787719726563</v>
      </c>
      <c r="X18" s="1">
        <v>300.52890014648438</v>
      </c>
      <c r="Y18" s="1">
        <v>0.15252058207988739</v>
      </c>
      <c r="Z18" s="1">
        <v>0.15847532451152802</v>
      </c>
      <c r="AA18" s="1">
        <v>88.397468566894531</v>
      </c>
      <c r="AB18" s="1">
        <v>17.064393997192383</v>
      </c>
      <c r="AC18" s="1">
        <v>1.4035300016403198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1.104885662303251</v>
      </c>
      <c r="AL18">
        <f>(U18-T18)/(1000-U18)*AK18</f>
        <v>2.151878070513745E-2</v>
      </c>
      <c r="AM18">
        <f>(P18+273.15)</f>
        <v>331.23912658691404</v>
      </c>
      <c r="AN18">
        <f>(O18+273.15)</f>
        <v>305.62202301025388</v>
      </c>
      <c r="AO18">
        <f>(Y18*AG18+Z18*AH18)*AI18</f>
        <v>2.4403292587325875E-2</v>
      </c>
      <c r="AP18">
        <f>((AO18+0.00000010773*(AN18^4-AM18^4))-AL18*44100)/(L18*51.4+0.00000043092*AM18^3)</f>
        <v>-10.392290850174906</v>
      </c>
      <c r="AQ18">
        <f>0.61365*EXP(17.502*J18/(240.97+J18))</f>
        <v>18.379777638526871</v>
      </c>
      <c r="AR18">
        <f>AQ18*1000/AA18</f>
        <v>207.92199071422533</v>
      </c>
      <c r="AS18">
        <f>(AR18-U18)</f>
        <v>171.47722753063158</v>
      </c>
      <c r="AT18">
        <f>IF(D18,P18,(O18+P18)/2)</f>
        <v>45.280574798583984</v>
      </c>
      <c r="AU18">
        <f>0.61365*EXP(17.502*AT18/(240.97+AT18))</f>
        <v>9.7788805378119452</v>
      </c>
      <c r="AV18">
        <f>IF(AS18&lt;&gt;0,(1000-(AR18+U18)/2)/AS18*AL18,0)</f>
        <v>0.11015773746042409</v>
      </c>
      <c r="AW18">
        <f>U18*AA18/1000</f>
        <v>3.2216248079496435</v>
      </c>
      <c r="AX18">
        <f>(AU18-AW18)</f>
        <v>6.5572557298623018</v>
      </c>
      <c r="AY18">
        <f>1/(1.6/F18+1.37/N18)</f>
        <v>6.9132760454232042E-2</v>
      </c>
      <c r="AZ18">
        <f>G18*AA18*0.001</f>
        <v>30.600456938838089</v>
      </c>
      <c r="BA18">
        <f>G18/S18</f>
        <v>0.87316940704562296</v>
      </c>
      <c r="BB18">
        <f>(1-AL18*AA18/AQ18/F18)*100</f>
        <v>8.7353768662643443</v>
      </c>
      <c r="BC18">
        <f>(S18-E18/(N18/1.35))</f>
        <v>398.03292924195569</v>
      </c>
      <c r="BD18">
        <f>E18*BB18/100/BC18</f>
        <v>-9.9065821915902356E-4</v>
      </c>
    </row>
    <row r="19" spans="1:56" x14ac:dyDescent="0.35">
      <c r="A19" s="1" t="s">
        <v>9</v>
      </c>
      <c r="B19" s="1" t="s">
        <v>4808</v>
      </c>
      <c r="K19" s="1">
        <v>2.72</v>
      </c>
    </row>
    <row r="20" spans="1:56" x14ac:dyDescent="0.35">
      <c r="A20" s="1" t="s">
        <v>9</v>
      </c>
      <c r="B20" s="1" t="s">
        <v>4807</v>
      </c>
      <c r="K20" s="1">
        <v>2.72</v>
      </c>
    </row>
    <row r="21" spans="1:56" x14ac:dyDescent="0.35">
      <c r="A21" s="1">
        <v>2</v>
      </c>
      <c r="B21" s="1" t="s">
        <v>4806</v>
      </c>
      <c r="C21" s="1">
        <v>663.50000137463212</v>
      </c>
      <c r="D21" s="1">
        <v>0</v>
      </c>
      <c r="E21">
        <f>(R21-S21*(1000-T21)/(1000-U21))*AK21</f>
        <v>-3.4985269292092607</v>
      </c>
      <c r="F21">
        <f>IF(AV21&lt;&gt;0,1/(1/AV21-1/N21),0)</f>
        <v>0.67170311893467283</v>
      </c>
      <c r="G21">
        <f>((AY21-AL21/2)*S21-E21)/(AY21+AL21/2)</f>
        <v>384.21397276123304</v>
      </c>
      <c r="H21">
        <f>AL21*1000</f>
        <v>20.001252044460021</v>
      </c>
      <c r="I21">
        <f>(AQ21-AW21)</f>
        <v>2.9295391095146037</v>
      </c>
      <c r="J21">
        <f>(P21+AP21*D21)</f>
        <v>36.349922180175781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32.377822875976563</v>
      </c>
      <c r="P21" s="1">
        <v>36.349922180175781</v>
      </c>
      <c r="Q21" s="1">
        <v>32.494293212890625</v>
      </c>
      <c r="R21" s="1">
        <v>399.99874877929688</v>
      </c>
      <c r="S21" s="1">
        <v>395.9969482421875</v>
      </c>
      <c r="T21" s="1">
        <v>18.237455368041992</v>
      </c>
      <c r="U21" s="1">
        <v>35.692401885986328</v>
      </c>
      <c r="V21" s="1">
        <v>33.047443389892578</v>
      </c>
      <c r="W21" s="1">
        <v>64.676933288574219</v>
      </c>
      <c r="X21" s="1">
        <v>300.554443359375</v>
      </c>
      <c r="Y21" s="1">
        <v>26.29638671875</v>
      </c>
      <c r="Z21" s="1">
        <v>0.22657483816146851</v>
      </c>
      <c r="AA21" s="1">
        <v>88.395286560058594</v>
      </c>
      <c r="AB21" s="1">
        <v>16.888374328613281</v>
      </c>
      <c r="AC21" s="1">
        <v>1.4189642667770386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1.1049795711741726</v>
      </c>
      <c r="AL21">
        <f>(U21-T21)/(1000-U21)*AK21</f>
        <v>2.000125204446002E-2</v>
      </c>
      <c r="AM21">
        <f>(P21+273.15)</f>
        <v>309.49992218017576</v>
      </c>
      <c r="AN21">
        <f>(O21+273.15)</f>
        <v>305.52782287597654</v>
      </c>
      <c r="AO21">
        <f>(Y21*AG21+Z21*AH21)*AI21</f>
        <v>4.2074217809567926</v>
      </c>
      <c r="AP21">
        <f>((AO21+0.00000010773*(AN21^4-AM21^4))-AL21*44100)/(L21*51.4+0.00000043092*AM21^3)</f>
        <v>-7.5551505587664423</v>
      </c>
      <c r="AQ21">
        <f>0.61365*EXP(17.502*J21/(240.97+J21))</f>
        <v>6.0845792022431411</v>
      </c>
      <c r="AR21">
        <f>AQ21*1000/AA21</f>
        <v>68.833751651555346</v>
      </c>
      <c r="AS21">
        <f>(AR21-U21)</f>
        <v>33.141349765569018</v>
      </c>
      <c r="AT21">
        <f>IF(D21,P21,(O21+P21)/2)</f>
        <v>34.363872528076172</v>
      </c>
      <c r="AU21">
        <f>0.61365*EXP(17.502*AT21/(240.97+AT21))</f>
        <v>5.4524182897380919</v>
      </c>
      <c r="AV21">
        <f>IF(AS21&lt;&gt;0,(1000-(AR21+U21)/2)/AS21*AL21,0)</f>
        <v>0.5719720291260566</v>
      </c>
      <c r="AW21">
        <f>U21*AA21/1000</f>
        <v>3.1550400927285374</v>
      </c>
      <c r="AX21">
        <f>(AU21-AW21)</f>
        <v>2.2973781970095546</v>
      </c>
      <c r="AY21">
        <f>1/(1.6/F21+1.37/N21)</f>
        <v>0.36527876317510366</v>
      </c>
      <c r="AZ21">
        <f>G21*AA21*0.001</f>
        <v>33.962704222607741</v>
      </c>
      <c r="BA21">
        <f>G21/S21</f>
        <v>0.97024478210436071</v>
      </c>
      <c r="BB21">
        <f>(1-AL21*AA21/AQ21/F21)*100</f>
        <v>56.740810612160473</v>
      </c>
      <c r="BC21">
        <f>(S21-E21/(N21/1.35))</f>
        <v>397.22296780039585</v>
      </c>
      <c r="BD21">
        <f>E21*BB21/100/BC21</f>
        <v>-4.9974263827452375E-3</v>
      </c>
    </row>
    <row r="22" spans="1:56" x14ac:dyDescent="0.35">
      <c r="A22" s="1" t="s">
        <v>9</v>
      </c>
      <c r="B22" s="1" t="s">
        <v>4805</v>
      </c>
      <c r="K22" s="1">
        <v>2.72</v>
      </c>
    </row>
    <row r="23" spans="1:56" x14ac:dyDescent="0.35">
      <c r="A23" s="1" t="s">
        <v>9</v>
      </c>
      <c r="B23" s="1" t="s">
        <v>4804</v>
      </c>
      <c r="K23" s="1">
        <v>2.72</v>
      </c>
    </row>
    <row r="24" spans="1:56" x14ac:dyDescent="0.35">
      <c r="A24" s="1">
        <v>3</v>
      </c>
      <c r="B24" s="1" t="s">
        <v>4803</v>
      </c>
      <c r="C24" s="1">
        <v>867.00000138580799</v>
      </c>
      <c r="D24" s="1">
        <v>0</v>
      </c>
      <c r="E24">
        <f>(R24-S24*(1000-T24)/(1000-U24))*AK24</f>
        <v>-2.346515512717569</v>
      </c>
      <c r="F24">
        <f>IF(AV24&lt;&gt;0,1/(1/AV24-1/N24),0)</f>
        <v>0.11632245278981881</v>
      </c>
      <c r="G24">
        <f>((AY24-AL24/2)*S24-E24)/(AY24+AL24/2)</f>
        <v>332.03551063531609</v>
      </c>
      <c r="H24">
        <f>AL24*1000</f>
        <v>18.800415370267316</v>
      </c>
      <c r="I24">
        <f>(AQ24-AW24)</f>
        <v>13.107416248036412</v>
      </c>
      <c r="J24">
        <f>(P24+AP24*D24)</f>
        <v>55.460803985595703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32.253440856933594</v>
      </c>
      <c r="P24" s="1">
        <v>55.460803985595703</v>
      </c>
      <c r="Q24" s="1">
        <v>32.392921447753906</v>
      </c>
      <c r="R24" s="1">
        <v>400.01974487304688</v>
      </c>
      <c r="S24" s="1">
        <v>395.41525268554688</v>
      </c>
      <c r="T24" s="1">
        <v>18.792503356933594</v>
      </c>
      <c r="U24" s="1">
        <v>35.209049224853516</v>
      </c>
      <c r="V24" s="1">
        <v>34.290145874023438</v>
      </c>
      <c r="W24" s="1">
        <v>64.244949340820313</v>
      </c>
      <c r="X24" s="1">
        <v>300.52996826171875</v>
      </c>
      <c r="Y24" s="1">
        <v>50.790683746337891</v>
      </c>
      <c r="Z24" s="1">
        <v>0.19383518397808075</v>
      </c>
      <c r="AA24" s="1">
        <v>88.387275695800781</v>
      </c>
      <c r="AB24" s="1">
        <v>16.741931915283203</v>
      </c>
      <c r="AC24" s="1">
        <v>1.4049614667892456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1.1048895891974952</v>
      </c>
      <c r="AL24">
        <f>(U24-T24)/(1000-U24)*AK24</f>
        <v>1.8800415370267318E-2</v>
      </c>
      <c r="AM24">
        <f>(P24+273.15)</f>
        <v>328.61080398559568</v>
      </c>
      <c r="AN24">
        <f>(O24+273.15)</f>
        <v>305.40344085693357</v>
      </c>
      <c r="AO24">
        <f>(Y24*AG24+Z24*AH24)*AI24</f>
        <v>8.1265092177724227</v>
      </c>
      <c r="AP24">
        <f>((AO24+0.00000010773*(AN24^4-AM24^4))-AL24*44100)/(L24*51.4+0.00000043092*AM24^3)</f>
        <v>-9.0983370004612372</v>
      </c>
      <c r="AQ24">
        <f>0.61365*EXP(17.502*J24/(240.97+J24))</f>
        <v>16.219448188860561</v>
      </c>
      <c r="AR24">
        <f>AQ24*1000/AA24</f>
        <v>183.50433431937009</v>
      </c>
      <c r="AS24">
        <f>(AR24-U24)</f>
        <v>148.29528509451657</v>
      </c>
      <c r="AT24">
        <f>IF(D24,P24,(O24+P24)/2)</f>
        <v>43.857122421264648</v>
      </c>
      <c r="AU24">
        <f>0.61365*EXP(17.502*AT24/(240.97+AT24))</f>
        <v>9.0847132015403513</v>
      </c>
      <c r="AV24">
        <f>IF(AS24&lt;&gt;0,(1000-(AR24+U24)/2)/AS24*AL24,0)</f>
        <v>0.11291299066427615</v>
      </c>
      <c r="AW24">
        <f>U24*AA24/1000</f>
        <v>3.1120319408241484</v>
      </c>
      <c r="AX24">
        <f>(AU24-AW24)</f>
        <v>5.972681260716203</v>
      </c>
      <c r="AY24">
        <f>1/(1.6/F24+1.37/N24)</f>
        <v>7.0869217795928169E-2</v>
      </c>
      <c r="AZ24">
        <f>G24*AA24*0.001</f>
        <v>29.347714219319673</v>
      </c>
      <c r="BA24">
        <f>G24/S24</f>
        <v>0.83971346168420724</v>
      </c>
      <c r="BB24">
        <f>(1-AL24*AA24/AQ24/F24)*100</f>
        <v>11.924003260124428</v>
      </c>
      <c r="BC24">
        <f>(S24-E24/(N24/1.35))</f>
        <v>396.23756275216715</v>
      </c>
      <c r="BD24">
        <f>E24*BB24/100/BC24</f>
        <v>-7.0613846979159997E-4</v>
      </c>
    </row>
    <row r="25" spans="1:56" x14ac:dyDescent="0.35">
      <c r="A25" s="1" t="s">
        <v>9</v>
      </c>
      <c r="B25" s="1" t="s">
        <v>4802</v>
      </c>
      <c r="K25" s="1">
        <v>2.72</v>
      </c>
    </row>
    <row r="26" spans="1:56" x14ac:dyDescent="0.35">
      <c r="A26" s="1" t="s">
        <v>9</v>
      </c>
      <c r="B26" s="1" t="s">
        <v>4801</v>
      </c>
      <c r="K26" s="1">
        <v>2.72</v>
      </c>
    </row>
    <row r="27" spans="1:56" x14ac:dyDescent="0.35">
      <c r="A27" s="1">
        <v>4</v>
      </c>
      <c r="B27" s="1" t="s">
        <v>4800</v>
      </c>
      <c r="C27" s="1">
        <v>1070.5000013746321</v>
      </c>
      <c r="D27" s="1">
        <v>0</v>
      </c>
      <c r="E27">
        <f>(R27-S27*(1000-T27)/(1000-U27))*AK27</f>
        <v>-1.5659652783873326</v>
      </c>
      <c r="F27">
        <f>IF(AV27&lt;&gt;0,1/(1/AV27-1/N27),0)</f>
        <v>1.1478697349402478</v>
      </c>
      <c r="G27">
        <f>((AY27-AL27/2)*S27-E27)/(AY27+AL27/2)</f>
        <v>385.16221118851126</v>
      </c>
      <c r="H27">
        <f>AL27*1000</f>
        <v>18.160198636204228</v>
      </c>
      <c r="I27">
        <f>(AQ27-AW27)</f>
        <v>1.7332380177028881</v>
      </c>
      <c r="J27">
        <f>(P27+AP27*D27)</f>
        <v>32.248527526855469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32.142673492431641</v>
      </c>
      <c r="P27" s="1">
        <v>32.248527526855469</v>
      </c>
      <c r="Q27" s="1">
        <v>32.286125183105469</v>
      </c>
      <c r="R27" s="1">
        <v>399.88418579101563</v>
      </c>
      <c r="S27" s="1">
        <v>394.81304931640625</v>
      </c>
      <c r="T27" s="1">
        <v>19.326763153076172</v>
      </c>
      <c r="U27" s="1">
        <v>35.182243347167969</v>
      </c>
      <c r="V27" s="1">
        <v>35.483779907226563</v>
      </c>
      <c r="W27" s="1">
        <v>64.594314575195313</v>
      </c>
      <c r="X27" s="1">
        <v>300.57675170898438</v>
      </c>
      <c r="Y27" s="1">
        <v>100.61299133300781</v>
      </c>
      <c r="Z27" s="1">
        <v>0.35361504554748535</v>
      </c>
      <c r="AA27" s="1">
        <v>88.380607604980469</v>
      </c>
      <c r="AB27" s="1">
        <v>16.710962295532227</v>
      </c>
      <c r="AC27" s="1">
        <v>1.4047548770904541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1.1050615871653835</v>
      </c>
      <c r="AL27">
        <f>(U27-T27)/(1000-U27)*AK27</f>
        <v>1.8160198636204227E-2</v>
      </c>
      <c r="AM27">
        <f>(P27+273.15)</f>
        <v>305.39852752685545</v>
      </c>
      <c r="AN27">
        <f>(O27+273.15)</f>
        <v>305.29267349243162</v>
      </c>
      <c r="AO27">
        <f>(Y27*AG27+Z27*AH27)*AI27</f>
        <v>16.098078253461154</v>
      </c>
      <c r="AP27">
        <f>((AO27+0.00000010773*(AN27^4-AM27^4))-AL27*44100)/(L27*51.4+0.00000043092*AM27^3)</f>
        <v>-6.4284430630893361</v>
      </c>
      <c r="AQ27">
        <f>0.61365*EXP(17.502*J27/(240.97+J27))</f>
        <v>4.8426660616318751</v>
      </c>
      <c r="AR27">
        <f>AQ27*1000/AA27</f>
        <v>54.793310352382989</v>
      </c>
      <c r="AS27">
        <f>(AR27-U27)</f>
        <v>19.61106700521502</v>
      </c>
      <c r="AT27">
        <f>IF(D27,P27,(O27+P27)/2)</f>
        <v>32.195600509643555</v>
      </c>
      <c r="AU27">
        <f>0.61365*EXP(17.502*AT27/(240.97+AT27))</f>
        <v>4.8282041016591979</v>
      </c>
      <c r="AV27">
        <f>IF(AS27&lt;&gt;0,(1000-(AR27+U27)/2)/AS27*AL27,0)</f>
        <v>0.88435839150409956</v>
      </c>
      <c r="AW27">
        <f>U27*AA27/1000</f>
        <v>3.109428043928987</v>
      </c>
      <c r="AX27">
        <f>(AU27-AW27)</f>
        <v>1.7187760577302109</v>
      </c>
      <c r="AY27">
        <f>1/(1.6/F27+1.37/N27)</f>
        <v>0.57158637203908047</v>
      </c>
      <c r="AZ27">
        <f>G27*AA27*0.001</f>
        <v>34.040870251318431</v>
      </c>
      <c r="BA27">
        <f>G27/S27</f>
        <v>0.97555592920597534</v>
      </c>
      <c r="BB27">
        <f>(1-AL27*AA27/AQ27/F27)*100</f>
        <v>71.126432292013888</v>
      </c>
      <c r="BC27">
        <f>(S27-E27/(N27/1.35))</f>
        <v>395.36182430017118</v>
      </c>
      <c r="BD27">
        <f>E27*BB27/100/BC27</f>
        <v>-2.8172048108594553E-3</v>
      </c>
    </row>
    <row r="28" spans="1:56" x14ac:dyDescent="0.35">
      <c r="A28" s="1" t="s">
        <v>9</v>
      </c>
      <c r="B28" s="1" t="s">
        <v>4799</v>
      </c>
      <c r="K28" s="1">
        <v>2.72</v>
      </c>
    </row>
    <row r="29" spans="1:56" x14ac:dyDescent="0.35">
      <c r="A29" s="1" t="s">
        <v>9</v>
      </c>
      <c r="B29" s="1" t="s">
        <v>3067</v>
      </c>
      <c r="K29" s="1">
        <v>2.72</v>
      </c>
    </row>
    <row r="30" spans="1:56" x14ac:dyDescent="0.35">
      <c r="A30" s="1">
        <v>5</v>
      </c>
      <c r="B30" s="1" t="s">
        <v>4798</v>
      </c>
      <c r="C30" s="1">
        <v>1274.5000013746321</v>
      </c>
      <c r="D30" s="1">
        <v>0</v>
      </c>
      <c r="E30">
        <f>(R30-S30*(1000-T30)/(1000-U30))*AK30</f>
        <v>-0.74301733094072997</v>
      </c>
      <c r="F30">
        <f>IF(AV30&lt;&gt;0,1/(1/AV30-1/N30),0)</f>
        <v>1.1293153746832403</v>
      </c>
      <c r="G30">
        <f>((AY30-AL30/2)*S30-E30)/(AY30+AL30/2)</f>
        <v>383.5367535518576</v>
      </c>
      <c r="H30">
        <f>AL30*1000</f>
        <v>17.700099980580138</v>
      </c>
      <c r="I30">
        <f>(AQ30-AW30)</f>
        <v>1.7105040997787424</v>
      </c>
      <c r="J30">
        <f>(P30+AP30*D30)</f>
        <v>32.208705902099609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32.067821502685547</v>
      </c>
      <c r="P30" s="1">
        <v>32.208705902099609</v>
      </c>
      <c r="Q30" s="1">
        <v>32.208160400390625</v>
      </c>
      <c r="R30" s="1">
        <v>400.06893920898438</v>
      </c>
      <c r="S30" s="1">
        <v>394.42288208007813</v>
      </c>
      <c r="T30" s="1">
        <v>19.866287231445313</v>
      </c>
      <c r="U30" s="1">
        <v>35.320163726806641</v>
      </c>
      <c r="V30" s="1">
        <v>36.625087738037109</v>
      </c>
      <c r="W30" s="1">
        <v>65.115547180175781</v>
      </c>
      <c r="X30" s="1">
        <v>300.53176879882813</v>
      </c>
      <c r="Y30" s="1">
        <v>150.27040100097656</v>
      </c>
      <c r="Z30" s="1">
        <v>0.12179990112781525</v>
      </c>
      <c r="AA30" s="1">
        <v>88.370979309082031</v>
      </c>
      <c r="AB30" s="1">
        <v>16.785459518432617</v>
      </c>
      <c r="AC30" s="1">
        <v>1.4095648527145386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1.1048962088192209</v>
      </c>
      <c r="AL30">
        <f>(U30-T30)/(1000-U30)*AK30</f>
        <v>1.7700099980580138E-2</v>
      </c>
      <c r="AM30">
        <f>(P30+273.15)</f>
        <v>305.35870590209959</v>
      </c>
      <c r="AN30">
        <f>(O30+273.15)</f>
        <v>305.21782150268552</v>
      </c>
      <c r="AO30">
        <f>(Y30*AG30+Z30*AH30)*AI30</f>
        <v>24.043263622747418</v>
      </c>
      <c r="AP30">
        <f>((AO30+0.00000010773*(AN30^4-AM30^4))-AL30*44100)/(L30*51.4+0.00000043092*AM30^3)</f>
        <v>-6.2012828171164935</v>
      </c>
      <c r="AQ30">
        <f>0.61365*EXP(17.502*J30/(240.97+J30))</f>
        <v>4.8317815576737617</v>
      </c>
      <c r="AR30">
        <f>AQ30*1000/AA30</f>
        <v>54.676111948181067</v>
      </c>
      <c r="AS30">
        <f>(AR30-U30)</f>
        <v>19.355948221374426</v>
      </c>
      <c r="AT30">
        <f>IF(D30,P30,(O30+P30)/2)</f>
        <v>32.138263702392578</v>
      </c>
      <c r="AU30">
        <f>0.61365*EXP(17.502*AT30/(240.97+AT30))</f>
        <v>4.8125796322318459</v>
      </c>
      <c r="AV30">
        <f>IF(AS30&lt;&gt;0,(1000-(AR30+U30)/2)/AS30*AL30,0)</f>
        <v>0.87330407420961154</v>
      </c>
      <c r="AW30">
        <f>U30*AA30/1000</f>
        <v>3.1212774578950193</v>
      </c>
      <c r="AX30">
        <f>(AU30-AW30)</f>
        <v>1.6913021743368266</v>
      </c>
      <c r="AY30">
        <f>1/(1.6/F30+1.37/N30)</f>
        <v>0.56420097548064807</v>
      </c>
      <c r="AZ30">
        <f>G30*AA30*0.001</f>
        <v>33.893518512403702</v>
      </c>
      <c r="BA30">
        <f>G30/S30</f>
        <v>0.9723998555286395</v>
      </c>
      <c r="BB30">
        <f>(1-AL30*AA30/AQ30/F30)*100</f>
        <v>71.334279982405221</v>
      </c>
      <c r="BC30">
        <f>(S30-E30/(N30/1.35))</f>
        <v>394.68326417753048</v>
      </c>
      <c r="BD30">
        <f>E30*BB30/100/BC30</f>
        <v>-1.3429149682228391E-3</v>
      </c>
    </row>
    <row r="31" spans="1:56" x14ac:dyDescent="0.35">
      <c r="A31" s="1" t="s">
        <v>9</v>
      </c>
      <c r="B31" s="1" t="s">
        <v>4797</v>
      </c>
      <c r="K31" s="1">
        <v>2.72</v>
      </c>
    </row>
    <row r="32" spans="1:56" x14ac:dyDescent="0.35">
      <c r="A32" s="1" t="s">
        <v>9</v>
      </c>
      <c r="B32" s="1" t="s">
        <v>4796</v>
      </c>
      <c r="K32" s="1">
        <v>2.72</v>
      </c>
    </row>
    <row r="33" spans="1:56" x14ac:dyDescent="0.35">
      <c r="A33" s="1">
        <v>6</v>
      </c>
      <c r="B33" s="1" t="s">
        <v>3063</v>
      </c>
      <c r="C33" s="1">
        <v>1478.5000013746321</v>
      </c>
      <c r="D33" s="1">
        <v>0</v>
      </c>
      <c r="E33">
        <f>(R33-S33*(1000-T33)/(1000-U33))*AK33</f>
        <v>0.11888148614659785</v>
      </c>
      <c r="F33">
        <f>IF(AV33&lt;&gt;0,1/(1/AV33-1/N33),0)</f>
        <v>1.166982622878638</v>
      </c>
      <c r="G33">
        <f>((AY33-AL33/2)*S33-E33)/(AY33+AL33/2)</f>
        <v>381.63301522807615</v>
      </c>
      <c r="H33">
        <f>AL33*1000</f>
        <v>17.608202955576466</v>
      </c>
      <c r="I33">
        <f>(AQ33-AW33)</f>
        <v>1.6588367136593001</v>
      </c>
      <c r="J33">
        <f>(P33+AP33*D33)</f>
        <v>32.15447998046875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32.021759033203125</v>
      </c>
      <c r="P33" s="1">
        <v>32.15447998046875</v>
      </c>
      <c r="Q33" s="1">
        <v>32.155174255371094</v>
      </c>
      <c r="R33" s="1">
        <v>400.00390625</v>
      </c>
      <c r="S33" s="1">
        <v>393.62368774414063</v>
      </c>
      <c r="T33" s="1">
        <v>20.373409271240234</v>
      </c>
      <c r="U33" s="1">
        <v>35.739479064941406</v>
      </c>
      <c r="V33" s="1">
        <v>37.655941009521484</v>
      </c>
      <c r="W33" s="1">
        <v>66.056877136230469</v>
      </c>
      <c r="X33" s="1">
        <v>300.54916381835938</v>
      </c>
      <c r="Y33" s="1">
        <v>300.29843139648438</v>
      </c>
      <c r="Z33" s="1">
        <v>0.2907542884349823</v>
      </c>
      <c r="AA33" s="1">
        <v>88.366073608398438</v>
      </c>
      <c r="AB33" s="1">
        <v>16.830219268798828</v>
      </c>
      <c r="AC33" s="1">
        <v>1.4018689393997192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1.1049601610969093</v>
      </c>
      <c r="AL33">
        <f>(U33-T33)/(1000-U33)*AK33</f>
        <v>1.7608202955576465E-2</v>
      </c>
      <c r="AM33">
        <f>(P33+273.15)</f>
        <v>305.30447998046873</v>
      </c>
      <c r="AN33">
        <f>(O33+273.15)</f>
        <v>305.1717590332031</v>
      </c>
      <c r="AO33">
        <f>(Y33*AG33+Z33*AH33)*AI33</f>
        <v>48.04774794948662</v>
      </c>
      <c r="AP33">
        <f>((AO33+0.00000010773*(AN33^4-AM33^4))-AL33*44100)/(L33*51.4+0.00000043092*AM33^3)</f>
        <v>-5.9713164639108243</v>
      </c>
      <c r="AQ33">
        <f>0.61365*EXP(17.502*J33/(240.97+J33))</f>
        <v>4.8169941514377275</v>
      </c>
      <c r="AR33">
        <f>AQ33*1000/AA33</f>
        <v>54.511804754216371</v>
      </c>
      <c r="AS33">
        <f>(AR33-U33)</f>
        <v>18.772325689274965</v>
      </c>
      <c r="AT33">
        <f>IF(D33,P33,(O33+P33)/2)</f>
        <v>32.088119506835938</v>
      </c>
      <c r="AU33">
        <f>0.61365*EXP(17.502*AT33/(240.97+AT33))</f>
        <v>4.7989512699675041</v>
      </c>
      <c r="AV33">
        <f>IF(AS33&lt;&gt;0,(1000-(AR33+U33)/2)/AS33*AL33,0)</f>
        <v>0.89566001424841668</v>
      </c>
      <c r="AW33">
        <f>U33*AA33/1000</f>
        <v>3.1581574377784274</v>
      </c>
      <c r="AX33">
        <f>(AU33-AW33)</f>
        <v>1.6407938321890767</v>
      </c>
      <c r="AY33">
        <f>1/(1.6/F33+1.37/N33)</f>
        <v>0.57914351018642662</v>
      </c>
      <c r="AZ33">
        <f>G33*AA33*0.001</f>
        <v>33.72341111503922</v>
      </c>
      <c r="BA33">
        <f>G33/S33</f>
        <v>0.96953772628679158</v>
      </c>
      <c r="BB33">
        <f>(1-AL33*AA33/AQ33/F33)*100</f>
        <v>72.320382431377709</v>
      </c>
      <c r="BC33">
        <f>(S33-E33/(N33/1.35))</f>
        <v>393.58202705949424</v>
      </c>
      <c r="BD33">
        <f>E33*BB33/100/BC33</f>
        <v>2.184437792133448E-4</v>
      </c>
    </row>
    <row r="34" spans="1:56" x14ac:dyDescent="0.35">
      <c r="A34" s="1" t="s">
        <v>9</v>
      </c>
      <c r="B34" s="1" t="s">
        <v>4795</v>
      </c>
      <c r="K34" s="1">
        <v>2.72</v>
      </c>
    </row>
    <row r="35" spans="1:56" x14ac:dyDescent="0.35">
      <c r="A35" s="1" t="s">
        <v>9</v>
      </c>
      <c r="B35" s="1" t="s">
        <v>4794</v>
      </c>
      <c r="K35" s="1">
        <v>2.72</v>
      </c>
    </row>
    <row r="36" spans="1:56" x14ac:dyDescent="0.35">
      <c r="A36" s="1">
        <v>7</v>
      </c>
      <c r="B36" s="1" t="s">
        <v>4793</v>
      </c>
      <c r="C36" s="1">
        <v>1682.5000013746321</v>
      </c>
      <c r="D36" s="1">
        <v>0</v>
      </c>
      <c r="E36">
        <f>(R36-S36*(1000-T36)/(1000-U36))*AK36</f>
        <v>0.72182281412401128</v>
      </c>
      <c r="F36">
        <f>IF(AV36&lt;&gt;0,1/(1/AV36-1/N36),0)</f>
        <v>1.23375772104991</v>
      </c>
      <c r="G36">
        <f>((AY36-AL36/2)*S36-E36)/(AY36+AL36/2)</f>
        <v>380.56962454717086</v>
      </c>
      <c r="H36">
        <f>AL36*1000</f>
        <v>17.750501310567483</v>
      </c>
      <c r="I36">
        <f>(AQ36-AW36)</f>
        <v>1.6022095415210194</v>
      </c>
      <c r="J36">
        <f>(P36+AP36*D36)</f>
        <v>32.140716552734375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32.010116577148438</v>
      </c>
      <c r="P36" s="1">
        <v>32.140716552734375</v>
      </c>
      <c r="Q36" s="1">
        <v>32.124122619628906</v>
      </c>
      <c r="R36" s="1">
        <v>400.07730102539063</v>
      </c>
      <c r="S36" s="1">
        <v>393.10934448242188</v>
      </c>
      <c r="T36" s="1">
        <v>20.860300064086914</v>
      </c>
      <c r="U36" s="1">
        <v>36.340103149414063</v>
      </c>
      <c r="V36" s="1">
        <v>38.578929901123047</v>
      </c>
      <c r="W36" s="1">
        <v>67.207199096679688</v>
      </c>
      <c r="X36" s="1">
        <v>300.56463623046875</v>
      </c>
      <c r="Y36" s="1">
        <v>499.71044921875</v>
      </c>
      <c r="Z36" s="1">
        <v>0.30515685677528381</v>
      </c>
      <c r="AA36" s="1">
        <v>88.3607177734375</v>
      </c>
      <c r="AB36" s="1">
        <v>16.985517501831055</v>
      </c>
      <c r="AC36" s="1">
        <v>1.3928617238998413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1.1050170449649583</v>
      </c>
      <c r="AL36">
        <f>(U36-T36)/(1000-U36)*AK36</f>
        <v>1.7750501310567483E-2</v>
      </c>
      <c r="AM36">
        <f>(P36+273.15)</f>
        <v>305.29071655273435</v>
      </c>
      <c r="AN36">
        <f>(O36+273.15)</f>
        <v>305.16011657714841</v>
      </c>
      <c r="AO36">
        <f>(Y36*AG36+Z36*AH36)*AI36</f>
        <v>79.953670087896171</v>
      </c>
      <c r="AP36">
        <f>((AO36+0.00000010773*(AN36^4-AM36^4))-AL36*44100)/(L36*51.4+0.00000043092*AM36^3)</f>
        <v>-5.7615541637709384</v>
      </c>
      <c r="AQ36">
        <f>0.61365*EXP(17.502*J36/(240.97+J36))</f>
        <v>4.8132471397640026</v>
      </c>
      <c r="AR36">
        <f>AQ36*1000/AA36</f>
        <v>54.472703041021859</v>
      </c>
      <c r="AS36">
        <f>(AR36-U36)</f>
        <v>18.132599891607796</v>
      </c>
      <c r="AT36">
        <f>IF(D36,P36,(O36+P36)/2)</f>
        <v>32.075416564941406</v>
      </c>
      <c r="AU36">
        <f>0.61365*EXP(17.502*AT36/(240.97+AT36))</f>
        <v>4.7955041587292646</v>
      </c>
      <c r="AV36">
        <f>IF(AS36&lt;&gt;0,(1000-(AR36+U36)/2)/AS36*AL36,0)</f>
        <v>0.9344779565097</v>
      </c>
      <c r="AW36">
        <f>U36*AA36/1000</f>
        <v>3.2110375982429833</v>
      </c>
      <c r="AX36">
        <f>(AU36-AW36)</f>
        <v>1.5844665604862813</v>
      </c>
      <c r="AY36">
        <f>1/(1.6/F36+1.37/N36)</f>
        <v>0.60515048423457685</v>
      </c>
      <c r="AZ36">
        <f>G36*AA36*0.001</f>
        <v>33.627405187755635</v>
      </c>
      <c r="BA36">
        <f>G36/S36</f>
        <v>0.96810119089954183</v>
      </c>
      <c r="BB36">
        <f>(1-AL36*AA36/AQ36/F36)*100</f>
        <v>73.58796810692813</v>
      </c>
      <c r="BC36">
        <f>(S36-E36/(N36/1.35))</f>
        <v>392.85638976588433</v>
      </c>
      <c r="BD36">
        <f>E36*BB36/100/BC36</f>
        <v>1.3520837539708912E-3</v>
      </c>
    </row>
    <row r="37" spans="1:56" x14ac:dyDescent="0.35">
      <c r="A37" s="1" t="s">
        <v>9</v>
      </c>
      <c r="B37" s="1" t="s">
        <v>4792</v>
      </c>
      <c r="K37" s="1">
        <v>2.72</v>
      </c>
    </row>
    <row r="38" spans="1:56" x14ac:dyDescent="0.35">
      <c r="A38" s="1" t="s">
        <v>9</v>
      </c>
      <c r="B38" s="1" t="s">
        <v>4791</v>
      </c>
      <c r="K38" s="1">
        <v>2.72</v>
      </c>
    </row>
    <row r="39" spans="1:56" x14ac:dyDescent="0.35">
      <c r="A39" s="1">
        <v>8</v>
      </c>
      <c r="B39" s="1" t="s">
        <v>4790</v>
      </c>
      <c r="C39" s="1">
        <v>1887.0000013634562</v>
      </c>
      <c r="D39" s="1">
        <v>0</v>
      </c>
      <c r="E39">
        <f>(R39-S39*(1000-T39)/(1000-U39))*AK39</f>
        <v>1.3752708270071958</v>
      </c>
      <c r="F39">
        <f>IF(AV39&lt;&gt;0,1/(1/AV39-1/N39),0)</f>
        <v>1.3462938211645721</v>
      </c>
      <c r="G39">
        <f>((AY39-AL39/2)*S39-E39)/(AY39+AL39/2)</f>
        <v>379.49097771685405</v>
      </c>
      <c r="H39">
        <f>AL39*1000</f>
        <v>18.111712439887675</v>
      </c>
      <c r="I39">
        <f>(AQ39-AW39)</f>
        <v>1.5306857291434208</v>
      </c>
      <c r="J39">
        <f>(P39+AP39*D39)</f>
        <v>32.125431060791016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32.004264831542969</v>
      </c>
      <c r="P39" s="1">
        <v>32.125431060791016</v>
      </c>
      <c r="Q39" s="1">
        <v>32.107894897460938</v>
      </c>
      <c r="R39" s="1">
        <v>400.086181640625</v>
      </c>
      <c r="S39" s="1">
        <v>392.40792846679688</v>
      </c>
      <c r="T39" s="1">
        <v>21.317344665527344</v>
      </c>
      <c r="U39" s="1">
        <v>37.1036376953125</v>
      </c>
      <c r="V39" s="1">
        <v>39.436027526855469</v>
      </c>
      <c r="W39" s="1">
        <v>68.639884948730469</v>
      </c>
      <c r="X39" s="1">
        <v>300.48846435546875</v>
      </c>
      <c r="Y39" s="1">
        <v>750.5599365234375</v>
      </c>
      <c r="Z39" s="1">
        <v>0.22919894754886627</v>
      </c>
      <c r="AA39" s="1">
        <v>88.357994079589844</v>
      </c>
      <c r="AB39" s="1">
        <v>17.103700637817383</v>
      </c>
      <c r="AC39" s="1">
        <v>1.3907581567764282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1.1047370013068702</v>
      </c>
      <c r="AL39">
        <f>(U39-T39)/(1000-U39)*AK39</f>
        <v>1.8111712439887677E-2</v>
      </c>
      <c r="AM39">
        <f>(P39+273.15)</f>
        <v>305.27543106079099</v>
      </c>
      <c r="AN39">
        <f>(O39+273.15)</f>
        <v>305.15426483154295</v>
      </c>
      <c r="AO39">
        <f>(Y39*AG39+Z39*AH39)*AI39</f>
        <v>120.0895871595385</v>
      </c>
      <c r="AP39">
        <f>((AO39+0.00000010773*(AN39^4-AM39^4))-AL39*44100)/(L39*51.4+0.00000043092*AM39^3)</f>
        <v>-5.5627093638526341</v>
      </c>
      <c r="AQ39">
        <f>0.61365*EXP(17.502*J39/(240.97+J39))</f>
        <v>4.8090887289570894</v>
      </c>
      <c r="AR39">
        <f>AQ39*1000/AA39</f>
        <v>54.427318988536875</v>
      </c>
      <c r="AS39">
        <f>(AR39-U39)</f>
        <v>17.323681293224375</v>
      </c>
      <c r="AT39">
        <f>IF(D39,P39,(O39+P39)/2)</f>
        <v>32.064847946166992</v>
      </c>
      <c r="AU39">
        <f>0.61365*EXP(17.502*AT39/(240.97+AT39))</f>
        <v>4.7926378671455385</v>
      </c>
      <c r="AV39">
        <f>IF(AS39&lt;&gt;0,(1000-(AR39+U39)/2)/AS39*AL39,0)</f>
        <v>0.99764137679238385</v>
      </c>
      <c r="AW39">
        <f>U39*AA39/1000</f>
        <v>3.2784029998136686</v>
      </c>
      <c r="AX39">
        <f>(AU39-AW39)</f>
        <v>1.51423486733187</v>
      </c>
      <c r="AY39">
        <f>1/(1.6/F39+1.37/N39)</f>
        <v>0.64763553718553279</v>
      </c>
      <c r="AZ39">
        <f>G39*AA39*0.001</f>
        <v>33.531061562363554</v>
      </c>
      <c r="BA39">
        <f>G39/S39</f>
        <v>0.96708284972627467</v>
      </c>
      <c r="BB39">
        <f>(1-AL39*AA39/AQ39/F39)*100</f>
        <v>75.282603770655058</v>
      </c>
      <c r="BC39">
        <f>(S39-E39/(N39/1.35))</f>
        <v>391.9259802166157</v>
      </c>
      <c r="BD39">
        <f>E39*BB39/100/BC39</f>
        <v>2.6416714883177959E-3</v>
      </c>
    </row>
    <row r="40" spans="1:56" x14ac:dyDescent="0.35">
      <c r="A40" s="1" t="s">
        <v>9</v>
      </c>
      <c r="B40" s="1" t="s">
        <v>4789</v>
      </c>
      <c r="K40" s="1">
        <v>2.72</v>
      </c>
    </row>
    <row r="41" spans="1:56" x14ac:dyDescent="0.35">
      <c r="A41" s="1" t="s">
        <v>9</v>
      </c>
      <c r="B41" s="1" t="s">
        <v>4788</v>
      </c>
      <c r="K41" s="1">
        <v>2.72</v>
      </c>
    </row>
    <row r="42" spans="1:56" x14ac:dyDescent="0.35">
      <c r="A42" s="1">
        <v>9</v>
      </c>
      <c r="B42" s="1" t="s">
        <v>4787</v>
      </c>
      <c r="C42" s="1">
        <v>2092.0000013634562</v>
      </c>
      <c r="D42" s="1">
        <v>0</v>
      </c>
      <c r="E42">
        <f>(R42-S42*(1000-T42)/(1000-U42))*AK42</f>
        <v>1.2698208255039733</v>
      </c>
      <c r="F42">
        <f>IF(AV42&lt;&gt;0,1/(1/AV42-1/N42),0)</f>
        <v>1.4876119315173781</v>
      </c>
      <c r="G42">
        <f>((AY42-AL42/2)*S42-E42)/(AY42+AL42/2)</f>
        <v>380.16281349279035</v>
      </c>
      <c r="H42">
        <f>AL42*1000</f>
        <v>18.575125617436207</v>
      </c>
      <c r="I42">
        <f>(AQ42-AW42)</f>
        <v>1.4586286864242579</v>
      </c>
      <c r="J42">
        <f>(P42+AP42*D42)</f>
        <v>32.120510101318359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32.014404296875</v>
      </c>
      <c r="P42" s="1">
        <v>32.120510101318359</v>
      </c>
      <c r="Q42" s="1">
        <v>32.106693267822266</v>
      </c>
      <c r="R42" s="1">
        <v>399.9901123046875</v>
      </c>
      <c r="S42" s="1">
        <v>392.24716186523438</v>
      </c>
      <c r="T42" s="1">
        <v>21.733728408813477</v>
      </c>
      <c r="U42" s="1">
        <v>37.906768798828125</v>
      </c>
      <c r="V42" s="1">
        <v>40.180320739746094</v>
      </c>
      <c r="W42" s="1">
        <v>70.080299377441406</v>
      </c>
      <c r="X42" s="1">
        <v>300.5565185546875</v>
      </c>
      <c r="Y42" s="1">
        <v>999.979248046875</v>
      </c>
      <c r="Z42" s="1">
        <v>0.19645148515701294</v>
      </c>
      <c r="AA42" s="1">
        <v>88.351554870605469</v>
      </c>
      <c r="AB42" s="1">
        <v>17.353292465209961</v>
      </c>
      <c r="AC42" s="1">
        <v>1.391754150390625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1.1049872005687038</v>
      </c>
      <c r="AL42">
        <f>(U42-T42)/(1000-U42)*AK42</f>
        <v>1.8575125617436208E-2</v>
      </c>
      <c r="AM42">
        <f>(P42+273.15)</f>
        <v>305.27051010131834</v>
      </c>
      <c r="AN42">
        <f>(O42+273.15)</f>
        <v>305.16440429687498</v>
      </c>
      <c r="AO42">
        <f>(Y42*AG42+Z42*AH42)*AI42</f>
        <v>159.99667611129553</v>
      </c>
      <c r="AP42">
        <f>((AO42+0.00000010773*(AN42^4-AM42^4))-AL42*44100)/(L42*51.4+0.00000043092*AM42^3)</f>
        <v>-5.4019769637527952</v>
      </c>
      <c r="AQ42">
        <f>0.61365*EXP(17.502*J42/(240.97+J42))</f>
        <v>4.8077506499212763</v>
      </c>
      <c r="AR42">
        <f>AQ42*1000/AA42</f>
        <v>54.41614080207674</v>
      </c>
      <c r="AS42">
        <f>(AR42-U42)</f>
        <v>16.509372003248615</v>
      </c>
      <c r="AT42">
        <f>IF(D42,P42,(O42+P42)/2)</f>
        <v>32.06745719909668</v>
      </c>
      <c r="AU42">
        <f>0.61365*EXP(17.502*AT42/(240.97+AT42))</f>
        <v>4.7933453781431616</v>
      </c>
      <c r="AV42">
        <f>IF(AS42&lt;&gt;0,(1000-(AR42+U42)/2)/AS42*AL42,0)</f>
        <v>1.0731886586811312</v>
      </c>
      <c r="AW42">
        <f>U42*AA42/1000</f>
        <v>3.3491219634970184</v>
      </c>
      <c r="AX42">
        <f>(AU42-AW42)</f>
        <v>1.4442234146461432</v>
      </c>
      <c r="AY42">
        <f>1/(1.6/F42+1.37/N42)</f>
        <v>0.69872422785957655</v>
      </c>
      <c r="AZ42">
        <f>G42*AA42*0.001</f>
        <v>33.58797567607202</v>
      </c>
      <c r="BA42">
        <f>G42/S42</f>
        <v>0.96919200558397955</v>
      </c>
      <c r="BB42">
        <f>(1-AL42*AA42/AQ42/F42)*100</f>
        <v>77.053610133871004</v>
      </c>
      <c r="BC42">
        <f>(S42-E42/(N42/1.35))</f>
        <v>391.80216738641809</v>
      </c>
      <c r="BD42">
        <f>E42*BB42/100/BC42</f>
        <v>2.4972878399560686E-3</v>
      </c>
    </row>
    <row r="43" spans="1:56" x14ac:dyDescent="0.35">
      <c r="A43" s="1" t="s">
        <v>9</v>
      </c>
      <c r="B43" s="1" t="s">
        <v>4786</v>
      </c>
      <c r="K43" s="1">
        <v>2.72</v>
      </c>
    </row>
    <row r="44" spans="1:56" x14ac:dyDescent="0.35">
      <c r="A44" s="1" t="s">
        <v>9</v>
      </c>
      <c r="B44" s="1" t="s">
        <v>4785</v>
      </c>
      <c r="K44" s="1">
        <v>2.72</v>
      </c>
    </row>
    <row r="45" spans="1:56" x14ac:dyDescent="0.35">
      <c r="A45" s="1">
        <v>10</v>
      </c>
      <c r="B45" s="1" t="s">
        <v>4784</v>
      </c>
      <c r="C45" s="1">
        <v>2297.5000013522804</v>
      </c>
      <c r="D45" s="1">
        <v>0</v>
      </c>
      <c r="E45">
        <f>(R45-S45*(1000-T45)/(1000-U45))*AK45</f>
        <v>1.270475996925174</v>
      </c>
      <c r="F45">
        <f>IF(AV45&lt;&gt;0,1/(1/AV45-1/N45),0)</f>
        <v>1.6346471869784411</v>
      </c>
      <c r="G45">
        <f>((AY45-AL45/2)*S45-E45)/(AY45+AL45/2)</f>
        <v>380.59042914341336</v>
      </c>
      <c r="H45">
        <f>AL45*1000</f>
        <v>19.032844203473701</v>
      </c>
      <c r="I45">
        <f>(AQ45-AW45)</f>
        <v>1.3968919989582975</v>
      </c>
      <c r="J45">
        <f>(P45+AP45*D45)</f>
        <v>32.144397735595703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32.05291748046875</v>
      </c>
      <c r="P45" s="1">
        <v>32.144397735595703</v>
      </c>
      <c r="Q45" s="1">
        <v>32.124568939208984</v>
      </c>
      <c r="R45" s="1">
        <v>400.00238037109375</v>
      </c>
      <c r="S45" s="1">
        <v>392.09820556640625</v>
      </c>
      <c r="T45" s="1">
        <v>22.121347427368164</v>
      </c>
      <c r="U45" s="1">
        <v>38.681079864501953</v>
      </c>
      <c r="V45" s="1">
        <v>40.805797576904297</v>
      </c>
      <c r="W45" s="1">
        <v>71.352455139160156</v>
      </c>
      <c r="X45" s="1">
        <v>300.52926635742188</v>
      </c>
      <c r="Y45" s="1">
        <v>1251.12744140625</v>
      </c>
      <c r="Z45" s="1">
        <v>0.27896192669868469</v>
      </c>
      <c r="AA45" s="1">
        <v>88.346992492675781</v>
      </c>
      <c r="AB45" s="1">
        <v>17.587297439575195</v>
      </c>
      <c r="AC45" s="1">
        <v>1.3769658803939819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1.104887008666992</v>
      </c>
      <c r="AL45">
        <f>(U45-T45)/(1000-U45)*AK45</f>
        <v>1.90328442034737E-2</v>
      </c>
      <c r="AM45">
        <f>(P45+273.15)</f>
        <v>305.29439773559568</v>
      </c>
      <c r="AN45">
        <f>(O45+273.15)</f>
        <v>305.20291748046873</v>
      </c>
      <c r="AO45">
        <f>(Y45*AG45+Z45*AH45)*AI45</f>
        <v>200.1803861506196</v>
      </c>
      <c r="AP45">
        <f>((AO45+0.00000010773*(AN45^4-AM45^4))-AL45*44100)/(L45*51.4+0.00000043092*AM45^3)</f>
        <v>-5.2368238932215201</v>
      </c>
      <c r="AQ45">
        <f>0.61365*EXP(17.502*J45/(240.97+J45))</f>
        <v>4.814249071356044</v>
      </c>
      <c r="AR45">
        <f>AQ45*1000/AA45</f>
        <v>54.492506598401285</v>
      </c>
      <c r="AS45">
        <f>(AR45-U45)</f>
        <v>15.811426733899332</v>
      </c>
      <c r="AT45">
        <f>IF(D45,P45,(O45+P45)/2)</f>
        <v>32.098657608032227</v>
      </c>
      <c r="AU45">
        <f>0.61365*EXP(17.502*AT45/(240.97+AT45))</f>
        <v>4.8018125597866117</v>
      </c>
      <c r="AV45">
        <f>IF(AS45&lt;&gt;0,(1000-(AR45+U45)/2)/AS45*AL45,0)</f>
        <v>1.147661455942814</v>
      </c>
      <c r="AW45">
        <f>U45*AA45/1000</f>
        <v>3.4173570723977464</v>
      </c>
      <c r="AX45">
        <f>(AU45-AW45)</f>
        <v>1.3844554873888653</v>
      </c>
      <c r="AY45">
        <f>1/(1.6/F45+1.37/N45)</f>
        <v>0.74938084309738395</v>
      </c>
      <c r="AZ45">
        <f>G45*AA45*0.001</f>
        <v>33.624019786317398</v>
      </c>
      <c r="BA45">
        <f>G45/S45</f>
        <v>0.97065078018816919</v>
      </c>
      <c r="BB45">
        <f>(1-AL45*AA45/AQ45/F45)*100</f>
        <v>78.633033174215583</v>
      </c>
      <c r="BC45">
        <f>(S45-E45/(N45/1.35))</f>
        <v>391.65298149010721</v>
      </c>
      <c r="BD45">
        <f>E45*BB45/100/BC45</f>
        <v>2.5507626887754267E-3</v>
      </c>
    </row>
    <row r="46" spans="1:56" x14ac:dyDescent="0.35">
      <c r="A46" s="1" t="s">
        <v>9</v>
      </c>
      <c r="B46" s="1" t="s">
        <v>4783</v>
      </c>
      <c r="K46" s="1">
        <v>2.72</v>
      </c>
    </row>
    <row r="47" spans="1:56" x14ac:dyDescent="0.35">
      <c r="A47" s="1" t="s">
        <v>9</v>
      </c>
      <c r="B47" s="1" t="s">
        <v>4782</v>
      </c>
      <c r="K47" s="1">
        <v>2.72</v>
      </c>
    </row>
    <row r="48" spans="1:56" x14ac:dyDescent="0.35">
      <c r="A48" s="1">
        <v>11</v>
      </c>
      <c r="B48" s="1" t="s">
        <v>4781</v>
      </c>
      <c r="C48" s="1">
        <v>2502.5000013522804</v>
      </c>
      <c r="D48" s="1">
        <v>0</v>
      </c>
      <c r="E48">
        <f>(R48-S48*(1000-T48)/(1000-U48))*AK48</f>
        <v>1.3982015056809038</v>
      </c>
      <c r="F48">
        <f>IF(AV48&lt;&gt;0,1/(1/AV48-1/N48),0)</f>
        <v>1.8738838609305322</v>
      </c>
      <c r="G48">
        <f>((AY48-AL48/2)*S48-E48)/(AY48+AL48/2)</f>
        <v>380.7745462419569</v>
      </c>
      <c r="H48">
        <f>AL48*1000</f>
        <v>19.766093507534421</v>
      </c>
      <c r="I48">
        <f>(AQ48-AW48)</f>
        <v>1.3197900251435639</v>
      </c>
      <c r="J48">
        <f>(P48+AP48*D48)</f>
        <v>32.183021545410156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32.120498657226563</v>
      </c>
      <c r="P48" s="1">
        <v>32.183021545410156</v>
      </c>
      <c r="Q48" s="1">
        <v>32.168834686279297</v>
      </c>
      <c r="R48" s="1">
        <v>399.97219848632813</v>
      </c>
      <c r="S48" s="1">
        <v>391.69921875</v>
      </c>
      <c r="T48" s="1">
        <v>22.496038436889648</v>
      </c>
      <c r="U48" s="1">
        <v>39.67620849609375</v>
      </c>
      <c r="V48" s="1">
        <v>41.335205078125</v>
      </c>
      <c r="W48" s="1">
        <v>72.902809143066406</v>
      </c>
      <c r="X48" s="1">
        <v>300.52456665039063</v>
      </c>
      <c r="Y48" s="1">
        <v>1600.802490234375</v>
      </c>
      <c r="Z48" s="1">
        <v>0.4269624650478363</v>
      </c>
      <c r="AA48" s="1">
        <v>88.339653015136719</v>
      </c>
      <c r="AB48" s="1">
        <v>17.894632339477539</v>
      </c>
      <c r="AC48" s="1">
        <v>1.3584703207015991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1.1048697303323183</v>
      </c>
      <c r="AL48">
        <f>(U48-T48)/(1000-U48)*AK48</f>
        <v>1.9766093507534423E-2</v>
      </c>
      <c r="AM48">
        <f>(P48+273.15)</f>
        <v>305.33302154541013</v>
      </c>
      <c r="AN48">
        <f>(O48+273.15)</f>
        <v>305.27049865722654</v>
      </c>
      <c r="AO48">
        <f>(Y48*AG48+Z48*AH48)*AI48</f>
        <v>256.12839271258417</v>
      </c>
      <c r="AP48">
        <f>((AO48+0.00000010773*(AN48^4-AM48^4))-AL48*44100)/(L48*51.4+0.00000043092*AM48^3)</f>
        <v>-5.0406160976275736</v>
      </c>
      <c r="AQ48">
        <f>0.61365*EXP(17.502*J48/(240.97+J48))</f>
        <v>4.8247725166447051</v>
      </c>
      <c r="AR48">
        <f>AQ48*1000/AA48</f>
        <v>54.616158791318732</v>
      </c>
      <c r="AS48">
        <f>(AR48-U48)</f>
        <v>14.939950295224982</v>
      </c>
      <c r="AT48">
        <f>IF(D48,P48,(O48+P48)/2)</f>
        <v>32.151760101318359</v>
      </c>
      <c r="AU48">
        <f>0.61365*EXP(17.502*AT48/(240.97+AT48))</f>
        <v>4.8162534792061411</v>
      </c>
      <c r="AV48">
        <f>IF(AS48&lt;&gt;0,(1000-(AR48+U48)/2)/AS48*AL48,0)</f>
        <v>1.260659992900325</v>
      </c>
      <c r="AW48">
        <f>U48*AA48/1000</f>
        <v>3.5049824915011412</v>
      </c>
      <c r="AX48">
        <f>(AU48-AW48)</f>
        <v>1.3112709877049999</v>
      </c>
      <c r="AY48">
        <f>1/(1.6/F48+1.37/N48)</f>
        <v>0.82680701270494328</v>
      </c>
      <c r="AZ48">
        <f>G48*AA48*0.001</f>
        <v>33.637491292010608</v>
      </c>
      <c r="BA48">
        <f>G48/S48</f>
        <v>0.97210953715224102</v>
      </c>
      <c r="BB48">
        <f>(1-AL48*AA48/AQ48/F48)*100</f>
        <v>80.68667617940099</v>
      </c>
      <c r="BC48">
        <f>(S48-E48/(N48/1.35))</f>
        <v>391.20923470043647</v>
      </c>
      <c r="BD48">
        <f>E48*BB48/100/BC48</f>
        <v>2.8837824395636672E-3</v>
      </c>
    </row>
    <row r="49" spans="1:56" x14ac:dyDescent="0.35">
      <c r="A49" s="1" t="s">
        <v>9</v>
      </c>
      <c r="B49" s="1" t="s">
        <v>4780</v>
      </c>
      <c r="K49" s="1">
        <v>2.72</v>
      </c>
    </row>
    <row r="50" spans="1:56" x14ac:dyDescent="0.35">
      <c r="A50" s="1" t="s">
        <v>9</v>
      </c>
      <c r="B50" s="1" t="s">
        <v>4779</v>
      </c>
      <c r="K50" s="1">
        <v>2.72</v>
      </c>
    </row>
    <row r="51" spans="1:56" x14ac:dyDescent="0.35">
      <c r="A51" s="1">
        <v>12</v>
      </c>
      <c r="B51" s="1" t="s">
        <v>4778</v>
      </c>
      <c r="C51" s="1">
        <v>2708.0000013411045</v>
      </c>
      <c r="D51" s="1">
        <v>0</v>
      </c>
      <c r="E51">
        <f>(R51-S51*(1000-T51)/(1000-U51))*AK51</f>
        <v>0.8987436553534357</v>
      </c>
      <c r="F51">
        <f>IF(AV51&lt;&gt;0,1/(1/AV51-1/N51),0)</f>
        <v>2.1841484890149943</v>
      </c>
      <c r="G51">
        <f>((AY51-AL51/2)*S51-E51)/(AY51+AL51/2)</f>
        <v>382.23354267768894</v>
      </c>
      <c r="H51">
        <f>AL51*1000</f>
        <v>20.652059543817394</v>
      </c>
      <c r="I51">
        <f>(AQ51-AW51)</f>
        <v>1.2462093215149599</v>
      </c>
      <c r="J51">
        <f>(P51+AP51*D51)</f>
        <v>32.271961212158203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32.236549377441406</v>
      </c>
      <c r="P51" s="1">
        <v>32.271961212158203</v>
      </c>
      <c r="Q51" s="1">
        <v>32.248565673828125</v>
      </c>
      <c r="R51" s="1">
        <v>400.048583984375</v>
      </c>
      <c r="S51" s="1">
        <v>391.9102783203125</v>
      </c>
      <c r="T51" s="1">
        <v>22.85786247253418</v>
      </c>
      <c r="U51" s="1">
        <v>40.785892486572266</v>
      </c>
      <c r="V51" s="1">
        <v>41.723800659179688</v>
      </c>
      <c r="W51" s="1">
        <v>74.448890686035156</v>
      </c>
      <c r="X51" s="1">
        <v>300.54898071289063</v>
      </c>
      <c r="Y51" s="1">
        <v>2000.207275390625</v>
      </c>
      <c r="Z51" s="1">
        <v>0.27502936124801636</v>
      </c>
      <c r="AA51" s="1">
        <v>88.336227416992188</v>
      </c>
      <c r="AB51" s="1">
        <v>18.264699935913086</v>
      </c>
      <c r="AC51" s="1">
        <v>1.3783751726150513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1.1049594879150388</v>
      </c>
      <c r="AL51">
        <f>(U51-T51)/(1000-U51)*AK51</f>
        <v>2.0652059543817394E-2</v>
      </c>
      <c r="AM51">
        <f>(P51+273.15)</f>
        <v>305.42196121215818</v>
      </c>
      <c r="AN51">
        <f>(O51+273.15)</f>
        <v>305.38654937744138</v>
      </c>
      <c r="AO51">
        <f>(Y51*AG51+Z51*AH51)*AI51</f>
        <v>320.03315690920135</v>
      </c>
      <c r="AP51">
        <f>((AO51+0.00000010773*(AN51^4-AM51^4))-AL51*44100)/(L51*51.4+0.00000043092*AM51^3)</f>
        <v>-4.8343739173397191</v>
      </c>
      <c r="AQ51">
        <f>0.61365*EXP(17.502*J51/(240.97+J51))</f>
        <v>4.8490811956138007</v>
      </c>
      <c r="AR51">
        <f>AQ51*1000/AA51</f>
        <v>54.893460332233303</v>
      </c>
      <c r="AS51">
        <f>(AR51-U51)</f>
        <v>14.107567845661038</v>
      </c>
      <c r="AT51">
        <f>IF(D51,P51,(O51+P51)/2)</f>
        <v>32.254255294799805</v>
      </c>
      <c r="AU51">
        <f>0.61365*EXP(17.502*AT51/(240.97+AT51))</f>
        <v>4.8442333953151522</v>
      </c>
      <c r="AV51">
        <f>IF(AS51&lt;&gt;0,(1000-(AR51+U51)/2)/AS51*AL51,0)</f>
        <v>1.3938668885509835</v>
      </c>
      <c r="AW51">
        <f>U51*AA51/1000</f>
        <v>3.6028718740988408</v>
      </c>
      <c r="AX51">
        <f>(AU51-AW51)</f>
        <v>1.2413615212163114</v>
      </c>
      <c r="AY51">
        <f>1/(1.6/F51+1.37/N51)</f>
        <v>0.9189644242784093</v>
      </c>
      <c r="AZ51">
        <f>G51*AA51*0.001</f>
        <v>33.765069152378921</v>
      </c>
      <c r="BA51">
        <f>G51/S51</f>
        <v>0.97530879852374108</v>
      </c>
      <c r="BB51">
        <f>(1-AL51*AA51/AQ51/F51)*100</f>
        <v>82.774945698717261</v>
      </c>
      <c r="BC51">
        <f>(S51-E51/(N51/1.35))</f>
        <v>391.59532367752286</v>
      </c>
      <c r="BD51">
        <f>E51*BB51/100/BC51</f>
        <v>1.8997534641197608E-3</v>
      </c>
    </row>
    <row r="52" spans="1:56" x14ac:dyDescent="0.35">
      <c r="A52" s="1" t="s">
        <v>9</v>
      </c>
      <c r="B52" s="1" t="s">
        <v>4777</v>
      </c>
      <c r="K52" s="1">
        <v>1.9203199999999998</v>
      </c>
    </row>
    <row r="53" spans="1:56" x14ac:dyDescent="0.35">
      <c r="A53" s="1" t="s">
        <v>9</v>
      </c>
      <c r="B53" s="1" t="s">
        <v>4776</v>
      </c>
      <c r="K53" s="1">
        <v>1.9203199999999998</v>
      </c>
    </row>
    <row r="54" spans="1:56" x14ac:dyDescent="0.35">
      <c r="A54" s="1" t="s">
        <v>9</v>
      </c>
      <c r="B54" s="1" t="s">
        <v>4775</v>
      </c>
      <c r="K54" s="1">
        <v>1.9203199999999998</v>
      </c>
    </row>
    <row r="55" spans="1:56" x14ac:dyDescent="0.35">
      <c r="A55" s="1" t="s">
        <v>9</v>
      </c>
      <c r="B55" s="1" t="s">
        <v>3046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BH55"/>
  <sheetViews>
    <sheetView zoomScale="45" workbookViewId="0">
      <selection activeCell="K18" sqref="K18:K51"/>
    </sheetView>
  </sheetViews>
  <sheetFormatPr defaultRowHeight="14.5" x14ac:dyDescent="0.35"/>
  <sheetData>
    <row r="1" spans="1:60" x14ac:dyDescent="0.35">
      <c r="A1" s="1" t="s">
        <v>396</v>
      </c>
    </row>
    <row r="2" spans="1:60" x14ac:dyDescent="0.35">
      <c r="A2" s="1" t="s">
        <v>4638</v>
      </c>
    </row>
    <row r="3" spans="1:60" x14ac:dyDescent="0.35">
      <c r="A3" s="1" t="s">
        <v>2</v>
      </c>
      <c r="B3" s="1" t="s">
        <v>394</v>
      </c>
    </row>
    <row r="4" spans="1:60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35">
      <c r="A5" s="1" t="s">
        <v>6</v>
      </c>
      <c r="B5" s="1">
        <v>4</v>
      </c>
    </row>
    <row r="6" spans="1:60" x14ac:dyDescent="0.35">
      <c r="A6" s="1" t="s">
        <v>7</v>
      </c>
      <c r="B6" s="1" t="s">
        <v>393</v>
      </c>
    </row>
    <row r="7" spans="1:60" x14ac:dyDescent="0.35">
      <c r="A7" s="1" t="s">
        <v>9</v>
      </c>
      <c r="B7" s="1" t="s">
        <v>162</v>
      </c>
    </row>
    <row r="9" spans="1:60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392</v>
      </c>
      <c r="AE9" s="1" t="s">
        <v>391</v>
      </c>
      <c r="AF9" s="1" t="s">
        <v>390</v>
      </c>
      <c r="AG9" s="1" t="s">
        <v>389</v>
      </c>
      <c r="AH9" s="1" t="s">
        <v>40</v>
      </c>
      <c r="AI9" s="1" t="s">
        <v>41</v>
      </c>
      <c r="AJ9" s="1" t="s">
        <v>42</v>
      </c>
      <c r="AK9" s="1" t="s">
        <v>43</v>
      </c>
      <c r="AL9" s="1" t="s">
        <v>44</v>
      </c>
      <c r="AM9" s="1" t="s">
        <v>45</v>
      </c>
      <c r="AN9" s="1" t="s">
        <v>46</v>
      </c>
      <c r="AO9" s="1" t="s">
        <v>47</v>
      </c>
      <c r="AP9" s="1" t="s">
        <v>48</v>
      </c>
      <c r="AQ9" s="1" t="s">
        <v>49</v>
      </c>
      <c r="AR9" s="1" t="s">
        <v>50</v>
      </c>
      <c r="AS9" s="1" t="s">
        <v>51</v>
      </c>
      <c r="AT9" s="1" t="s">
        <v>52</v>
      </c>
      <c r="AU9" s="1" t="s">
        <v>53</v>
      </c>
      <c r="AV9" s="1" t="s">
        <v>54</v>
      </c>
      <c r="AW9" s="1" t="s">
        <v>55</v>
      </c>
      <c r="AX9" s="1" t="s">
        <v>56</v>
      </c>
      <c r="AY9" s="1" t="s">
        <v>57</v>
      </c>
      <c r="AZ9" s="1" t="s">
        <v>58</v>
      </c>
      <c r="BA9" s="1" t="s">
        <v>59</v>
      </c>
      <c r="BB9" s="1" t="s">
        <v>60</v>
      </c>
      <c r="BC9" s="1" t="s">
        <v>61</v>
      </c>
      <c r="BD9" s="1" t="s">
        <v>62</v>
      </c>
      <c r="BE9" s="1" t="s">
        <v>63</v>
      </c>
      <c r="BF9" s="1" t="s">
        <v>64</v>
      </c>
      <c r="BG9" s="1" t="s">
        <v>65</v>
      </c>
      <c r="BH9" s="1" t="s">
        <v>66</v>
      </c>
    </row>
    <row r="10" spans="1:60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67</v>
      </c>
      <c r="AL10" s="1" t="s">
        <v>67</v>
      </c>
      <c r="AM10" s="1" t="s">
        <v>67</v>
      </c>
      <c r="AN10" s="1" t="s">
        <v>67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  <c r="BE10" s="1" t="s">
        <v>68</v>
      </c>
      <c r="BF10" s="1" t="s">
        <v>68</v>
      </c>
      <c r="BG10" s="1" t="s">
        <v>68</v>
      </c>
      <c r="BH10" s="1" t="s">
        <v>68</v>
      </c>
    </row>
    <row r="11" spans="1:60" x14ac:dyDescent="0.35">
      <c r="A11" s="1" t="s">
        <v>9</v>
      </c>
      <c r="B11" s="1" t="s">
        <v>4637</v>
      </c>
    </row>
    <row r="12" spans="1:60" x14ac:dyDescent="0.35">
      <c r="A12" s="1" t="s">
        <v>9</v>
      </c>
      <c r="B12" s="1" t="s">
        <v>4636</v>
      </c>
    </row>
    <row r="13" spans="1:60" x14ac:dyDescent="0.35">
      <c r="A13" s="1" t="s">
        <v>9</v>
      </c>
      <c r="B13" s="1" t="s">
        <v>4635</v>
      </c>
    </row>
    <row r="14" spans="1:60" x14ac:dyDescent="0.35">
      <c r="A14" s="1" t="s">
        <v>9</v>
      </c>
      <c r="B14" s="1" t="s">
        <v>4634</v>
      </c>
    </row>
    <row r="15" spans="1:60" x14ac:dyDescent="0.35">
      <c r="A15" s="1" t="s">
        <v>9</v>
      </c>
      <c r="B15" s="1" t="s">
        <v>4633</v>
      </c>
    </row>
    <row r="16" spans="1:60" x14ac:dyDescent="0.35">
      <c r="A16" s="1" t="s">
        <v>9</v>
      </c>
      <c r="B16" s="1" t="s">
        <v>4632</v>
      </c>
    </row>
    <row r="17" spans="1:60" x14ac:dyDescent="0.35">
      <c r="A17" s="1" t="s">
        <v>9</v>
      </c>
      <c r="B17" s="1" t="s">
        <v>4631</v>
      </c>
    </row>
    <row r="18" spans="1:60" x14ac:dyDescent="0.35">
      <c r="A18" s="1">
        <v>1</v>
      </c>
      <c r="B18" s="1" t="s">
        <v>4630</v>
      </c>
      <c r="C18" s="1">
        <v>399.00000212341547</v>
      </c>
      <c r="D18" s="1">
        <v>0</v>
      </c>
      <c r="E18">
        <f>(R18-S18*(1000-T18)/(1000-U18))*AO18</f>
        <v>-2.0969463623820892</v>
      </c>
      <c r="F18">
        <f>IF(AZ18&lt;&gt;0,1/(1/AZ18-1/N18),0)</f>
        <v>1.5583813573772736</v>
      </c>
      <c r="G18">
        <f>((BC18-AP18/2)*S18-E18)/(BC18+AP18/2)</f>
        <v>382.51366866287577</v>
      </c>
      <c r="H18">
        <f>AP18*1000</f>
        <v>25.060024669398981</v>
      </c>
      <c r="I18">
        <f>(AU18-BA18)</f>
        <v>1.8815770652252599</v>
      </c>
      <c r="J18">
        <f>(P18+AT18*D18)</f>
        <v>28.174028396606445</v>
      </c>
      <c r="K18" s="1"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29.027858734130859</v>
      </c>
      <c r="P18" s="1">
        <v>28.174028396606445</v>
      </c>
      <c r="Q18" s="1">
        <v>29.111238479614258</v>
      </c>
      <c r="R18" s="1">
        <v>399.78131103515625</v>
      </c>
      <c r="S18" s="1">
        <v>392.7725830078125</v>
      </c>
      <c r="T18" s="1">
        <v>-0.16247794032096863</v>
      </c>
      <c r="U18" s="1">
        <v>22.013320922851563</v>
      </c>
      <c r="V18" s="1">
        <v>-0.35764831304550171</v>
      </c>
      <c r="W18" s="1">
        <v>48.455974578857422</v>
      </c>
      <c r="X18" s="1">
        <v>300.61044311523438</v>
      </c>
      <c r="Y18" s="1">
        <v>0.16768364608287811</v>
      </c>
      <c r="Z18" s="1">
        <v>2.2866617888212204E-2</v>
      </c>
      <c r="AA18" s="1">
        <v>88.670539855957031</v>
      </c>
      <c r="AB18" s="1">
        <v>2.4865481853485107</v>
      </c>
      <c r="AC18" s="1">
        <v>0.42838004231452942</v>
      </c>
      <c r="AD18" s="1">
        <v>4.0835890918970108E-2</v>
      </c>
      <c r="AE18" s="1">
        <v>5.2948147058486938E-3</v>
      </c>
      <c r="AF18" s="1">
        <v>3.3106189221143723E-2</v>
      </c>
      <c r="AG18" s="1">
        <v>1.7937866970896721E-2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1.1051854526295379</v>
      </c>
      <c r="AP18">
        <f>(U18-T18)/(1000-U18)*AO18</f>
        <v>2.5060024669398981E-2</v>
      </c>
      <c r="AQ18">
        <f>(P18+273.15)</f>
        <v>301.32402839660642</v>
      </c>
      <c r="AR18">
        <f>(O18+273.15)</f>
        <v>302.17785873413084</v>
      </c>
      <c r="AS18">
        <f>(Y18*AK18+Z18*AL18)*AM18</f>
        <v>2.6829382773577048E-2</v>
      </c>
      <c r="AT18">
        <f>((AS18+0.00000010773*(AR18^4-AQ18^4))-AP18*44100)/(L18*0.92*2*29.3+0.00000043092*AQ18^3)</f>
        <v>-8.6105659214043939</v>
      </c>
      <c r="AU18">
        <f>0.61365*EXP(17.502*J18/(240.97+J18))</f>
        <v>3.8335101154769422</v>
      </c>
      <c r="AV18">
        <f>AU18*1000/AA18</f>
        <v>43.233187952891448</v>
      </c>
      <c r="AW18">
        <f>(AV18-U18)</f>
        <v>21.219867030039886</v>
      </c>
      <c r="AX18">
        <f>IF(D18,P18,(O18+P18)/2)</f>
        <v>28.600943565368652</v>
      </c>
      <c r="AY18">
        <f>0.61365*EXP(17.502*AX18/(240.97+AX18))</f>
        <v>3.9298333221575659</v>
      </c>
      <c r="AZ18">
        <f>IF(AW18&lt;&gt;0,(1000-(AV18+U18)/2)/AW18*AP18,0)</f>
        <v>1.1424428378401705</v>
      </c>
      <c r="BA18">
        <f>U18*AA18/1000</f>
        <v>1.9519330502516823</v>
      </c>
      <c r="BB18">
        <f>(AY18-BA18)</f>
        <v>1.9779002719058836</v>
      </c>
      <c r="BC18">
        <f>1/(1.6/F18+1.37/N18)</f>
        <v>0.74251520949038219</v>
      </c>
      <c r="BD18">
        <f>G18*AA18*0.001</f>
        <v>33.917693502619869</v>
      </c>
      <c r="BE18">
        <f>G18/S18</f>
        <v>0.97388077786291749</v>
      </c>
      <c r="BF18">
        <f>(1-AP18*AA18/AU18/F18)*100</f>
        <v>62.804492466882913</v>
      </c>
      <c r="BG18">
        <f>(S18-E18/(N18/1.35))</f>
        <v>393.43394922689083</v>
      </c>
      <c r="BH18">
        <f>E18*BF18/100/BG18</f>
        <v>-3.3473891177533913E-3</v>
      </c>
    </row>
    <row r="19" spans="1:60" x14ac:dyDescent="0.35">
      <c r="A19" s="1" t="s">
        <v>9</v>
      </c>
      <c r="B19" s="1" t="s">
        <v>4629</v>
      </c>
      <c r="K19" s="1">
        <v>2.72</v>
      </c>
    </row>
    <row r="20" spans="1:60" x14ac:dyDescent="0.35">
      <c r="A20" s="1" t="s">
        <v>9</v>
      </c>
      <c r="B20" s="1" t="s">
        <v>4628</v>
      </c>
      <c r="K20" s="1">
        <v>2.72</v>
      </c>
    </row>
    <row r="21" spans="1:60" x14ac:dyDescent="0.35">
      <c r="A21" s="1">
        <v>2</v>
      </c>
      <c r="B21" s="1" t="s">
        <v>4627</v>
      </c>
      <c r="C21" s="1">
        <v>605.00000212341547</v>
      </c>
      <c r="D21" s="1">
        <v>0</v>
      </c>
      <c r="E21">
        <f>(R21-S21*(1000-T21)/(1000-U21))*AO21</f>
        <v>-1.9764452598415807</v>
      </c>
      <c r="F21">
        <f>IF(AZ21&lt;&gt;0,1/(1/AZ21-1/N21),0)</f>
        <v>1.4894362536075758</v>
      </c>
      <c r="G21">
        <f>((BC21-AP21/2)*S21-E21)/(BC21+AP21/2)</f>
        <v>382.32123087000099</v>
      </c>
      <c r="H21">
        <f>AP21*1000</f>
        <v>24.913246821012194</v>
      </c>
      <c r="I21">
        <f>(AU21-BA21)</f>
        <v>1.9334825202406245</v>
      </c>
      <c r="J21">
        <f>(P21+AT21*D21)</f>
        <v>28.399919509887695</v>
      </c>
      <c r="K21" s="1"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29.247465133666992</v>
      </c>
      <c r="P21" s="1">
        <v>28.399919509887695</v>
      </c>
      <c r="Q21" s="1">
        <v>29.348722457885742</v>
      </c>
      <c r="R21" s="1">
        <v>400.1343994140625</v>
      </c>
      <c r="S21" s="1">
        <v>393.03201293945313</v>
      </c>
      <c r="T21" s="1">
        <v>-0.14296112954616547</v>
      </c>
      <c r="U21" s="1">
        <v>21.999723434448242</v>
      </c>
      <c r="V21" s="1">
        <v>-0.31071922183036804</v>
      </c>
      <c r="W21" s="1">
        <v>47.815353393554688</v>
      </c>
      <c r="X21" s="1">
        <v>299.30084228515625</v>
      </c>
      <c r="Y21" s="1">
        <v>25.5767822265625</v>
      </c>
      <c r="Z21" s="1">
        <v>7.7746786177158356E-2</v>
      </c>
      <c r="AA21" s="1">
        <v>88.670875549316406</v>
      </c>
      <c r="AB21" s="1">
        <v>2.4214236736297607</v>
      </c>
      <c r="AC21" s="1">
        <v>0.45373338460922241</v>
      </c>
      <c r="AD21" s="1">
        <v>7.3153465986251831E-2</v>
      </c>
      <c r="AE21" s="1">
        <v>6.6593876108527184E-3</v>
      </c>
      <c r="AF21" s="1">
        <v>2.4160657078027725E-2</v>
      </c>
      <c r="AG21" s="1">
        <v>1.5209358185529709E-2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1.1003707436954271</v>
      </c>
      <c r="AP21">
        <f>(U21-T21)/(1000-U21)*AO21</f>
        <v>2.4913246821012196E-2</v>
      </c>
      <c r="AQ21">
        <f>(P21+273.15)</f>
        <v>301.54991950988767</v>
      </c>
      <c r="AR21">
        <f>(O21+273.15)</f>
        <v>302.39746513366697</v>
      </c>
      <c r="AS21">
        <f>(Y21*AK21+Z21*AL21)*AM21</f>
        <v>4.0922850647802989</v>
      </c>
      <c r="AT21">
        <f>((AS21+0.00000010773*(AR21^4-AQ21^4))-AP21*44100)/(L21*0.92*2*29.3+0.00000043092*AQ21^3)</f>
        <v>-8.5263292602724601</v>
      </c>
      <c r="AU21">
        <f>0.61365*EXP(17.502*J21/(240.97+J21))</f>
        <v>3.8842172590159643</v>
      </c>
      <c r="AV21">
        <f>AU21*1000/AA21</f>
        <v>43.804882211359974</v>
      </c>
      <c r="AW21">
        <f>(AV21-U21)</f>
        <v>21.805158776911732</v>
      </c>
      <c r="AX21">
        <f>IF(D21,P21,(O21+P21)/2)</f>
        <v>28.823692321777344</v>
      </c>
      <c r="AY21">
        <f>0.61365*EXP(17.502*AX21/(240.97+AX21))</f>
        <v>3.9809241702431737</v>
      </c>
      <c r="AZ21">
        <f>IF(AW21&lt;&gt;0,(1000-(AV21+U21)/2)/AW21*AP21,0)</f>
        <v>1.1049469474772553</v>
      </c>
      <c r="BA21">
        <f>U21*AA21/1000</f>
        <v>1.9507347387753398</v>
      </c>
      <c r="BB21">
        <f>(AY21-BA21)</f>
        <v>2.0301894314678339</v>
      </c>
      <c r="BC21">
        <f>1/(1.6/F21+1.37/N21)</f>
        <v>0.71720608808914788</v>
      </c>
      <c r="BD21">
        <f>G21*AA21*0.001</f>
        <v>33.900758282335325</v>
      </c>
      <c r="BE21">
        <f>G21/S21</f>
        <v>0.97274832146789492</v>
      </c>
      <c r="BF21">
        <f>(1-AP21*AA21/AU21/F21)*100</f>
        <v>61.815606822168256</v>
      </c>
      <c r="BG21">
        <f>(S21-E21/(N21/1.35))</f>
        <v>393.65537372357534</v>
      </c>
      <c r="BH21">
        <f>E21*BF21/100/BG21</f>
        <v>-3.1036071458203102E-3</v>
      </c>
    </row>
    <row r="22" spans="1:60" x14ac:dyDescent="0.35">
      <c r="A22" s="1" t="s">
        <v>9</v>
      </c>
      <c r="B22" s="1" t="s">
        <v>4626</v>
      </c>
      <c r="K22" s="1">
        <v>2.72</v>
      </c>
    </row>
    <row r="23" spans="1:60" x14ac:dyDescent="0.35">
      <c r="A23" s="1" t="s">
        <v>9</v>
      </c>
      <c r="B23" s="1" t="s">
        <v>4625</v>
      </c>
      <c r="K23" s="1">
        <v>2.72</v>
      </c>
    </row>
    <row r="24" spans="1:60" x14ac:dyDescent="0.35">
      <c r="A24" s="1">
        <v>3</v>
      </c>
      <c r="B24" s="1" t="s">
        <v>4624</v>
      </c>
      <c r="C24" s="1">
        <v>810.50000213459134</v>
      </c>
      <c r="D24" s="1">
        <v>0</v>
      </c>
      <c r="E24">
        <f>(R24-S24*(1000-T24)/(1000-U24))*AO24</f>
        <v>-1.5596809687541644</v>
      </c>
      <c r="F24">
        <f>IF(AZ24&lt;&gt;0,1/(1/AZ24-1/N24),0)</f>
        <v>1.4401052040163442</v>
      </c>
      <c r="G24">
        <f>((BC24-AP24/2)*S24-E24)/(BC24+AP24/2)</f>
        <v>381.11825496266999</v>
      </c>
      <c r="H24">
        <f>AP24*1000</f>
        <v>24.912523358743865</v>
      </c>
      <c r="I24">
        <f>(AU24-BA24)</f>
        <v>1.9822314578186118</v>
      </c>
      <c r="J24">
        <f>(P24+AT24*D24)</f>
        <v>28.575132369995117</v>
      </c>
      <c r="K24" s="1"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29.442365646362305</v>
      </c>
      <c r="P24" s="1">
        <v>28.575132369995117</v>
      </c>
      <c r="Q24" s="1">
        <v>29.554811477661133</v>
      </c>
      <c r="R24" s="1">
        <v>400.1126708984375</v>
      </c>
      <c r="S24" s="1">
        <v>392.68002319335938</v>
      </c>
      <c r="T24" s="1">
        <v>-0.12729291617870331</v>
      </c>
      <c r="U24" s="1">
        <v>21.897754669189453</v>
      </c>
      <c r="V24" s="1">
        <v>-0.27357393503189087</v>
      </c>
      <c r="W24" s="1">
        <v>47.061965942382813</v>
      </c>
      <c r="X24" s="1">
        <v>300.92205810546875</v>
      </c>
      <c r="Y24" s="1">
        <v>51.095848083496094</v>
      </c>
      <c r="Z24" s="1">
        <v>0.12119408696889877</v>
      </c>
      <c r="AA24" s="1">
        <v>88.672050476074219</v>
      </c>
      <c r="AB24" s="1">
        <v>2.5016040802001953</v>
      </c>
      <c r="AC24" s="1">
        <v>0.44802477955818176</v>
      </c>
      <c r="AD24" s="1">
        <v>2.0029865205287933E-2</v>
      </c>
      <c r="AE24" s="1">
        <v>4.1129891760647297E-3</v>
      </c>
      <c r="AF24" s="1">
        <v>7.2359882295131683E-2</v>
      </c>
      <c r="AG24" s="1">
        <v>1.9557632505893707E-2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1.1063310959759878</v>
      </c>
      <c r="AP24">
        <f>(U24-T24)/(1000-U24)*AO24</f>
        <v>2.4912523358743863E-2</v>
      </c>
      <c r="AQ24">
        <f>(P24+273.15)</f>
        <v>301.72513236999509</v>
      </c>
      <c r="AR24">
        <f>(O24+273.15)</f>
        <v>302.59236564636228</v>
      </c>
      <c r="AS24">
        <f>(Y24*AK24+Z24*AL24)*AM24</f>
        <v>8.1753355106263825</v>
      </c>
      <c r="AT24">
        <f>((AS24+0.00000010773*(AR24^4-AQ24^4))-AP24*44100)/(L24*0.92*2*29.3+0.00000043092*AQ24^3)</f>
        <v>-8.4906171216880679</v>
      </c>
      <c r="AU24">
        <f>0.61365*EXP(17.502*J24/(240.97+J24))</f>
        <v>3.9239502651576688</v>
      </c>
      <c r="AV24">
        <f>AU24*1000/AA24</f>
        <v>44.252391188545275</v>
      </c>
      <c r="AW24">
        <f>(AV24-U24)</f>
        <v>22.354636519355822</v>
      </c>
      <c r="AX24">
        <f>IF(D24,P24,(O24+P24)/2)</f>
        <v>29.008749008178711</v>
      </c>
      <c r="AY24">
        <f>0.61365*EXP(17.502*AX24/(240.97+AX24))</f>
        <v>4.0238093062470792</v>
      </c>
      <c r="AZ24">
        <f>IF(AW24&lt;&gt;0,(1000-(AV24+U24)/2)/AW24*AP24,0)</f>
        <v>1.0775634759685835</v>
      </c>
      <c r="BA24">
        <f>U24*AA24/1000</f>
        <v>1.941718807339057</v>
      </c>
      <c r="BB24">
        <f>(AY24-BA24)</f>
        <v>2.0820904989080224</v>
      </c>
      <c r="BC24">
        <f>1/(1.6/F24+1.37/N24)</f>
        <v>0.69876447181843115</v>
      </c>
      <c r="BD24">
        <f>G24*AA24*0.001</f>
        <v>33.794537141403197</v>
      </c>
      <c r="BE24">
        <f>G24/S24</f>
        <v>0.97055677002189578</v>
      </c>
      <c r="BF24">
        <f>(1-AP24*AA24/AU24/F24)*100</f>
        <v>60.908102058745463</v>
      </c>
      <c r="BG24">
        <f>(S24-E24/(N24/1.35))</f>
        <v>393.17193863944715</v>
      </c>
      <c r="BH24">
        <f>E24*BF24/100/BG24</f>
        <v>-2.4161746627364856E-3</v>
      </c>
    </row>
    <row r="25" spans="1:60" x14ac:dyDescent="0.35">
      <c r="A25" s="1" t="s">
        <v>9</v>
      </c>
      <c r="B25" s="1" t="s">
        <v>4623</v>
      </c>
      <c r="K25" s="1">
        <v>2.72</v>
      </c>
    </row>
    <row r="26" spans="1:60" x14ac:dyDescent="0.35">
      <c r="A26" s="1" t="s">
        <v>9</v>
      </c>
      <c r="B26" s="1" t="s">
        <v>4622</v>
      </c>
      <c r="K26" s="1">
        <v>2.72</v>
      </c>
    </row>
    <row r="27" spans="1:60" x14ac:dyDescent="0.35">
      <c r="A27" s="1">
        <v>4</v>
      </c>
      <c r="B27" s="1" t="s">
        <v>4621</v>
      </c>
      <c r="C27" s="1">
        <v>1015.5000021345913</v>
      </c>
      <c r="D27" s="1">
        <v>0</v>
      </c>
      <c r="E27">
        <f>(R27-S27*(1000-T27)/(1000-U27))*AO27</f>
        <v>-1.7412658686189446</v>
      </c>
      <c r="F27">
        <f>IF(AZ27&lt;&gt;0,1/(1/AZ27-1/N27),0)</f>
        <v>1.3839875500990335</v>
      </c>
      <c r="G27">
        <f>((BC27-AP27/2)*S27-E27)/(BC27+AP27/2)</f>
        <v>381.21572831152952</v>
      </c>
      <c r="H27">
        <f>AP27*1000</f>
        <v>24.713236538074938</v>
      </c>
      <c r="I27">
        <f>(AU27-BA27)</f>
        <v>2.0257157264045862</v>
      </c>
      <c r="J27">
        <f>(P27+AT27*D27)</f>
        <v>28.733135223388672</v>
      </c>
      <c r="K27" s="1"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29.622793197631836</v>
      </c>
      <c r="P27" s="1">
        <v>28.733135223388672</v>
      </c>
      <c r="Q27" s="1">
        <v>29.739276885986328</v>
      </c>
      <c r="R27" s="1">
        <v>399.98626708984375</v>
      </c>
      <c r="S27" s="1">
        <v>392.76287841796875</v>
      </c>
      <c r="T27" s="1">
        <v>-0.1081804484128952</v>
      </c>
      <c r="U27" s="1">
        <v>21.814638137817383</v>
      </c>
      <c r="V27" s="1">
        <v>-0.23009501397609711</v>
      </c>
      <c r="W27" s="1">
        <v>46.398769378662109</v>
      </c>
      <c r="X27" s="1">
        <v>299.93234252929688</v>
      </c>
      <c r="Y27" s="1">
        <v>99.691314697265625</v>
      </c>
      <c r="Z27" s="1">
        <v>0.10976078361272812</v>
      </c>
      <c r="AA27" s="1">
        <v>88.672950744628906</v>
      </c>
      <c r="AB27" s="1">
        <v>2.7148776054382324</v>
      </c>
      <c r="AC27" s="1">
        <v>0.4543718695640564</v>
      </c>
      <c r="AD27" s="1">
        <v>3.8650825619697571E-2</v>
      </c>
      <c r="AE27" s="1">
        <v>5.2275187335908413E-3</v>
      </c>
      <c r="AF27" s="1">
        <v>2.0377665758132935E-2</v>
      </c>
      <c r="AG27" s="1">
        <v>1.2836571782827377E-2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1.1026924357694734</v>
      </c>
      <c r="AP27">
        <f>(U27-T27)/(1000-U27)*AO27</f>
        <v>2.4713236538074938E-2</v>
      </c>
      <c r="AQ27">
        <f>(P27+273.15)</f>
        <v>301.88313522338865</v>
      </c>
      <c r="AR27">
        <f>(O27+273.15)</f>
        <v>302.77279319763181</v>
      </c>
      <c r="AS27">
        <f>(Y27*AK27+Z27*AL27)*AM27</f>
        <v>15.950609995038576</v>
      </c>
      <c r="AT27">
        <f>((AS27+0.00000010773*(AR27^4-AQ27^4))-AP27*44100)/(L27*0.92*2*29.3+0.00000043092*AQ27^3)</f>
        <v>-8.3569591735233502</v>
      </c>
      <c r="AU27">
        <f>0.61365*EXP(17.502*J27/(240.97+J27))</f>
        <v>3.9600840595111699</v>
      </c>
      <c r="AV27">
        <f>AU27*1000/AA27</f>
        <v>44.659437023990542</v>
      </c>
      <c r="AW27">
        <f>(AV27-U27)</f>
        <v>22.844798886173159</v>
      </c>
      <c r="AX27">
        <f>IF(D27,P27,(O27+P27)/2)</f>
        <v>29.177964210510254</v>
      </c>
      <c r="AY27">
        <f>0.61365*EXP(17.502*AX27/(240.97+AX27))</f>
        <v>4.0633753524571228</v>
      </c>
      <c r="AZ27">
        <f>IF(AW27&lt;&gt;0,(1000-(AV27+U27)/2)/AW27*AP27,0)</f>
        <v>1.0458328780024295</v>
      </c>
      <c r="BA27">
        <f>U27*AA27/1000</f>
        <v>1.934368333106584</v>
      </c>
      <c r="BB27">
        <f>(AY27-BA27)</f>
        <v>2.1290070193505386</v>
      </c>
      <c r="BC27">
        <f>1/(1.6/F27+1.37/N27)</f>
        <v>0.67743921669267471</v>
      </c>
      <c r="BD27">
        <f>G27*AA27*0.001</f>
        <v>33.803523499646097</v>
      </c>
      <c r="BE27">
        <f>G27/S27</f>
        <v>0.97060019991463897</v>
      </c>
      <c r="BF27">
        <f>(1-AP27*AA27/AU27/F27)*100</f>
        <v>60.016187838481002</v>
      </c>
      <c r="BG27">
        <f>(S27-E27/(N27/1.35))</f>
        <v>393.31206481805884</v>
      </c>
      <c r="BH27">
        <f>E27*BF27/100/BG27</f>
        <v>-2.6570285733826301E-3</v>
      </c>
    </row>
    <row r="28" spans="1:60" x14ac:dyDescent="0.35">
      <c r="A28" s="1" t="s">
        <v>9</v>
      </c>
      <c r="B28" s="1" t="s">
        <v>4620</v>
      </c>
      <c r="K28" s="1">
        <v>2.72</v>
      </c>
    </row>
    <row r="29" spans="1:60" x14ac:dyDescent="0.35">
      <c r="A29" s="1" t="s">
        <v>9</v>
      </c>
      <c r="B29" s="1" t="s">
        <v>4619</v>
      </c>
      <c r="K29" s="1">
        <v>2.72</v>
      </c>
    </row>
    <row r="30" spans="1:60" x14ac:dyDescent="0.35">
      <c r="A30" s="1">
        <v>5</v>
      </c>
      <c r="B30" s="1" t="s">
        <v>4618</v>
      </c>
      <c r="C30" s="1">
        <v>1221.0000021457672</v>
      </c>
      <c r="D30" s="1">
        <v>0</v>
      </c>
      <c r="E30">
        <f>(R30-S30*(1000-T30)/(1000-U30))*AO30</f>
        <v>-1.482274238944139</v>
      </c>
      <c r="F30">
        <f>IF(AZ30&lt;&gt;0,1/(1/AZ30-1/N30),0)</f>
        <v>1.2568619428344414</v>
      </c>
      <c r="G30">
        <f>((BC30-AP30/2)*S30-E30)/(BC30+AP30/2)</f>
        <v>380.42424345590092</v>
      </c>
      <c r="H30">
        <f>AP30*1000</f>
        <v>24.114890050991438</v>
      </c>
      <c r="I30">
        <f>(AU30-BA30)</f>
        <v>2.1276418258078147</v>
      </c>
      <c r="J30">
        <f>(P30+AT30*D30)</f>
        <v>28.972187042236328</v>
      </c>
      <c r="K30" s="1"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29.792438507080078</v>
      </c>
      <c r="P30" s="1">
        <v>28.972187042236328</v>
      </c>
      <c r="Q30" s="1">
        <v>29.915061950683594</v>
      </c>
      <c r="R30" s="1">
        <v>400.15750122070313</v>
      </c>
      <c r="S30" s="1">
        <v>392.91757202148438</v>
      </c>
      <c r="T30" s="1">
        <v>-9.0224862098693848E-2</v>
      </c>
      <c r="U30" s="1">
        <v>21.287954330444336</v>
      </c>
      <c r="V30" s="1">
        <v>-0.19003912806510925</v>
      </c>
      <c r="W30" s="1">
        <v>44.838462829589844</v>
      </c>
      <c r="X30" s="1">
        <v>300.28829956054688</v>
      </c>
      <c r="Y30" s="1">
        <v>150.86920166015625</v>
      </c>
      <c r="Z30" s="1">
        <v>0.22524009644985199</v>
      </c>
      <c r="AA30" s="1">
        <v>88.672813415527344</v>
      </c>
      <c r="AB30" s="1">
        <v>2.845839262008667</v>
      </c>
      <c r="AC30" s="1">
        <v>0.46310544013977051</v>
      </c>
      <c r="AD30" s="1">
        <v>3.52301225066185E-2</v>
      </c>
      <c r="AE30" s="1">
        <v>1.5226820483803749E-2</v>
      </c>
      <c r="AF30" s="1">
        <v>4.6044502407312393E-2</v>
      </c>
      <c r="AG30" s="1">
        <v>3.9421510882675648E-3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1.1040011013255397</v>
      </c>
      <c r="AP30">
        <f>(U30-T30)/(1000-U30)*AO30</f>
        <v>2.4114890050991437E-2</v>
      </c>
      <c r="AQ30">
        <f>(P30+273.15)</f>
        <v>302.12218704223631</v>
      </c>
      <c r="AR30">
        <f>(O30+273.15)</f>
        <v>302.94243850708006</v>
      </c>
      <c r="AS30">
        <f>(Y30*AK30+Z30*AL30)*AM30</f>
        <v>24.13907172607469</v>
      </c>
      <c r="AT30">
        <f>((AS30+0.00000010773*(AR30^4-AQ30^4))-AP30*44100)/(L30*0.92*2*29.3+0.00000043092*AQ30^3)</f>
        <v>-8.0897644106754125</v>
      </c>
      <c r="AU30">
        <f>0.61365*EXP(17.502*J30/(240.97+J30))</f>
        <v>4.0153046281495728</v>
      </c>
      <c r="AV30">
        <f>AU30*1000/AA30</f>
        <v>45.28225138559165</v>
      </c>
      <c r="AW30">
        <f>(AV30-U30)</f>
        <v>23.994297055147314</v>
      </c>
      <c r="AX30">
        <f>IF(D30,P30,(O30+P30)/2)</f>
        <v>29.382312774658203</v>
      </c>
      <c r="AY30">
        <f>0.61365*EXP(17.502*AX30/(240.97+AX30))</f>
        <v>4.1116081340340589</v>
      </c>
      <c r="AZ30">
        <f>IF(AW30&lt;&gt;0,(1000-(AV30+U30)/2)/AW30*AP30,0)</f>
        <v>0.97157351189137653</v>
      </c>
      <c r="BA30">
        <f>U30*AA30/1000</f>
        <v>1.8876628023417579</v>
      </c>
      <c r="BB30">
        <f>(AY30-BA30)</f>
        <v>2.2239453316923008</v>
      </c>
      <c r="BC30">
        <f>1/(1.6/F30+1.37/N30)</f>
        <v>0.627715195828221</v>
      </c>
      <c r="BD30">
        <f>G30*AA30*0.001</f>
        <v>33.733287958708253</v>
      </c>
      <c r="BE30">
        <f>G30/S30</f>
        <v>0.96820369091331882</v>
      </c>
      <c r="BF30">
        <f>(1-AP30*AA30/AU30/F30)*100</f>
        <v>57.628903936178787</v>
      </c>
      <c r="BG30">
        <f>(S30-E30/(N30/1.35))</f>
        <v>393.38507377862709</v>
      </c>
      <c r="BH30">
        <f>E30*BF30/100/BG30</f>
        <v>-2.1714560469382337E-3</v>
      </c>
    </row>
    <row r="31" spans="1:60" x14ac:dyDescent="0.35">
      <c r="A31" s="1" t="s">
        <v>9</v>
      </c>
      <c r="B31" s="1" t="s">
        <v>4617</v>
      </c>
      <c r="K31" s="1">
        <v>2.72</v>
      </c>
    </row>
    <row r="32" spans="1:60" x14ac:dyDescent="0.35">
      <c r="A32" s="1" t="s">
        <v>9</v>
      </c>
      <c r="B32" s="1" t="s">
        <v>4616</v>
      </c>
      <c r="K32" s="1">
        <v>2.72</v>
      </c>
    </row>
    <row r="33" spans="1:60" x14ac:dyDescent="0.35">
      <c r="A33" s="1">
        <v>6</v>
      </c>
      <c r="B33" s="1" t="s">
        <v>4615</v>
      </c>
      <c r="C33" s="1">
        <v>1426.0000021457672</v>
      </c>
      <c r="D33" s="1">
        <v>0</v>
      </c>
      <c r="E33">
        <f>(R33-S33*(1000-T33)/(1000-U33))*AO33</f>
        <v>-1.2814468063958564</v>
      </c>
      <c r="F33">
        <f>IF(AZ33&lt;&gt;0,1/(1/AZ33-1/N33),0)</f>
        <v>1.0971909653319103</v>
      </c>
      <c r="G33">
        <f>((BC33-AP33/2)*S33-E33)/(BC33+AP33/2)</f>
        <v>379.44461251597517</v>
      </c>
      <c r="H33">
        <f>AP33*1000</f>
        <v>22.867094932791744</v>
      </c>
      <c r="I33">
        <f>(AU33-BA33)</f>
        <v>2.2454102349949125</v>
      </c>
      <c r="J33">
        <f>(P33+AT33*D33)</f>
        <v>29.078220367431641</v>
      </c>
      <c r="K33" s="1"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29.9617919921875</v>
      </c>
      <c r="P33" s="1">
        <v>29.078220367431641</v>
      </c>
      <c r="Q33" s="1">
        <v>30.078891754150391</v>
      </c>
      <c r="R33" s="1">
        <v>399.84890747070313</v>
      </c>
      <c r="S33" s="1">
        <v>392.86898803710938</v>
      </c>
      <c r="T33" s="1">
        <v>-6.4535230398178101E-2</v>
      </c>
      <c r="U33" s="1">
        <v>20.23845100402832</v>
      </c>
      <c r="V33" s="1">
        <v>-0.1346125602722168</v>
      </c>
      <c r="W33" s="1">
        <v>42.214920043945313</v>
      </c>
      <c r="X33" s="1">
        <v>300.15139770507813</v>
      </c>
      <c r="Y33" s="1">
        <v>300.94131469726563</v>
      </c>
      <c r="Z33" s="1">
        <v>0.12462522834539413</v>
      </c>
      <c r="AA33" s="1">
        <v>88.672897338867188</v>
      </c>
      <c r="AB33" s="1">
        <v>2.9934482574462891</v>
      </c>
      <c r="AC33" s="1">
        <v>0.47918906807899475</v>
      </c>
      <c r="AD33" s="1">
        <v>5.5806733667850494E-2</v>
      </c>
      <c r="AE33" s="1">
        <v>1.6766617074608803E-2</v>
      </c>
      <c r="AF33" s="1">
        <v>2.8833789750933647E-2</v>
      </c>
      <c r="AG33" s="1">
        <v>2.1488040219992399E-3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1.103497785680434</v>
      </c>
      <c r="AP33">
        <f>(U33-T33)/(1000-U33)*AO33</f>
        <v>2.2867094932791744E-2</v>
      </c>
      <c r="AQ33">
        <f>(P33+273.15)</f>
        <v>302.22822036743162</v>
      </c>
      <c r="AR33">
        <f>(O33+273.15)</f>
        <v>303.11179199218748</v>
      </c>
      <c r="AS33">
        <f>(Y33*AK33+Z33*AL33)*AM33</f>
        <v>48.15060927531249</v>
      </c>
      <c r="AT33">
        <f>((AS33+0.00000010773*(AR33^4-AQ33^4))-AP33*44100)/(L33*0.92*2*29.3+0.00000043092*AQ33^3)</f>
        <v>-7.4619177018346425</v>
      </c>
      <c r="AU33">
        <f>0.61365*EXP(17.502*J33/(240.97+J33))</f>
        <v>4.0400123231728093</v>
      </c>
      <c r="AV33">
        <f>AU33*1000/AA33</f>
        <v>45.56084716318373</v>
      </c>
      <c r="AW33">
        <f>(AV33-U33)</f>
        <v>25.32239615915541</v>
      </c>
      <c r="AX33">
        <f>IF(D33,P33,(O33+P33)/2)</f>
        <v>29.52000617980957</v>
      </c>
      <c r="AY33">
        <f>0.61365*EXP(17.502*AX33/(240.97+AX33))</f>
        <v>4.1443889483054788</v>
      </c>
      <c r="AZ33">
        <f>IF(AW33&lt;&gt;0,(1000-(AV33+U33)/2)/AW33*AP33,0)</f>
        <v>0.87332870850556166</v>
      </c>
      <c r="BA33">
        <f>U33*AA33/1000</f>
        <v>1.7946020881778968</v>
      </c>
      <c r="BB33">
        <f>(AY33-BA33)</f>
        <v>2.349786860127582</v>
      </c>
      <c r="BC33">
        <f>1/(1.6/F33+1.37/N33)</f>
        <v>0.56232317045859603</v>
      </c>
      <c r="BD33">
        <f>G33*AA33*0.001</f>
        <v>33.646453171415303</v>
      </c>
      <c r="BE33">
        <f>G33/S33</f>
        <v>0.96582989258529572</v>
      </c>
      <c r="BF33">
        <f>(1-AP33*AA33/AU33/F33)*100</f>
        <v>54.255700534734899</v>
      </c>
      <c r="BG33">
        <f>(S33-E33/(N33/1.35))</f>
        <v>393.27314984329564</v>
      </c>
      <c r="BH33">
        <f>E33*BF33/100/BG33</f>
        <v>-1.7678754373826276E-3</v>
      </c>
    </row>
    <row r="34" spans="1:60" x14ac:dyDescent="0.35">
      <c r="A34" s="1" t="s">
        <v>9</v>
      </c>
      <c r="B34" s="1" t="s">
        <v>4614</v>
      </c>
      <c r="K34" s="1">
        <v>2.72</v>
      </c>
    </row>
    <row r="35" spans="1:60" x14ac:dyDescent="0.35">
      <c r="A35" s="1" t="s">
        <v>9</v>
      </c>
      <c r="B35" s="1" t="s">
        <v>4613</v>
      </c>
      <c r="K35" s="1">
        <v>2.72</v>
      </c>
    </row>
    <row r="36" spans="1:60" x14ac:dyDescent="0.35">
      <c r="A36" s="1">
        <v>7</v>
      </c>
      <c r="B36" s="1" t="s">
        <v>4612</v>
      </c>
      <c r="C36" s="1">
        <v>1631.0000021457672</v>
      </c>
      <c r="D36" s="1">
        <v>0</v>
      </c>
      <c r="E36">
        <f>(R36-S36*(1000-T36)/(1000-U36))*AO36</f>
        <v>-1.3296766044534911</v>
      </c>
      <c r="F36">
        <f>IF(AZ36&lt;&gt;0,1/(1/AZ36-1/N36),0)</f>
        <v>0.91991838207534626</v>
      </c>
      <c r="G36">
        <f>((BC36-AP36/2)*S36-E36)/(BC36+AP36/2)</f>
        <v>379.21786570255284</v>
      </c>
      <c r="H36">
        <f>AP36*1000</f>
        <v>21.371144091968453</v>
      </c>
      <c r="I36">
        <f>(AU36-BA36)</f>
        <v>2.421099022993606</v>
      </c>
      <c r="J36">
        <f>(P36+AT36*D36)</f>
        <v>29.341972351074219</v>
      </c>
      <c r="K36" s="1"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30.134677886962891</v>
      </c>
      <c r="P36" s="1">
        <v>29.341972351074219</v>
      </c>
      <c r="Q36" s="1">
        <v>30.241052627563477</v>
      </c>
      <c r="R36" s="1">
        <v>399.89605712890625</v>
      </c>
      <c r="S36" s="1">
        <v>393.483154296875</v>
      </c>
      <c r="T36" s="1">
        <v>-3.4890182316303253E-2</v>
      </c>
      <c r="U36" s="1">
        <v>18.956964492797852</v>
      </c>
      <c r="V36" s="1">
        <v>-7.2056859731674194E-2</v>
      </c>
      <c r="W36" s="1">
        <v>39.150825500488281</v>
      </c>
      <c r="X36" s="1">
        <v>300.27374267578125</v>
      </c>
      <c r="Y36" s="1">
        <v>499.95327758789063</v>
      </c>
      <c r="Z36" s="1">
        <v>6.6314265131950378E-2</v>
      </c>
      <c r="AA36" s="1">
        <v>88.671798706054688</v>
      </c>
      <c r="AB36" s="1">
        <v>3.1401371955871582</v>
      </c>
      <c r="AC36" s="1">
        <v>0.49299025535583496</v>
      </c>
      <c r="AD36" s="1">
        <v>8.5551902651786804E-2</v>
      </c>
      <c r="AE36" s="1">
        <v>2.5987613946199417E-2</v>
      </c>
      <c r="AF36" s="1">
        <v>1.9735915586352348E-2</v>
      </c>
      <c r="AG36" s="1">
        <v>5.5155707523226738E-3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1.1039475833668424</v>
      </c>
      <c r="AP36">
        <f>(U36-T36)/(1000-U36)*AO36</f>
        <v>2.1371144091968452E-2</v>
      </c>
      <c r="AQ36">
        <f>(P36+273.15)</f>
        <v>302.4919723510742</v>
      </c>
      <c r="AR36">
        <f>(O36+273.15)</f>
        <v>303.28467788696287</v>
      </c>
      <c r="AS36">
        <f>(Y36*AK36+Z36*AL36)*AM36</f>
        <v>79.992522626090249</v>
      </c>
      <c r="AT36">
        <f>((AS36+0.00000010773*(AR36^4-AQ36^4))-AP36*44100)/(L36*0.92*2*29.3+0.00000043092*AQ36^3)</f>
        <v>-6.7001386596138017</v>
      </c>
      <c r="AU36">
        <f>0.61365*EXP(17.502*J36/(240.97+J36))</f>
        <v>4.1020471625768034</v>
      </c>
      <c r="AV36">
        <f>AU36*1000/AA36</f>
        <v>46.261012209473847</v>
      </c>
      <c r="AW36">
        <f>(AV36-U36)</f>
        <v>27.304047716675996</v>
      </c>
      <c r="AX36">
        <f>IF(D36,P36,(O36+P36)/2)</f>
        <v>29.738325119018555</v>
      </c>
      <c r="AY36">
        <f>0.61365*EXP(17.502*AX36/(240.97+AX36))</f>
        <v>4.1968314149534072</v>
      </c>
      <c r="AZ36">
        <f>IF(AW36&lt;&gt;0,(1000-(AV36+U36)/2)/AW36*AP36,0)</f>
        <v>0.75718636730173061</v>
      </c>
      <c r="BA36">
        <f>U36*AA36/1000</f>
        <v>1.6809481395831971</v>
      </c>
      <c r="BB36">
        <f>(AY36-BA36)</f>
        <v>2.5158832753702098</v>
      </c>
      <c r="BC36">
        <f>1/(1.6/F36+1.37/N36)</f>
        <v>0.48558960226805398</v>
      </c>
      <c r="BD36">
        <f>G36*AA36*0.001</f>
        <v>33.625930253316447</v>
      </c>
      <c r="BE36">
        <f>G36/S36</f>
        <v>0.96374612626094969</v>
      </c>
      <c r="BF36">
        <f>(1-AP36*AA36/AU36/F36)*100</f>
        <v>49.781545345197095</v>
      </c>
      <c r="BG36">
        <f>(S36-E36/(N36/1.35))</f>
        <v>393.90252753610525</v>
      </c>
      <c r="BH36">
        <f>E36*BF36/100/BG36</f>
        <v>-1.6804501507795447E-3</v>
      </c>
    </row>
    <row r="37" spans="1:60" x14ac:dyDescent="0.35">
      <c r="A37" s="1" t="s">
        <v>9</v>
      </c>
      <c r="B37" s="1" t="s">
        <v>4611</v>
      </c>
      <c r="K37" s="1">
        <v>2.72</v>
      </c>
    </row>
    <row r="38" spans="1:60" x14ac:dyDescent="0.35">
      <c r="A38" s="1" t="s">
        <v>9</v>
      </c>
      <c r="B38" s="1" t="s">
        <v>4610</v>
      </c>
      <c r="K38" s="1">
        <v>2.72</v>
      </c>
    </row>
    <row r="39" spans="1:60" x14ac:dyDescent="0.35">
      <c r="A39" s="1">
        <v>8</v>
      </c>
      <c r="B39" s="1" t="s">
        <v>4609</v>
      </c>
      <c r="C39" s="1">
        <v>1835.5000021569431</v>
      </c>
      <c r="D39" s="1">
        <v>0</v>
      </c>
      <c r="E39">
        <f>(R39-S39*(1000-T39)/(1000-U39))*AO39</f>
        <v>-1.3442109064336942</v>
      </c>
      <c r="F39">
        <f>IF(AZ39&lt;&gt;0,1/(1/AZ39-1/N39),0)</f>
        <v>0.76509425898552708</v>
      </c>
      <c r="G39">
        <f>((BC39-AP39/2)*S39-E39)/(BC39+AP39/2)</f>
        <v>378.87662767890026</v>
      </c>
      <c r="H39">
        <f>AP39*1000</f>
        <v>19.716382408449835</v>
      </c>
      <c r="I39">
        <f>(AU39-BA39)</f>
        <v>2.6065294981994711</v>
      </c>
      <c r="J39">
        <f>(P39+AT39*D39)</f>
        <v>29.601896286010742</v>
      </c>
      <c r="K39" s="1"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30.317070007324219</v>
      </c>
      <c r="P39" s="1">
        <v>29.601896286010742</v>
      </c>
      <c r="Q39" s="1">
        <v>30.408620834350586</v>
      </c>
      <c r="R39" s="1">
        <v>399.82586669921875</v>
      </c>
      <c r="S39" s="1">
        <v>394.0076904296875</v>
      </c>
      <c r="T39" s="1">
        <v>2.2055270150303841E-2</v>
      </c>
      <c r="U39" s="1">
        <v>17.564868927001953</v>
      </c>
      <c r="V39" s="1">
        <v>4.5074354857206345E-2</v>
      </c>
      <c r="W39" s="1">
        <v>35.897319793701172</v>
      </c>
      <c r="X39" s="1">
        <v>300.3314208984375</v>
      </c>
      <c r="Y39" s="1">
        <v>750.4927978515625</v>
      </c>
      <c r="Z39" s="1">
        <v>4.8020444810390472E-2</v>
      </c>
      <c r="AA39" s="1">
        <v>88.669204711914063</v>
      </c>
      <c r="AB39" s="1">
        <v>3.2753086090087891</v>
      </c>
      <c r="AC39" s="1">
        <v>0.48957085609436035</v>
      </c>
      <c r="AD39" s="1">
        <v>4.6913754194974899E-2</v>
      </c>
      <c r="AE39" s="1">
        <v>3.3289454877376556E-2</v>
      </c>
      <c r="AF39" s="1">
        <v>3.6015346646308899E-2</v>
      </c>
      <c r="AG39" s="1">
        <v>1.1799938976764679E-2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1.1041596356560199</v>
      </c>
      <c r="AP39">
        <f>(U39-T39)/(1000-U39)*AO39</f>
        <v>1.9716382408449834E-2</v>
      </c>
      <c r="AQ39">
        <f>(P39+273.15)</f>
        <v>302.75189628601072</v>
      </c>
      <c r="AR39">
        <f>(O39+273.15)</f>
        <v>303.4670700073242</v>
      </c>
      <c r="AS39">
        <f>(Y39*AK39+Z39*AL39)*AM39</f>
        <v>120.0788449722786</v>
      </c>
      <c r="AT39">
        <f>((AS39+0.00000010773*(AR39^4-AQ39^4))-AP39*44100)/(L39*0.92*2*29.3+0.00000043092*AQ39^3)</f>
        <v>-5.8177863410005184</v>
      </c>
      <c r="AU39">
        <f>0.61365*EXP(17.502*J39/(240.97+J39))</f>
        <v>4.1639924568257456</v>
      </c>
      <c r="AV39">
        <f>AU39*1000/AA39</f>
        <v>46.960976703857249</v>
      </c>
      <c r="AW39">
        <f>(AV39-U39)</f>
        <v>29.396107776855295</v>
      </c>
      <c r="AX39">
        <f>IF(D39,P39,(O39+P39)/2)</f>
        <v>29.95948314666748</v>
      </c>
      <c r="AY39">
        <f>0.61365*EXP(17.502*AX39/(240.97+AX39))</f>
        <v>4.250544669289444</v>
      </c>
      <c r="AZ39">
        <f>IF(AW39&lt;&gt;0,(1000-(AV39+U39)/2)/AW39*AP39,0)</f>
        <v>0.64907485131855336</v>
      </c>
      <c r="BA39">
        <f>U39*AA39/1000</f>
        <v>1.5574629586262745</v>
      </c>
      <c r="BB39">
        <f>(AY39-BA39)</f>
        <v>2.6930817106631695</v>
      </c>
      <c r="BC39">
        <f>1/(1.6/F39+1.37/N39)</f>
        <v>0.4147118139405831</v>
      </c>
      <c r="BD39">
        <f>G39*AA39*0.001</f>
        <v>33.594689260220051</v>
      </c>
      <c r="BE39">
        <f>G39/S39</f>
        <v>0.9615970370164959</v>
      </c>
      <c r="BF39">
        <f>(1-AP39*AA39/AU39/F39)*100</f>
        <v>45.124919688221624</v>
      </c>
      <c r="BG39">
        <f>(S39-E39/(N39/1.35))</f>
        <v>394.43164771385091</v>
      </c>
      <c r="BH39">
        <f>E39*BF39/100/BG39</f>
        <v>-1.5378433639497734E-3</v>
      </c>
    </row>
    <row r="40" spans="1:60" x14ac:dyDescent="0.35">
      <c r="A40" s="1" t="s">
        <v>9</v>
      </c>
      <c r="B40" s="1" t="s">
        <v>4608</v>
      </c>
      <c r="K40" s="1">
        <v>2.72</v>
      </c>
    </row>
    <row r="41" spans="1:60" x14ac:dyDescent="0.35">
      <c r="A41" s="1" t="s">
        <v>9</v>
      </c>
      <c r="B41" s="1" t="s">
        <v>4607</v>
      </c>
      <c r="K41" s="1">
        <v>2.72</v>
      </c>
    </row>
    <row r="42" spans="1:60" x14ac:dyDescent="0.35">
      <c r="A42" s="1">
        <v>9</v>
      </c>
      <c r="B42" s="1" t="s">
        <v>4606</v>
      </c>
      <c r="C42" s="1">
        <v>2040.5000021569431</v>
      </c>
      <c r="D42" s="1">
        <v>0</v>
      </c>
      <c r="E42">
        <f>(R42-S42*(1000-T42)/(1000-U42))*AO42</f>
        <v>-1.0776134013434595</v>
      </c>
      <c r="F42">
        <f>IF(AZ42&lt;&gt;0,1/(1/AZ42-1/N42),0)</f>
        <v>0.61189241653395754</v>
      </c>
      <c r="G42">
        <f>((BC42-AP42/2)*S42-E42)/(BC42+AP42/2)</f>
        <v>377.70640011977918</v>
      </c>
      <c r="H42">
        <f>AP42*1000</f>
        <v>17.618589774876366</v>
      </c>
      <c r="I42">
        <f>(AU42-BA42)</f>
        <v>2.8251399328180002</v>
      </c>
      <c r="J42">
        <f>(P42+AT42*D42)</f>
        <v>29.872341156005859</v>
      </c>
      <c r="K42" s="1"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30.507740020751953</v>
      </c>
      <c r="P42" s="1">
        <v>29.872341156005859</v>
      </c>
      <c r="Q42" s="1">
        <v>30.577926635742188</v>
      </c>
      <c r="R42" s="1">
        <v>399.82864379882813</v>
      </c>
      <c r="S42" s="1">
        <v>394.5089111328125</v>
      </c>
      <c r="T42" s="1">
        <v>0.13149499893188477</v>
      </c>
      <c r="U42" s="1">
        <v>15.837368965148926</v>
      </c>
      <c r="V42" s="1">
        <v>0.26579576730728149</v>
      </c>
      <c r="W42" s="1">
        <v>32.012668609619141</v>
      </c>
      <c r="X42" s="1">
        <v>300.292724609375</v>
      </c>
      <c r="Y42" s="1">
        <v>1001.3502197265625</v>
      </c>
      <c r="Z42" s="1">
        <v>4.6877358108758926E-2</v>
      </c>
      <c r="AA42" s="1">
        <v>88.661773681640625</v>
      </c>
      <c r="AB42" s="1">
        <v>3.5379657745361328</v>
      </c>
      <c r="AC42" s="1">
        <v>0.50546050071716309</v>
      </c>
      <c r="AD42" s="1">
        <v>5.4929126054048538E-2</v>
      </c>
      <c r="AE42" s="1">
        <v>3.3047430217266083E-2</v>
      </c>
      <c r="AF42" s="1">
        <v>3.0358359217643738E-2</v>
      </c>
      <c r="AG42" s="1">
        <v>1.571306586265564E-2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1.1040173698874078</v>
      </c>
      <c r="AP42">
        <f>(U42-T42)/(1000-U42)*AO42</f>
        <v>1.7618589774876365E-2</v>
      </c>
      <c r="AQ42">
        <f>(P42+273.15)</f>
        <v>303.02234115600584</v>
      </c>
      <c r="AR42">
        <f>(O42+273.15)</f>
        <v>303.65774002075193</v>
      </c>
      <c r="AS42">
        <f>(Y42*AK42+Z42*AL42)*AM42</f>
        <v>160.21603157514255</v>
      </c>
      <c r="AT42">
        <f>((AS42+0.00000010773*(AR42^4-AQ42^4))-AP42*44100)/(L42*0.92*2*29.3+0.00000043092*AQ42^3)</f>
        <v>-4.7822569036808948</v>
      </c>
      <c r="AU42">
        <f>0.61365*EXP(17.502*J42/(240.97+J42))</f>
        <v>4.2293091557186733</v>
      </c>
      <c r="AV42">
        <f>AU42*1000/AA42</f>
        <v>47.701607807948072</v>
      </c>
      <c r="AW42">
        <f>(AV42-U42)</f>
        <v>31.864238842799146</v>
      </c>
      <c r="AX42">
        <f>IF(D42,P42,(O42+P42)/2)</f>
        <v>30.190040588378906</v>
      </c>
      <c r="AY42">
        <f>0.61365*EXP(17.502*AX42/(240.97+AX42))</f>
        <v>4.3071776864366607</v>
      </c>
      <c r="AZ42">
        <f>IF(AW42&lt;&gt;0,(1000-(AV42+U42)/2)/AW42*AP42,0)</f>
        <v>0.53536054244996101</v>
      </c>
      <c r="BA42">
        <f>U42*AA42/1000</f>
        <v>1.404169222900673</v>
      </c>
      <c r="BB42">
        <f>(AY42-BA42)</f>
        <v>2.9030084635359876</v>
      </c>
      <c r="BC42">
        <f>1/(1.6/F42+1.37/N42)</f>
        <v>0.34072639426539791</v>
      </c>
      <c r="BD42">
        <f>G42*AA42*0.001</f>
        <v>33.488119365527062</v>
      </c>
      <c r="BE42">
        <f>G42/S42</f>
        <v>0.95740904567963814</v>
      </c>
      <c r="BF42">
        <f>(1-AP42*AA42/AU42/F42)*100</f>
        <v>39.638078600555815</v>
      </c>
      <c r="BG42">
        <f>(S42-E42/(N42/1.35))</f>
        <v>394.84878491960075</v>
      </c>
      <c r="BH42">
        <f>E42*BF42/100/BG42</f>
        <v>-1.0817945080459574E-3</v>
      </c>
    </row>
    <row r="43" spans="1:60" x14ac:dyDescent="0.35">
      <c r="A43" s="1" t="s">
        <v>9</v>
      </c>
      <c r="B43" s="1" t="s">
        <v>4605</v>
      </c>
      <c r="K43" s="1">
        <v>2.72</v>
      </c>
    </row>
    <row r="44" spans="1:60" x14ac:dyDescent="0.35">
      <c r="A44" s="1" t="s">
        <v>9</v>
      </c>
      <c r="B44" s="1" t="s">
        <v>4604</v>
      </c>
      <c r="K44" s="1">
        <v>2.72</v>
      </c>
    </row>
    <row r="45" spans="1:60" x14ac:dyDescent="0.35">
      <c r="A45" s="1">
        <v>10</v>
      </c>
      <c r="B45" s="1" t="s">
        <v>4603</v>
      </c>
      <c r="C45" s="1">
        <v>2245.000002168119</v>
      </c>
      <c r="D45" s="1">
        <v>0</v>
      </c>
      <c r="E45">
        <f>(R45-S45*(1000-T45)/(1000-U45))*AO45</f>
        <v>-0.65910521767965369</v>
      </c>
      <c r="F45">
        <f>IF(AZ45&lt;&gt;0,1/(1/AZ45-1/N45),0)</f>
        <v>0.47670141851128484</v>
      </c>
      <c r="G45">
        <f>((BC45-AP45/2)*S45-E45)/(BC45+AP45/2)</f>
        <v>376.02067941880273</v>
      </c>
      <c r="H45">
        <f>AP45*1000</f>
        <v>15.266349714691685</v>
      </c>
      <c r="I45">
        <f>(AU45-BA45)</f>
        <v>3.0571632532980351</v>
      </c>
      <c r="J45">
        <f>(P45+AT45*D45)</f>
        <v>30.137790679931641</v>
      </c>
      <c r="K45" s="1"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30.682624816894531</v>
      </c>
      <c r="P45" s="1">
        <v>30.137790679931641</v>
      </c>
      <c r="Q45" s="1">
        <v>30.740110397338867</v>
      </c>
      <c r="R45" s="1">
        <v>400.10958862304688</v>
      </c>
      <c r="S45" s="1">
        <v>395.24151611328125</v>
      </c>
      <c r="T45" s="1">
        <v>0.31918987631797791</v>
      </c>
      <c r="U45" s="1">
        <v>13.953344345092773</v>
      </c>
      <c r="V45" s="1">
        <v>0.63876700401306152</v>
      </c>
      <c r="W45" s="1">
        <v>27.923618316650391</v>
      </c>
      <c r="X45" s="1">
        <v>300.31246948242188</v>
      </c>
      <c r="Y45" s="1">
        <v>1250.122802734375</v>
      </c>
      <c r="Z45" s="1">
        <v>8.9179672300815582E-2</v>
      </c>
      <c r="AA45" s="1">
        <v>88.661376953125</v>
      </c>
      <c r="AB45" s="1">
        <v>3.7374668121337891</v>
      </c>
      <c r="AC45" s="1">
        <v>0.50584656000137329</v>
      </c>
      <c r="AD45" s="1">
        <v>3.8943324238061905E-2</v>
      </c>
      <c r="AE45" s="1">
        <v>4.2151786386966705E-2</v>
      </c>
      <c r="AF45" s="1">
        <v>5.4512377828359604E-2</v>
      </c>
      <c r="AG45" s="1">
        <v>2.3756768554449081E-2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1.1040899613324331</v>
      </c>
      <c r="AP45">
        <f>(U45-T45)/(1000-U45)*AO45</f>
        <v>1.5266349714691685E-2</v>
      </c>
      <c r="AQ45">
        <f>(P45+273.15)</f>
        <v>303.28779067993162</v>
      </c>
      <c r="AR45">
        <f>(O45+273.15)</f>
        <v>303.83262481689451</v>
      </c>
      <c r="AS45">
        <f>(Y45*AK45+Z45*AL45)*AM45</f>
        <v>200.01964396671247</v>
      </c>
      <c r="AT45">
        <f>((AS45+0.00000010773*(AR45^4-AQ45^4))-AP45*44100)/(L45*0.92*2*29.3+0.00000043092*AQ45^3)</f>
        <v>-3.6628671872268583</v>
      </c>
      <c r="AU45">
        <f>0.61365*EXP(17.502*J45/(240.97+J45))</f>
        <v>4.2942859760350602</v>
      </c>
      <c r="AV45">
        <f>AU45*1000/AA45</f>
        <v>48.434686259220136</v>
      </c>
      <c r="AW45">
        <f>(AV45-U45)</f>
        <v>34.481341914127363</v>
      </c>
      <c r="AX45">
        <f>IF(D45,P45,(O45+P45)/2)</f>
        <v>30.410207748413086</v>
      </c>
      <c r="AY45">
        <f>0.61365*EXP(17.502*AX45/(240.97+AX45))</f>
        <v>4.3618710995028422</v>
      </c>
      <c r="AZ45">
        <f>IF(AW45&lt;&gt;0,(1000-(AV45+U45)/2)/AW45*AP45,0)</f>
        <v>0.42893142050320987</v>
      </c>
      <c r="BA45">
        <f>U45*AA45/1000</f>
        <v>1.2371227227370254</v>
      </c>
      <c r="BB45">
        <f>(AY45-BA45)</f>
        <v>3.1247483767658171</v>
      </c>
      <c r="BC45">
        <f>1/(1.6/F45+1.37/N45)</f>
        <v>0.27200033301250826</v>
      </c>
      <c r="BD45">
        <f>G45*AA45*0.001</f>
        <v>33.338511200120642</v>
      </c>
      <c r="BE45">
        <f>G45/S45</f>
        <v>0.95136938830846507</v>
      </c>
      <c r="BF45">
        <f>(1-AP45*AA45/AU45/F45)*100</f>
        <v>33.880087277190398</v>
      </c>
      <c r="BG45">
        <f>(S45-E45/(N45/1.35))</f>
        <v>395.44939454718474</v>
      </c>
      <c r="BH45">
        <f>E45*BF45/100/BG45</f>
        <v>-5.6468773521345676E-4</v>
      </c>
    </row>
    <row r="46" spans="1:60" x14ac:dyDescent="0.35">
      <c r="A46" s="1" t="s">
        <v>9</v>
      </c>
      <c r="B46" s="1" t="s">
        <v>4602</v>
      </c>
      <c r="K46" s="1">
        <v>2.72</v>
      </c>
    </row>
    <row r="47" spans="1:60" x14ac:dyDescent="0.35">
      <c r="A47" s="1" t="s">
        <v>9</v>
      </c>
      <c r="B47" s="1" t="s">
        <v>4601</v>
      </c>
      <c r="K47" s="1">
        <v>2.72</v>
      </c>
    </row>
    <row r="48" spans="1:60" x14ac:dyDescent="0.35">
      <c r="A48" s="1">
        <v>11</v>
      </c>
      <c r="B48" s="1" t="s">
        <v>4600</v>
      </c>
      <c r="C48" s="1">
        <v>2449.000002168119</v>
      </c>
      <c r="D48" s="1">
        <v>0</v>
      </c>
      <c r="E48">
        <f>(R48-S48*(1000-T48)/(1000-U48))*AO48</f>
        <v>-0.81420109861406642</v>
      </c>
      <c r="F48">
        <f>IF(AZ48&lt;&gt;0,1/(1/AZ48-1/N48),0)</f>
        <v>0.37565274194717374</v>
      </c>
      <c r="G48">
        <f>((BC48-AP48/2)*S48-E48)/(BC48+AP48/2)</f>
        <v>376.53011647356169</v>
      </c>
      <c r="H48">
        <f>AP48*1000</f>
        <v>13.168209795938752</v>
      </c>
      <c r="I48">
        <f>(AU48-BA48)</f>
        <v>3.2762589202374226</v>
      </c>
      <c r="J48">
        <f>(P48+AT48*D48)</f>
        <v>30.458257675170898</v>
      </c>
      <c r="K48" s="1"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30.860248565673828</v>
      </c>
      <c r="P48" s="1">
        <v>30.458257675170898</v>
      </c>
      <c r="Q48" s="1">
        <v>30.895668029785156</v>
      </c>
      <c r="R48" s="1">
        <v>400.0836181640625</v>
      </c>
      <c r="S48" s="1">
        <v>396.09689331054688</v>
      </c>
      <c r="T48" s="1">
        <v>0.6013832688331604</v>
      </c>
      <c r="U48" s="1">
        <v>12.380523681640625</v>
      </c>
      <c r="V48" s="1">
        <v>1.1912993192672729</v>
      </c>
      <c r="W48" s="1">
        <v>24.524974822998047</v>
      </c>
      <c r="X48" s="1">
        <v>300.31130981445313</v>
      </c>
      <c r="Y48" s="1">
        <v>1599.657958984375</v>
      </c>
      <c r="Z48" s="1">
        <v>0.15206556022167206</v>
      </c>
      <c r="AA48" s="1">
        <v>88.657699584960938</v>
      </c>
      <c r="AB48" s="1">
        <v>3.7457280158996582</v>
      </c>
      <c r="AC48" s="1">
        <v>0.51237744092941284</v>
      </c>
      <c r="AD48" s="1">
        <v>7.1833133697509766E-2</v>
      </c>
      <c r="AE48" s="1">
        <v>2.5797560811042786E-2</v>
      </c>
      <c r="AF48" s="1">
        <v>2.1624866873025894E-2</v>
      </c>
      <c r="AG48" s="1">
        <v>1.312559749931097E-2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1.104085697847254</v>
      </c>
      <c r="AP48">
        <f>(U48-T48)/(1000-U48)*AO48</f>
        <v>1.3168209795938753E-2</v>
      </c>
      <c r="AQ48">
        <f>(P48+273.15)</f>
        <v>303.60825767517088</v>
      </c>
      <c r="AR48">
        <f>(O48+273.15)</f>
        <v>304.01024856567381</v>
      </c>
      <c r="AS48">
        <f>(Y48*AK48+Z48*AL48)*AM48</f>
        <v>255.94526771667734</v>
      </c>
      <c r="AT48">
        <f>((AS48+0.00000010773*(AR48^4-AQ48^4))-AP48*44100)/(L48*0.92*2*29.3+0.00000043092*AQ48^3)</f>
        <v>-2.5103050468908541</v>
      </c>
      <c r="AU48">
        <f>0.61365*EXP(17.502*J48/(240.97+J48))</f>
        <v>4.3738876695088118</v>
      </c>
      <c r="AV48">
        <f>AU48*1000/AA48</f>
        <v>49.334549508780142</v>
      </c>
      <c r="AW48">
        <f>(AV48-U48)</f>
        <v>36.954025827139517</v>
      </c>
      <c r="AX48">
        <f>IF(D48,P48,(O48+P48)/2)</f>
        <v>30.659253120422363</v>
      </c>
      <c r="AY48">
        <f>0.61365*EXP(17.502*AX48/(240.97+AX48))</f>
        <v>4.4244668691938873</v>
      </c>
      <c r="AZ48">
        <f>IF(AW48&lt;&gt;0,(1000-(AV48+U48)/2)/AW48*AP48,0)</f>
        <v>0.34534454621977018</v>
      </c>
      <c r="BA48">
        <f>U48*AA48/1000</f>
        <v>1.0976287492713892</v>
      </c>
      <c r="BB48">
        <f>(AY48-BA48)</f>
        <v>3.3268381199224981</v>
      </c>
      <c r="BC48">
        <f>1/(1.6/F48+1.37/N48)</f>
        <v>0.21837302159711597</v>
      </c>
      <c r="BD48">
        <f>G48*AA48*0.001</f>
        <v>33.382293951003383</v>
      </c>
      <c r="BE48">
        <f>G48/S48</f>
        <v>0.95060103432408272</v>
      </c>
      <c r="BF48">
        <f>(1-AP48*AA48/AU48/F48)*100</f>
        <v>28.945922217092988</v>
      </c>
      <c r="BG48">
        <f>(S48-E48/(N48/1.35))</f>
        <v>396.3536881965868</v>
      </c>
      <c r="BH48">
        <f>E48*BF48/100/BG48</f>
        <v>-5.946154248441122E-4</v>
      </c>
    </row>
    <row r="49" spans="1:60" x14ac:dyDescent="0.35">
      <c r="A49" s="1" t="s">
        <v>9</v>
      </c>
      <c r="B49" s="1" t="s">
        <v>4599</v>
      </c>
      <c r="K49" s="1">
        <v>2.72</v>
      </c>
    </row>
    <row r="50" spans="1:60" x14ac:dyDescent="0.35">
      <c r="A50" s="1" t="s">
        <v>9</v>
      </c>
      <c r="B50" s="1" t="s">
        <v>4598</v>
      </c>
      <c r="K50" s="1">
        <v>2.72</v>
      </c>
    </row>
    <row r="51" spans="1:60" x14ac:dyDescent="0.35">
      <c r="A51" s="1">
        <v>12</v>
      </c>
      <c r="B51" s="1" t="s">
        <v>4597</v>
      </c>
      <c r="C51" s="1">
        <v>2652.5000021792948</v>
      </c>
      <c r="D51" s="1">
        <v>0</v>
      </c>
      <c r="E51">
        <f>(R51-S51*(1000-T51)/(1000-U51))*AO51</f>
        <v>-0.52333666546210567</v>
      </c>
      <c r="F51">
        <f>IF(AZ51&lt;&gt;0,1/(1/AZ51-1/N51),0)</f>
        <v>0.30132081580887654</v>
      </c>
      <c r="G51">
        <f>((BC51-AP51/2)*S51-E51)/(BC51+AP51/2)</f>
        <v>374.74872250571173</v>
      </c>
      <c r="H51">
        <f>AP51*1000</f>
        <v>11.380073465702464</v>
      </c>
      <c r="I51">
        <f>(AU51-BA51)</f>
        <v>3.4737490907201254</v>
      </c>
      <c r="J51">
        <f>(P51+AT51*D51)</f>
        <v>30.822160720825195</v>
      </c>
      <c r="K51" s="1"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31.073497772216797</v>
      </c>
      <c r="P51" s="1">
        <v>30.822160720825195</v>
      </c>
      <c r="Q51" s="1">
        <v>31.069429397583008</v>
      </c>
      <c r="R51" s="1">
        <v>400.12307739257813</v>
      </c>
      <c r="S51" s="1">
        <v>396.50961303710938</v>
      </c>
      <c r="T51" s="1">
        <v>0.99664175510406494</v>
      </c>
      <c r="U51" s="1">
        <v>11.190079689025879</v>
      </c>
      <c r="V51" s="1">
        <v>1.9504115581512451</v>
      </c>
      <c r="W51" s="1">
        <v>21.8988037109375</v>
      </c>
      <c r="X51" s="1">
        <v>300.26596069335938</v>
      </c>
      <c r="Y51" s="1">
        <v>1999.394775390625</v>
      </c>
      <c r="Z51" s="1">
        <v>8.3464689552783966E-2</v>
      </c>
      <c r="AA51" s="1">
        <v>88.6575927734375</v>
      </c>
      <c r="AB51" s="1">
        <v>3.7207341194152832</v>
      </c>
      <c r="AC51" s="1">
        <v>0.5175555944442749</v>
      </c>
      <c r="AD51" s="1">
        <v>5.4468438029289246E-2</v>
      </c>
      <c r="AE51" s="1">
        <v>1.7470287159085274E-2</v>
      </c>
      <c r="AF51" s="1">
        <v>2.5852097198367119E-2</v>
      </c>
      <c r="AG51" s="1">
        <v>7.0345872081816196E-3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1.1039189731373504</v>
      </c>
      <c r="AP51">
        <f>(U51-T51)/(1000-U51)*AO51</f>
        <v>1.1380073465702464E-2</v>
      </c>
      <c r="AQ51">
        <f>(P51+273.15)</f>
        <v>303.97216072082517</v>
      </c>
      <c r="AR51">
        <f>(O51+273.15)</f>
        <v>304.22349777221677</v>
      </c>
      <c r="AS51">
        <f>(Y51*AK51+Z51*AL51)*AM51</f>
        <v>319.90315691210708</v>
      </c>
      <c r="AT51">
        <f>((AS51+0.00000010773*(AR51^4-AQ51^4))-AP51*44100)/(L51*0.92*2*29.3+0.00000043092*AQ51^3)</f>
        <v>-1.4034079313051371</v>
      </c>
      <c r="AU51">
        <f>0.61365*EXP(17.502*J51/(240.97+J51))</f>
        <v>4.4658346188920959</v>
      </c>
      <c r="AV51">
        <f>AU51*1000/AA51</f>
        <v>50.371710749066203</v>
      </c>
      <c r="AW51">
        <f>(AV51-U51)</f>
        <v>39.181631060040324</v>
      </c>
      <c r="AX51">
        <f>IF(D51,P51,(O51+P51)/2)</f>
        <v>30.947829246520996</v>
      </c>
      <c r="AY51">
        <f>0.61365*EXP(17.502*AX51/(240.97+AX51))</f>
        <v>4.4979759144096016</v>
      </c>
      <c r="AZ51">
        <f>IF(AW51&lt;&gt;0,(1000-(AV51+U51)/2)/AW51*AP51,0)</f>
        <v>0.28150396801674848</v>
      </c>
      <c r="BA51">
        <f>U51*AA51/1000</f>
        <v>0.99208552817197049</v>
      </c>
      <c r="BB51">
        <f>(AY51-BA51)</f>
        <v>3.5058903862376312</v>
      </c>
      <c r="BC51">
        <f>1/(1.6/F51+1.37/N51)</f>
        <v>0.17761918285087708</v>
      </c>
      <c r="BD51">
        <f>G51*AA51*0.001</f>
        <v>33.224319632277322</v>
      </c>
      <c r="BE51">
        <f>G51/S51</f>
        <v>0.94511888283182421</v>
      </c>
      <c r="BF51">
        <f>(1-AP51*AA51/AU51/F51)*100</f>
        <v>25.022797842218214</v>
      </c>
      <c r="BG51">
        <f>(S51-E51/(N51/1.35))</f>
        <v>396.6746707600683</v>
      </c>
      <c r="BH51">
        <f>E51*BF51/100/BG51</f>
        <v>-3.3012815157032482E-4</v>
      </c>
    </row>
    <row r="52" spans="1:60" x14ac:dyDescent="0.35">
      <c r="A52" s="1" t="s">
        <v>9</v>
      </c>
      <c r="B52" s="1" t="s">
        <v>4596</v>
      </c>
      <c r="K52" s="1">
        <v>1.71088</v>
      </c>
    </row>
    <row r="53" spans="1:60" x14ac:dyDescent="0.35">
      <c r="A53" s="1" t="s">
        <v>9</v>
      </c>
      <c r="B53" s="1" t="s">
        <v>4595</v>
      </c>
      <c r="K53" s="1">
        <v>1.71088</v>
      </c>
    </row>
    <row r="54" spans="1:60" x14ac:dyDescent="0.35">
      <c r="A54" s="1" t="s">
        <v>9</v>
      </c>
      <c r="B54" s="1" t="s">
        <v>4594</v>
      </c>
    </row>
    <row r="55" spans="1:60" x14ac:dyDescent="0.35">
      <c r="A55" s="1" t="s">
        <v>9</v>
      </c>
      <c r="B55" s="1" t="s">
        <v>4593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BD55"/>
  <sheetViews>
    <sheetView topLeftCell="A4" zoomScale="38" workbookViewId="0">
      <selection activeCell="K18" sqref="K18:K51"/>
    </sheetView>
  </sheetViews>
  <sheetFormatPr defaultRowHeight="14.5" x14ac:dyDescent="0.35"/>
  <sheetData>
    <row r="1" spans="1:56" x14ac:dyDescent="0.35">
      <c r="A1" s="1" t="s">
        <v>0</v>
      </c>
    </row>
    <row r="2" spans="1:56" x14ac:dyDescent="0.35">
      <c r="A2" s="1" t="s">
        <v>4863</v>
      </c>
    </row>
    <row r="3" spans="1:56" x14ac:dyDescent="0.35">
      <c r="A3" s="1" t="s">
        <v>2</v>
      </c>
      <c r="B3" s="1" t="s">
        <v>666</v>
      </c>
    </row>
    <row r="4" spans="1:56" x14ac:dyDescent="0.35">
      <c r="A4" s="1" t="s">
        <v>4</v>
      </c>
      <c r="B4" s="1" t="s">
        <v>5</v>
      </c>
      <c r="C4" s="1">
        <v>1</v>
      </c>
      <c r="D4" s="1">
        <v>0.15999999642372131</v>
      </c>
    </row>
    <row r="5" spans="1:56" x14ac:dyDescent="0.35">
      <c r="A5" s="1" t="s">
        <v>6</v>
      </c>
      <c r="B5" s="1">
        <v>4</v>
      </c>
    </row>
    <row r="6" spans="1:56" x14ac:dyDescent="0.35">
      <c r="A6" s="1" t="s">
        <v>7</v>
      </c>
      <c r="B6" s="1" t="s">
        <v>665</v>
      </c>
    </row>
    <row r="7" spans="1:56" x14ac:dyDescent="0.35">
      <c r="A7" s="1" t="s">
        <v>9</v>
      </c>
      <c r="B7" s="1" t="s">
        <v>162</v>
      </c>
    </row>
    <row r="9" spans="1:56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</row>
    <row r="10" spans="1:56" x14ac:dyDescent="0.35">
      <c r="A10" s="1" t="s">
        <v>67</v>
      </c>
      <c r="B10" s="1" t="s">
        <v>67</v>
      </c>
      <c r="C10" s="1" t="s">
        <v>67</v>
      </c>
      <c r="D10" s="1" t="s">
        <v>67</v>
      </c>
      <c r="E10" s="1" t="s">
        <v>68</v>
      </c>
      <c r="F10" s="1" t="s">
        <v>68</v>
      </c>
      <c r="G10" s="1" t="s">
        <v>68</v>
      </c>
      <c r="H10" s="1" t="s">
        <v>68</v>
      </c>
      <c r="I10" s="1" t="s">
        <v>68</v>
      </c>
      <c r="J10" s="1" t="s">
        <v>68</v>
      </c>
      <c r="K10" s="1" t="s">
        <v>67</v>
      </c>
      <c r="L10" s="1" t="s">
        <v>68</v>
      </c>
      <c r="M10" s="1" t="s">
        <v>67</v>
      </c>
      <c r="N10" s="1" t="s">
        <v>68</v>
      </c>
      <c r="O10" s="1" t="s">
        <v>67</v>
      </c>
      <c r="P10" s="1" t="s">
        <v>67</v>
      </c>
      <c r="Q10" s="1" t="s">
        <v>67</v>
      </c>
      <c r="R10" s="1" t="s">
        <v>67</v>
      </c>
      <c r="S10" s="1" t="s">
        <v>67</v>
      </c>
      <c r="T10" s="1" t="s">
        <v>67</v>
      </c>
      <c r="U10" s="1" t="s">
        <v>67</v>
      </c>
      <c r="V10" s="1" t="s">
        <v>67</v>
      </c>
      <c r="W10" s="1" t="s">
        <v>67</v>
      </c>
      <c r="X10" s="1" t="s">
        <v>67</v>
      </c>
      <c r="Y10" s="1" t="s">
        <v>67</v>
      </c>
      <c r="Z10" s="1" t="s">
        <v>67</v>
      </c>
      <c r="AA10" s="1" t="s">
        <v>67</v>
      </c>
      <c r="AB10" s="1" t="s">
        <v>67</v>
      </c>
      <c r="AC10" s="1" t="s">
        <v>67</v>
      </c>
      <c r="AD10" s="1" t="s">
        <v>67</v>
      </c>
      <c r="AE10" s="1" t="s">
        <v>67</v>
      </c>
      <c r="AF10" s="1" t="s">
        <v>67</v>
      </c>
      <c r="AG10" s="1" t="s">
        <v>67</v>
      </c>
      <c r="AH10" s="1" t="s">
        <v>67</v>
      </c>
      <c r="AI10" s="1" t="s">
        <v>67</v>
      </c>
      <c r="AJ10" s="1" t="s">
        <v>67</v>
      </c>
      <c r="AK10" s="1" t="s">
        <v>68</v>
      </c>
      <c r="AL10" s="1" t="s">
        <v>68</v>
      </c>
      <c r="AM10" s="1" t="s">
        <v>68</v>
      </c>
      <c r="AN10" s="1" t="s">
        <v>68</v>
      </c>
      <c r="AO10" s="1" t="s">
        <v>68</v>
      </c>
      <c r="AP10" s="1" t="s">
        <v>68</v>
      </c>
      <c r="AQ10" s="1" t="s">
        <v>68</v>
      </c>
      <c r="AR10" s="1" t="s">
        <v>68</v>
      </c>
      <c r="AS10" s="1" t="s">
        <v>68</v>
      </c>
      <c r="AT10" s="1" t="s">
        <v>68</v>
      </c>
      <c r="AU10" s="1" t="s">
        <v>68</v>
      </c>
      <c r="AV10" s="1" t="s">
        <v>68</v>
      </c>
      <c r="AW10" s="1" t="s">
        <v>68</v>
      </c>
      <c r="AX10" s="1" t="s">
        <v>68</v>
      </c>
      <c r="AY10" s="1" t="s">
        <v>68</v>
      </c>
      <c r="AZ10" s="1" t="s">
        <v>68</v>
      </c>
      <c r="BA10" s="1" t="s">
        <v>68</v>
      </c>
      <c r="BB10" s="1" t="s">
        <v>68</v>
      </c>
      <c r="BC10" s="1" t="s">
        <v>68</v>
      </c>
      <c r="BD10" s="1" t="s">
        <v>68</v>
      </c>
    </row>
    <row r="11" spans="1:56" x14ac:dyDescent="0.35">
      <c r="A11" s="1" t="s">
        <v>9</v>
      </c>
      <c r="B11" s="1" t="s">
        <v>4862</v>
      </c>
    </row>
    <row r="12" spans="1:56" x14ac:dyDescent="0.35">
      <c r="A12" s="1" t="s">
        <v>9</v>
      </c>
      <c r="B12" s="1" t="s">
        <v>4861</v>
      </c>
    </row>
    <row r="13" spans="1:56" x14ac:dyDescent="0.35">
      <c r="A13" s="1" t="s">
        <v>9</v>
      </c>
      <c r="B13" s="1" t="s">
        <v>4860</v>
      </c>
    </row>
    <row r="14" spans="1:56" x14ac:dyDescent="0.35">
      <c r="A14" s="1" t="s">
        <v>9</v>
      </c>
      <c r="B14" s="1" t="s">
        <v>4859</v>
      </c>
    </row>
    <row r="15" spans="1:56" x14ac:dyDescent="0.35">
      <c r="A15" s="1" t="s">
        <v>9</v>
      </c>
      <c r="B15" s="1" t="s">
        <v>4858</v>
      </c>
    </row>
    <row r="16" spans="1:56" x14ac:dyDescent="0.35">
      <c r="A16" s="1" t="s">
        <v>9</v>
      </c>
      <c r="B16" s="1" t="s">
        <v>4857</v>
      </c>
    </row>
    <row r="17" spans="1:56" x14ac:dyDescent="0.35">
      <c r="A17" s="1" t="s">
        <v>9</v>
      </c>
      <c r="B17" s="1" t="s">
        <v>4856</v>
      </c>
    </row>
    <row r="18" spans="1:56" x14ac:dyDescent="0.35">
      <c r="A18" s="1">
        <v>1</v>
      </c>
      <c r="B18" s="1" t="s">
        <v>4855</v>
      </c>
      <c r="C18" s="1">
        <v>409.00000174343586</v>
      </c>
      <c r="D18" s="1">
        <v>0</v>
      </c>
      <c r="E18">
        <f>(R18-S18*(1000-T18)/(1000-U18))*AK18</f>
        <v>-5.6262520700018426</v>
      </c>
      <c r="F18">
        <f>IF(AV18&lt;&gt;0,1/(1/AV18-1/N18),0)</f>
        <v>4.7343587236359348E-2</v>
      </c>
      <c r="G18">
        <f>((AY18-AL18/2)*S18-E18)/(AY18+AL18/2)</f>
        <v>366.02993511405361</v>
      </c>
      <c r="H18">
        <f>AL18*1000</f>
        <v>17.227643181370215</v>
      </c>
      <c r="I18">
        <f>(AQ18-AW18)</f>
        <v>26.411984643024336</v>
      </c>
      <c r="J18">
        <f>(P18+AP18*D18)</f>
        <v>68.725067138671875</v>
      </c>
      <c r="K18" s="1">
        <v>2.72</v>
      </c>
      <c r="L18">
        <f>(K18*AE18+AF18)</f>
        <v>2.140174012184143</v>
      </c>
      <c r="M18" s="1">
        <v>0.5</v>
      </c>
      <c r="N18">
        <f>L18*(M18+1)*(M18+1)/(M18*M18+1)</f>
        <v>3.8523132219314578</v>
      </c>
      <c r="O18" s="1">
        <v>32.371719360351563</v>
      </c>
      <c r="P18" s="1">
        <v>68.725067138671875</v>
      </c>
      <c r="Q18" s="1">
        <v>32.419559478759766</v>
      </c>
      <c r="R18" s="1">
        <v>400.03866577148438</v>
      </c>
      <c r="S18" s="1">
        <v>398.91110229492188</v>
      </c>
      <c r="T18" s="1">
        <v>23.731096267700195</v>
      </c>
      <c r="U18" s="1">
        <v>38.717037200927734</v>
      </c>
      <c r="V18" s="1">
        <v>42.984260559082031</v>
      </c>
      <c r="W18" s="1">
        <v>70.128379821777344</v>
      </c>
      <c r="X18" s="1">
        <v>300.58132934570313</v>
      </c>
      <c r="Y18" s="1">
        <v>8.1168495118618011E-2</v>
      </c>
      <c r="Z18" s="1">
        <v>6.2865272164344788E-2</v>
      </c>
      <c r="AA18" s="1">
        <v>88.327827453613281</v>
      </c>
      <c r="AB18" s="1">
        <v>17.716903686523438</v>
      </c>
      <c r="AC18" s="1">
        <v>1.4450376033782959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1.1050784167121437</v>
      </c>
      <c r="AL18">
        <f>(U18-T18)/(1000-U18)*AK18</f>
        <v>1.7227643181370215E-2</v>
      </c>
      <c r="AM18">
        <f>(P18+273.15)</f>
        <v>341.87506713867185</v>
      </c>
      <c r="AN18">
        <f>(O18+273.15)</f>
        <v>305.52171936035154</v>
      </c>
      <c r="AO18">
        <f>(Y18*AG18+Z18*AH18)*AI18</f>
        <v>1.2986958928697723E-2</v>
      </c>
      <c r="AP18">
        <f>((AO18+0.00000010773*(AN18^4-AM18^4))-AL18*44100)/(L18*51.4+0.00000043092*AM18^3)</f>
        <v>-10.161082988382542</v>
      </c>
      <c r="AQ18">
        <f>0.61365*EXP(17.502*J18/(240.97+J18))</f>
        <v>29.831776424423008</v>
      </c>
      <c r="AR18">
        <f>AQ18*1000/AA18</f>
        <v>337.73927520281904</v>
      </c>
      <c r="AS18">
        <f>(AR18-U18)</f>
        <v>299.02223800189131</v>
      </c>
      <c r="AT18">
        <f>IF(D18,P18,(O18+P18)/2)</f>
        <v>50.548393249511719</v>
      </c>
      <c r="AU18">
        <f>0.61365*EXP(17.502*AT18/(240.97+AT18))</f>
        <v>12.761878081648458</v>
      </c>
      <c r="AV18">
        <f>IF(AS18&lt;&gt;0,(1000-(AR18+U18)/2)/AS18*AL18,0)</f>
        <v>4.6768814798144438E-2</v>
      </c>
      <c r="AW18">
        <f>U18*AA18/1000</f>
        <v>3.4197917813986716</v>
      </c>
      <c r="AX18">
        <f>(AU18-AW18)</f>
        <v>9.342086300249786</v>
      </c>
      <c r="AY18">
        <f>1/(1.6/F18+1.37/N18)</f>
        <v>2.9281611213389742E-2</v>
      </c>
      <c r="AZ18">
        <f>G18*AA18*0.001</f>
        <v>32.330628951611395</v>
      </c>
      <c r="BA18">
        <f>G18/S18</f>
        <v>0.91757269478912962</v>
      </c>
      <c r="BB18">
        <f>(1-AL18*AA18/AQ18/F18)*100</f>
        <v>-7.7415302675171827</v>
      </c>
      <c r="BC18">
        <f>(S18-E18/(N18/1.35))</f>
        <v>400.88275928565179</v>
      </c>
      <c r="BD18">
        <f>E18*BB18/100/BC18</f>
        <v>1.0864972285217305E-3</v>
      </c>
    </row>
    <row r="19" spans="1:56" x14ac:dyDescent="0.35">
      <c r="A19" s="1" t="s">
        <v>9</v>
      </c>
      <c r="B19" s="1" t="s">
        <v>4854</v>
      </c>
      <c r="K19" s="1">
        <v>2.72</v>
      </c>
    </row>
    <row r="20" spans="1:56" x14ac:dyDescent="0.35">
      <c r="A20" s="1" t="s">
        <v>9</v>
      </c>
      <c r="B20" s="1" t="s">
        <v>4853</v>
      </c>
      <c r="K20" s="1">
        <v>2.72</v>
      </c>
    </row>
    <row r="21" spans="1:56" x14ac:dyDescent="0.35">
      <c r="A21" s="1">
        <v>2</v>
      </c>
      <c r="B21" s="1" t="s">
        <v>4852</v>
      </c>
      <c r="C21" s="1">
        <v>613.50000175461173</v>
      </c>
      <c r="D21" s="1">
        <v>0</v>
      </c>
      <c r="E21">
        <f>(R21-S21*(1000-T21)/(1000-U21))*AK21</f>
        <v>-4.9947888597524832</v>
      </c>
      <c r="F21">
        <f>IF(AV21&lt;&gt;0,1/(1/AV21-1/N21),0)</f>
        <v>0.1011038933888927</v>
      </c>
      <c r="G21">
        <f>((AY21-AL21/2)*S21-E21)/(AY21+AL21/2)</f>
        <v>376.69748130724713</v>
      </c>
      <c r="H21">
        <f>AL21*1000</f>
        <v>16.366819274130702</v>
      </c>
      <c r="I21">
        <f>(AQ21-AW21)</f>
        <v>13.028619899714194</v>
      </c>
      <c r="J21">
        <f>(P21+AP21*D21)</f>
        <v>55.707954406738281</v>
      </c>
      <c r="K21" s="1">
        <v>2.72</v>
      </c>
      <c r="L21">
        <f>(K21*AE21+AF21)</f>
        <v>2.140174012184143</v>
      </c>
      <c r="M21" s="1">
        <v>0.5</v>
      </c>
      <c r="N21">
        <f>L21*(M21+1)*(M21+1)/(M21*M21+1)</f>
        <v>3.8523132219314578</v>
      </c>
      <c r="O21" s="1">
        <v>32.362144470214844</v>
      </c>
      <c r="P21" s="1">
        <v>55.707954406738281</v>
      </c>
      <c r="Q21" s="1">
        <v>32.452186584472656</v>
      </c>
      <c r="R21" s="1">
        <v>399.91152954101563</v>
      </c>
      <c r="S21" s="1">
        <v>398.52890014648438</v>
      </c>
      <c r="T21" s="1">
        <v>24.072797775268555</v>
      </c>
      <c r="U21" s="1">
        <v>38.316349029541016</v>
      </c>
      <c r="V21" s="1">
        <v>43.624317169189453</v>
      </c>
      <c r="W21" s="1">
        <v>69.436241149902344</v>
      </c>
      <c r="X21" s="1">
        <v>300.571044921875</v>
      </c>
      <c r="Y21" s="1">
        <v>26.053720474243164</v>
      </c>
      <c r="Z21" s="1">
        <v>2.8813185170292854E-2</v>
      </c>
      <c r="AA21" s="1">
        <v>88.3228759765625</v>
      </c>
      <c r="AB21" s="1">
        <v>17.43205451965332</v>
      </c>
      <c r="AC21" s="1">
        <v>1.451265811920166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1.1050406063304226</v>
      </c>
      <c r="AL21">
        <f>(U21-T21)/(1000-U21)*AK21</f>
        <v>1.6366819274130702E-2</v>
      </c>
      <c r="AM21">
        <f>(P21+273.15)</f>
        <v>328.85795440673826</v>
      </c>
      <c r="AN21">
        <f>(O21+273.15)</f>
        <v>305.51214447021482</v>
      </c>
      <c r="AO21">
        <f>(Y21*AG21+Z21*AH21)*AI21</f>
        <v>4.168595182703541</v>
      </c>
      <c r="AP21">
        <f>((AO21+0.00000010773*(AN21^4-AM21^4))-AL21*44100)/(L21*51.4+0.00000043092*AM21^3)</f>
        <v>-8.2906389028219198</v>
      </c>
      <c r="AQ21">
        <f>0.61365*EXP(17.502*J21/(240.97+J21))</f>
        <v>16.412830042925027</v>
      </c>
      <c r="AR21">
        <f>AQ21*1000/AA21</f>
        <v>185.82762236230127</v>
      </c>
      <c r="AS21">
        <f>(AR21-U21)</f>
        <v>147.51127333276025</v>
      </c>
      <c r="AT21">
        <f>IF(D21,P21,(O21+P21)/2)</f>
        <v>44.035049438476563</v>
      </c>
      <c r="AU21">
        <f>0.61365*EXP(17.502*AT21/(240.97+AT21))</f>
        <v>9.1690813910715754</v>
      </c>
      <c r="AV21">
        <f>IF(AS21&lt;&gt;0,(1000-(AR21+U21)/2)/AS21*AL21,0)</f>
        <v>9.8518282774019778E-2</v>
      </c>
      <c r="AW21">
        <f>U21*AA21/1000</f>
        <v>3.384210143210832</v>
      </c>
      <c r="AX21">
        <f>(AU21-AW21)</f>
        <v>5.7848712478607434</v>
      </c>
      <c r="AY21">
        <f>1/(1.6/F21+1.37/N21)</f>
        <v>6.1801122092824297E-2</v>
      </c>
      <c r="AZ21">
        <f>G21*AA21*0.001</f>
        <v>33.271004922183458</v>
      </c>
      <c r="BA21">
        <f>G21/S21</f>
        <v>0.94521998572446608</v>
      </c>
      <c r="BB21">
        <f>(1-AL21*AA21/AQ21/F21)*100</f>
        <v>12.886364872529487</v>
      </c>
      <c r="BC21">
        <f>(S21-E21/(N21/1.35))</f>
        <v>400.27926793129421</v>
      </c>
      <c r="BD21">
        <f>E21*BB21/100/BC21</f>
        <v>-1.6079941397080764E-3</v>
      </c>
    </row>
    <row r="22" spans="1:56" x14ac:dyDescent="0.35">
      <c r="A22" s="1" t="s">
        <v>9</v>
      </c>
      <c r="B22" s="1" t="s">
        <v>4851</v>
      </c>
      <c r="K22" s="1">
        <v>2.72</v>
      </c>
    </row>
    <row r="23" spans="1:56" x14ac:dyDescent="0.35">
      <c r="A23" s="1" t="s">
        <v>9</v>
      </c>
      <c r="B23" s="1" t="s">
        <v>4850</v>
      </c>
      <c r="K23" s="1">
        <v>2.72</v>
      </c>
    </row>
    <row r="24" spans="1:56" x14ac:dyDescent="0.35">
      <c r="A24" s="1">
        <v>3</v>
      </c>
      <c r="B24" s="1" t="s">
        <v>4849</v>
      </c>
      <c r="C24" s="1">
        <v>817.50000175461173</v>
      </c>
      <c r="D24" s="1">
        <v>0</v>
      </c>
      <c r="E24">
        <f>(R24-S24*(1000-T24)/(1000-U24))*AK24</f>
        <v>-4.3953582502487647</v>
      </c>
      <c r="F24">
        <f>IF(AV24&lt;&gt;0,1/(1/AV24-1/N24),0)</f>
        <v>9.6401045352239048E-2</v>
      </c>
      <c r="G24">
        <f>((AY24-AL24/2)*S24-E24)/(AY24+AL24/2)</f>
        <v>370.99563285966428</v>
      </c>
      <c r="H24">
        <f>AL24*1000</f>
        <v>15.601808544029183</v>
      </c>
      <c r="I24">
        <f>(AQ24-AW24)</f>
        <v>13.015154474319976</v>
      </c>
      <c r="J24">
        <f>(P24+AP24*D24)</f>
        <v>55.652839660644531</v>
      </c>
      <c r="K24" s="1">
        <v>2.72</v>
      </c>
      <c r="L24">
        <f>(K24*AE24+AF24)</f>
        <v>2.140174012184143</v>
      </c>
      <c r="M24" s="1">
        <v>0.5</v>
      </c>
      <c r="N24">
        <f>L24*(M24+1)*(M24+1)/(M24*M24+1)</f>
        <v>3.8523132219314578</v>
      </c>
      <c r="O24" s="1">
        <v>32.327186584472656</v>
      </c>
      <c r="P24" s="1">
        <v>55.652839660644531</v>
      </c>
      <c r="Q24" s="1">
        <v>32.434722900390625</v>
      </c>
      <c r="R24" s="1">
        <v>399.85171508789063</v>
      </c>
      <c r="S24" s="1">
        <v>398.2071533203125</v>
      </c>
      <c r="T24" s="1">
        <v>24.399175643920898</v>
      </c>
      <c r="U24" s="1">
        <v>37.981052398681641</v>
      </c>
      <c r="V24" s="1">
        <v>44.300285339355469</v>
      </c>
      <c r="W24" s="1">
        <v>68.960174560546875</v>
      </c>
      <c r="X24" s="1">
        <v>300.58526611328125</v>
      </c>
      <c r="Y24" s="1">
        <v>50.493144989013672</v>
      </c>
      <c r="Z24" s="1">
        <v>2.6193757075816393E-3</v>
      </c>
      <c r="AA24" s="1">
        <v>88.317207336425781</v>
      </c>
      <c r="AB24" s="1">
        <v>17.409917831420898</v>
      </c>
      <c r="AC24" s="1">
        <v>1.4516953229904175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1.1050928901223573</v>
      </c>
      <c r="AL24">
        <f>(U24-T24)/(1000-U24)*AK24</f>
        <v>1.5601808544029183E-2</v>
      </c>
      <c r="AM24">
        <f>(P24+273.15)</f>
        <v>328.80283966064451</v>
      </c>
      <c r="AN24">
        <f>(O24+273.15)</f>
        <v>305.47718658447263</v>
      </c>
      <c r="AO24">
        <f>(Y24*AG24+Z24*AH24)*AI24</f>
        <v>8.0789030176646293</v>
      </c>
      <c r="AP24">
        <f>((AO24+0.00000010773*(AN24^4-AM24^4))-AL24*44100)/(L24*51.4+0.00000043092*AM24^3)</f>
        <v>-7.9874353076760514</v>
      </c>
      <c r="AQ24">
        <f>0.61365*EXP(17.502*J24/(240.97+J24))</f>
        <v>16.369534953869994</v>
      </c>
      <c r="AR24">
        <f>AQ24*1000/AA24</f>
        <v>185.3493271307108</v>
      </c>
      <c r="AS24">
        <f>(AR24-U24)</f>
        <v>147.36827473202916</v>
      </c>
      <c r="AT24">
        <f>IF(D24,P24,(O24+P24)/2)</f>
        <v>43.990013122558594</v>
      </c>
      <c r="AU24">
        <f>0.61365*EXP(17.502*AT24/(240.97+AT24))</f>
        <v>9.1476625918841457</v>
      </c>
      <c r="AV24">
        <f>IF(AS24&lt;&gt;0,(1000-(AR24+U24)/2)/AS24*AL24,0)</f>
        <v>9.404758016940698E-2</v>
      </c>
      <c r="AW24">
        <f>U24*AA24/1000</f>
        <v>3.3543804795500183</v>
      </c>
      <c r="AX24">
        <f>(AU24-AW24)</f>
        <v>5.7932821123341274</v>
      </c>
      <c r="AY24">
        <f>1/(1.6/F24+1.37/N24)</f>
        <v>5.8986746177207297E-2</v>
      </c>
      <c r="AZ24">
        <f>G24*AA24*0.001</f>
        <v>32.765298228175467</v>
      </c>
      <c r="BA24">
        <f>G24/S24</f>
        <v>0.93166491301385634</v>
      </c>
      <c r="BB24">
        <f>(1-AL24*AA24/AQ24/F24)*100</f>
        <v>12.682320205967724</v>
      </c>
      <c r="BC24">
        <f>(S24-E24/(N24/1.35))</f>
        <v>399.74745736517957</v>
      </c>
      <c r="BD24">
        <f>E24*BB24/100/BC24</f>
        <v>-1.3944639227229374E-3</v>
      </c>
    </row>
    <row r="25" spans="1:56" x14ac:dyDescent="0.35">
      <c r="A25" s="1" t="s">
        <v>9</v>
      </c>
      <c r="B25" s="1" t="s">
        <v>4848</v>
      </c>
      <c r="K25" s="1">
        <v>2.72</v>
      </c>
    </row>
    <row r="26" spans="1:56" x14ac:dyDescent="0.35">
      <c r="A26" s="1" t="s">
        <v>9</v>
      </c>
      <c r="B26" s="1" t="s">
        <v>4847</v>
      </c>
      <c r="K26" s="1">
        <v>2.72</v>
      </c>
    </row>
    <row r="27" spans="1:56" x14ac:dyDescent="0.35">
      <c r="A27" s="1">
        <v>4</v>
      </c>
      <c r="B27" s="1" t="s">
        <v>4846</v>
      </c>
      <c r="C27" s="1">
        <v>1021.5000017546117</v>
      </c>
      <c r="D27" s="1">
        <v>0</v>
      </c>
      <c r="E27">
        <f>(R27-S27*(1000-T27)/(1000-U27))*AK27</f>
        <v>-3.7212509954633268</v>
      </c>
      <c r="F27">
        <f>IF(AV27&lt;&gt;0,1/(1/AV27-1/N27),0)</f>
        <v>9.5549024226837712E-2</v>
      </c>
      <c r="G27">
        <f>((AY27-AL27/2)*S27-E27)/(AY27+AL27/2)</f>
        <v>362.61976795881793</v>
      </c>
      <c r="H27">
        <f>AL27*1000</f>
        <v>15.217288906640418</v>
      </c>
      <c r="I27">
        <f>(AQ27-AW27)</f>
        <v>12.820408840675778</v>
      </c>
      <c r="J27">
        <f>(P27+AP27*D27)</f>
        <v>55.400684356689453</v>
      </c>
      <c r="K27" s="1">
        <v>2.72</v>
      </c>
      <c r="L27">
        <f>(K27*AE27+AF27)</f>
        <v>2.140174012184143</v>
      </c>
      <c r="M27" s="1">
        <v>0.5</v>
      </c>
      <c r="N27">
        <f>L27*(M27+1)*(M27+1)/(M27*M27+1)</f>
        <v>3.8523132219314578</v>
      </c>
      <c r="O27" s="1">
        <v>32.296409606933594</v>
      </c>
      <c r="P27" s="1">
        <v>55.400684356689453</v>
      </c>
      <c r="Q27" s="1">
        <v>32.415557861328125</v>
      </c>
      <c r="R27" s="1">
        <v>400.05599975585938</v>
      </c>
      <c r="S27" s="1">
        <v>397.943603515625</v>
      </c>
      <c r="T27" s="1">
        <v>24.711576461791992</v>
      </c>
      <c r="U27" s="1">
        <v>37.959144592285156</v>
      </c>
      <c r="V27" s="1">
        <v>44.943534851074219</v>
      </c>
      <c r="W27" s="1">
        <v>69.037208557128906</v>
      </c>
      <c r="X27" s="1">
        <v>300.5823974609375</v>
      </c>
      <c r="Y27" s="1">
        <v>100.06351470947266</v>
      </c>
      <c r="Z27" s="1">
        <v>9.1678313910961151E-2</v>
      </c>
      <c r="AA27" s="1">
        <v>88.313270568847656</v>
      </c>
      <c r="AB27" s="1">
        <v>17.373210906982422</v>
      </c>
      <c r="AC27" s="1">
        <v>1.4546844959259033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1.1050823436063877</v>
      </c>
      <c r="AL27">
        <f>(U27-T27)/(1000-U27)*AK27</f>
        <v>1.5217288906640418E-2</v>
      </c>
      <c r="AM27">
        <f>(P27+273.15)</f>
        <v>328.55068435668943</v>
      </c>
      <c r="AN27">
        <f>(O27+273.15)</f>
        <v>305.44640960693357</v>
      </c>
      <c r="AO27">
        <f>(Y27*AG27+Z27*AH27)*AI27</f>
        <v>16.01016199566061</v>
      </c>
      <c r="AP27">
        <f>((AO27+0.00000010773*(AN27^4-AM27^4))-AL27*44100)/(L27*51.4+0.00000043092*AM27^3)</f>
        <v>-7.7632523500402479</v>
      </c>
      <c r="AQ27">
        <f>0.61365*EXP(17.502*J27/(240.97+J27))</f>
        <v>16.172705047616269</v>
      </c>
      <c r="AR27">
        <f>AQ27*1000/AA27</f>
        <v>183.12882020384785</v>
      </c>
      <c r="AS27">
        <f>(AR27-U27)</f>
        <v>145.1696756115627</v>
      </c>
      <c r="AT27">
        <f>IF(D27,P27,(O27+P27)/2)</f>
        <v>43.848546981811523</v>
      </c>
      <c r="AU27">
        <f>0.61365*EXP(17.502*AT27/(240.97+AT27))</f>
        <v>9.0806639770928363</v>
      </c>
      <c r="AV27">
        <f>IF(AS27&lt;&gt;0,(1000-(AR27+U27)/2)/AS27*AL27,0)</f>
        <v>9.3236477470783868E-2</v>
      </c>
      <c r="AW27">
        <f>U27*AA27/1000</f>
        <v>3.3522962069404896</v>
      </c>
      <c r="AX27">
        <f>(AU27-AW27)</f>
        <v>5.7283677701523468</v>
      </c>
      <c r="AY27">
        <f>1/(1.6/F27+1.37/N27)</f>
        <v>5.8476245564622949E-2</v>
      </c>
      <c r="AZ27">
        <f>G27*AA27*0.001</f>
        <v>32.024137681359846</v>
      </c>
      <c r="BA27">
        <f>G27/S27</f>
        <v>0.91123406622260206</v>
      </c>
      <c r="BB27">
        <f>(1-AL27*AA27/AQ27/F27)*100</f>
        <v>13.033031398530149</v>
      </c>
      <c r="BC27">
        <f>(S27-E27/(N27/1.35))</f>
        <v>399.24767422702905</v>
      </c>
      <c r="BD27">
        <f>E27*BB27/100/BC27</f>
        <v>-1.2147642728184418E-3</v>
      </c>
    </row>
    <row r="28" spans="1:56" x14ac:dyDescent="0.35">
      <c r="A28" s="1" t="s">
        <v>9</v>
      </c>
      <c r="B28" s="1" t="s">
        <v>4845</v>
      </c>
      <c r="K28" s="1">
        <v>2.72</v>
      </c>
    </row>
    <row r="29" spans="1:56" x14ac:dyDescent="0.35">
      <c r="A29" s="1" t="s">
        <v>9</v>
      </c>
      <c r="B29" s="1" t="s">
        <v>4844</v>
      </c>
      <c r="K29" s="1">
        <v>2.72</v>
      </c>
    </row>
    <row r="30" spans="1:56" x14ac:dyDescent="0.35">
      <c r="A30" s="1">
        <v>5</v>
      </c>
      <c r="B30" s="1" t="s">
        <v>4843</v>
      </c>
      <c r="C30" s="1">
        <v>1225.5000017546117</v>
      </c>
      <c r="D30" s="1">
        <v>0</v>
      </c>
      <c r="E30">
        <f>(R30-S30*(1000-T30)/(1000-U30))*AK30</f>
        <v>-3.3732594924075814</v>
      </c>
      <c r="F30">
        <f>IF(AV30&lt;&gt;0,1/(1/AV30-1/N30),0)</f>
        <v>9.3510658597374119E-2</v>
      </c>
      <c r="G30">
        <f>((AY30-AL30/2)*S30-E30)/(AY30+AL30/2)</f>
        <v>357.69909461826427</v>
      </c>
      <c r="H30">
        <f>AL30*1000</f>
        <v>14.97241231733528</v>
      </c>
      <c r="I30">
        <f>(AQ30-AW30)</f>
        <v>12.874650597511865</v>
      </c>
      <c r="J30">
        <f>(P30+AP30*D30)</f>
        <v>55.480434417724609</v>
      </c>
      <c r="K30" s="1">
        <v>2.72</v>
      </c>
      <c r="L30">
        <f>(K30*AE30+AF30)</f>
        <v>2.140174012184143</v>
      </c>
      <c r="M30" s="1">
        <v>0.5</v>
      </c>
      <c r="N30">
        <f>L30*(M30+1)*(M30+1)/(M30*M30+1)</f>
        <v>3.8523132219314578</v>
      </c>
      <c r="O30" s="1">
        <v>32.289871215820313</v>
      </c>
      <c r="P30" s="1">
        <v>55.480434417724609</v>
      </c>
      <c r="Q30" s="1">
        <v>32.409297943115234</v>
      </c>
      <c r="R30" s="1">
        <v>399.86489868164063</v>
      </c>
      <c r="S30" s="1">
        <v>397.5311279296875</v>
      </c>
      <c r="T30" s="1">
        <v>25.018218994140625</v>
      </c>
      <c r="U30" s="1">
        <v>38.052696228027344</v>
      </c>
      <c r="V30" s="1">
        <v>45.511634826660156</v>
      </c>
      <c r="W30" s="1">
        <v>69.223175048828125</v>
      </c>
      <c r="X30" s="1">
        <v>300.55111694335938</v>
      </c>
      <c r="Y30" s="1">
        <v>149.59445190429688</v>
      </c>
      <c r="Z30" s="1">
        <v>7.2032615542411804E-2</v>
      </c>
      <c r="AA30" s="1">
        <v>88.300849914550781</v>
      </c>
      <c r="AB30" s="1">
        <v>17.398229598999023</v>
      </c>
      <c r="AC30" s="1">
        <v>1.4502758979797363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1.1049673417035268</v>
      </c>
      <c r="AL30">
        <f>(U30-T30)/(1000-U30)*AK30</f>
        <v>1.497241231733528E-2</v>
      </c>
      <c r="AM30">
        <f>(P30+273.15)</f>
        <v>328.63043441772459</v>
      </c>
      <c r="AN30">
        <f>(O30+273.15)</f>
        <v>305.43987121582029</v>
      </c>
      <c r="AO30">
        <f>(Y30*AG30+Z30*AH30)*AI30</f>
        <v>23.93511176969605</v>
      </c>
      <c r="AP30">
        <f>((AO30+0.00000010773*(AN30^4-AM30^4))-AL30*44100)/(L30*51.4+0.00000043092*AM30^3)</f>
        <v>-7.6234994525082502</v>
      </c>
      <c r="AQ30">
        <f>0.61365*EXP(17.502*J30/(240.97+J30))</f>
        <v>16.234736015986901</v>
      </c>
      <c r="AR30">
        <f>AQ30*1000/AA30</f>
        <v>183.85707534748923</v>
      </c>
      <c r="AS30">
        <f>(AR30-U30)</f>
        <v>145.80437911946188</v>
      </c>
      <c r="AT30">
        <f>IF(D30,P30,(O30+P30)/2)</f>
        <v>43.885152816772461</v>
      </c>
      <c r="AU30">
        <f>0.61365*EXP(17.502*AT30/(240.97+AT30))</f>
        <v>9.0979597311605076</v>
      </c>
      <c r="AV30">
        <f>IF(AS30&lt;&gt;0,(1000-(AR30+U30)/2)/AS30*AL30,0)</f>
        <v>9.1294583188011771E-2</v>
      </c>
      <c r="AW30">
        <f>U30*AA30/1000</f>
        <v>3.3600854184750353</v>
      </c>
      <c r="AX30">
        <f>(AU30-AW30)</f>
        <v>5.7378743126854719</v>
      </c>
      <c r="AY30">
        <f>1/(1.6/F30+1.37/N30)</f>
        <v>5.7254161067112841E-2</v>
      </c>
      <c r="AZ30">
        <f>G30*AA30*0.001</f>
        <v>31.585134068458053</v>
      </c>
      <c r="BA30">
        <f>G30/S30</f>
        <v>0.89980147336168237</v>
      </c>
      <c r="BB30">
        <f>(1-AL30*AA30/AQ30/F30)*100</f>
        <v>12.913604553450309</v>
      </c>
      <c r="BC30">
        <f>(S30-E30/(N30/1.35))</f>
        <v>398.71324891840271</v>
      </c>
      <c r="BD30">
        <f>E30*BB30/100/BC30</f>
        <v>-1.0925380397890623E-3</v>
      </c>
    </row>
    <row r="31" spans="1:56" x14ac:dyDescent="0.35">
      <c r="A31" s="1" t="s">
        <v>9</v>
      </c>
      <c r="B31" s="1" t="s">
        <v>4842</v>
      </c>
      <c r="K31" s="1">
        <v>2.72</v>
      </c>
    </row>
    <row r="32" spans="1:56" x14ac:dyDescent="0.35">
      <c r="A32" s="1" t="s">
        <v>9</v>
      </c>
      <c r="B32" s="1" t="s">
        <v>4841</v>
      </c>
      <c r="K32" s="1">
        <v>2.72</v>
      </c>
    </row>
    <row r="33" spans="1:56" x14ac:dyDescent="0.35">
      <c r="A33" s="1">
        <v>6</v>
      </c>
      <c r="B33" s="1" t="s">
        <v>4840</v>
      </c>
      <c r="C33" s="1">
        <v>1430.0000017434359</v>
      </c>
      <c r="D33" s="1">
        <v>0</v>
      </c>
      <c r="E33">
        <f>(R33-S33*(1000-T33)/(1000-U33))*AK33</f>
        <v>-3.1697492735097508</v>
      </c>
      <c r="F33">
        <f>IF(AV33&lt;&gt;0,1/(1/AV33-1/N33),0)</f>
        <v>9.6519795930716495E-2</v>
      </c>
      <c r="G33">
        <f>((AY33-AL33/2)*S33-E33)/(AY33+AL33/2)</f>
        <v>355.20518185024713</v>
      </c>
      <c r="H33">
        <f>AL33*1000</f>
        <v>15.040893444440401</v>
      </c>
      <c r="I33">
        <f>(AQ33-AW33)</f>
        <v>12.558812268081923</v>
      </c>
      <c r="J33">
        <f>(P33+AP33*D33)</f>
        <v>55.112415313720703</v>
      </c>
      <c r="K33" s="1">
        <v>2.72</v>
      </c>
      <c r="L33">
        <f>(K33*AE33+AF33)</f>
        <v>2.140174012184143</v>
      </c>
      <c r="M33" s="1">
        <v>0.5</v>
      </c>
      <c r="N33">
        <f>L33*(M33+1)*(M33+1)/(M33*M33+1)</f>
        <v>3.8523132219314578</v>
      </c>
      <c r="O33" s="1">
        <v>32.297691345214844</v>
      </c>
      <c r="P33" s="1">
        <v>55.112415313720703</v>
      </c>
      <c r="Q33" s="1">
        <v>32.412899017333984</v>
      </c>
      <c r="R33" s="1">
        <v>399.906005859375</v>
      </c>
      <c r="S33" s="1">
        <v>397.36587524414063</v>
      </c>
      <c r="T33" s="1">
        <v>25.322311401367188</v>
      </c>
      <c r="U33" s="1">
        <v>38.410476684570313</v>
      </c>
      <c r="V33" s="1">
        <v>46.040279388427734</v>
      </c>
      <c r="W33" s="1">
        <v>69.8367919921875</v>
      </c>
      <c r="X33" s="1">
        <v>300.575439453125</v>
      </c>
      <c r="Y33" s="1">
        <v>300.85580444335938</v>
      </c>
      <c r="Z33" s="1">
        <v>7.596142590045929E-2</v>
      </c>
      <c r="AA33" s="1">
        <v>88.29278564453125</v>
      </c>
      <c r="AB33" s="1">
        <v>17.488204956054688</v>
      </c>
      <c r="AC33" s="1">
        <v>1.4592646360397339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1.1050567626953121</v>
      </c>
      <c r="AL33">
        <f>(U33-T33)/(1000-U33)*AK33</f>
        <v>1.5040893444440401E-2</v>
      </c>
      <c r="AM33">
        <f>(P33+273.15)</f>
        <v>328.26241531372068</v>
      </c>
      <c r="AN33">
        <f>(O33+273.15)</f>
        <v>305.44769134521482</v>
      </c>
      <c r="AO33">
        <f>(Y33*AG33+Z33*AH33)*AI33</f>
        <v>48.136927634993299</v>
      </c>
      <c r="AP33">
        <f>((AO33+0.00000010773*(AN33^4-AM33^4))-AL33*44100)/(L33*51.4+0.00000043092*AM33^3)</f>
        <v>-7.4118739350434977</v>
      </c>
      <c r="AQ33">
        <f>0.61365*EXP(17.502*J33/(240.97+J33))</f>
        <v>15.950180252496954</v>
      </c>
      <c r="AR33">
        <f>AQ33*1000/AA33</f>
        <v>180.65100263925007</v>
      </c>
      <c r="AS33">
        <f>(AR33-U33)</f>
        <v>142.24052595467975</v>
      </c>
      <c r="AT33">
        <f>IF(D33,P33,(O33+P33)/2)</f>
        <v>43.705053329467773</v>
      </c>
      <c r="AU33">
        <f>0.61365*EXP(17.502*AT33/(240.97+AT33))</f>
        <v>9.0131391441570887</v>
      </c>
      <c r="AV33">
        <f>IF(AS33&lt;&gt;0,(1000-(AR33+U33)/2)/AS33*AL33,0)</f>
        <v>9.4160599944366416E-2</v>
      </c>
      <c r="AW33">
        <f>U33*AA33/1000</f>
        <v>3.391367984415032</v>
      </c>
      <c r="AX33">
        <f>(AU33-AW33)</f>
        <v>5.6217711597420568</v>
      </c>
      <c r="AY33">
        <f>1/(1.6/F33+1.37/N33)</f>
        <v>5.905788225044141E-2</v>
      </c>
      <c r="AZ33">
        <f>G33*AA33*0.001</f>
        <v>31.362054980930612</v>
      </c>
      <c r="BA33">
        <f>G33/S33</f>
        <v>0.89389956203966914</v>
      </c>
      <c r="BB33">
        <f>(1-AL33*AA33/AQ33/F33)*100</f>
        <v>13.738528321180411</v>
      </c>
      <c r="BC33">
        <f>(S33-E33/(N33/1.35))</f>
        <v>398.47667835715765</v>
      </c>
      <c r="BD33">
        <f>E33*BB33/100/BC33</f>
        <v>-1.0928541751726462E-3</v>
      </c>
    </row>
    <row r="34" spans="1:56" x14ac:dyDescent="0.35">
      <c r="A34" s="1" t="s">
        <v>9</v>
      </c>
      <c r="B34" s="1" t="s">
        <v>4839</v>
      </c>
      <c r="K34" s="1">
        <v>2.72</v>
      </c>
    </row>
    <row r="35" spans="1:56" x14ac:dyDescent="0.35">
      <c r="A35" s="1" t="s">
        <v>9</v>
      </c>
      <c r="B35" s="1" t="s">
        <v>4838</v>
      </c>
      <c r="K35" s="1">
        <v>2.72</v>
      </c>
    </row>
    <row r="36" spans="1:56" x14ac:dyDescent="0.35">
      <c r="A36" s="1">
        <v>7</v>
      </c>
      <c r="B36" s="1" t="s">
        <v>4837</v>
      </c>
      <c r="C36" s="1">
        <v>1634.0000017434359</v>
      </c>
      <c r="D36" s="1">
        <v>0</v>
      </c>
      <c r="E36">
        <f>(R36-S36*(1000-T36)/(1000-U36))*AK36</f>
        <v>-2.7388828409038224</v>
      </c>
      <c r="F36">
        <f>IF(AV36&lt;&gt;0,1/(1/AV36-1/N36),0)</f>
        <v>0.10255091141654388</v>
      </c>
      <c r="G36">
        <f>((AY36-AL36/2)*S36-E36)/(AY36+AL36/2)</f>
        <v>349.1336074791779</v>
      </c>
      <c r="H36">
        <f>AL36*1000</f>
        <v>15.356867487799938</v>
      </c>
      <c r="I36">
        <f>(AQ36-AW36)</f>
        <v>12.11328405124436</v>
      </c>
      <c r="J36">
        <f>(P36+AP36*D36)</f>
        <v>54.589859008789063</v>
      </c>
      <c r="K36" s="1">
        <v>2.72</v>
      </c>
      <c r="L36">
        <f>(K36*AE36+AF36)</f>
        <v>2.140174012184143</v>
      </c>
      <c r="M36" s="1">
        <v>0.5</v>
      </c>
      <c r="N36">
        <f>L36*(M36+1)*(M36+1)/(M36*M36+1)</f>
        <v>3.8523132219314578</v>
      </c>
      <c r="O36" s="1">
        <v>32.321903228759766</v>
      </c>
      <c r="P36" s="1">
        <v>54.589859008789063</v>
      </c>
      <c r="Q36" s="1">
        <v>32.429187774658203</v>
      </c>
      <c r="R36" s="1">
        <v>399.866455078125</v>
      </c>
      <c r="S36" s="1">
        <v>396.8302001953125</v>
      </c>
      <c r="T36" s="1">
        <v>25.609386444091797</v>
      </c>
      <c r="U36" s="1">
        <v>38.964988708496094</v>
      </c>
      <c r="V36" s="1">
        <v>46.497184753417969</v>
      </c>
      <c r="W36" s="1">
        <v>70.746025085449219</v>
      </c>
      <c r="X36" s="1">
        <v>300.57113647460938</v>
      </c>
      <c r="Y36" s="1">
        <v>501.00137329101563</v>
      </c>
      <c r="Z36" s="1">
        <v>7.8580258414149284E-3</v>
      </c>
      <c r="AA36" s="1">
        <v>88.290077209472656</v>
      </c>
      <c r="AB36" s="1">
        <v>17.584285736083984</v>
      </c>
      <c r="AC36" s="1">
        <v>1.4486610889434814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1.1050409429213577</v>
      </c>
      <c r="AL36">
        <f>(U36-T36)/(1000-U36)*AK36</f>
        <v>1.5356867487799939E-2</v>
      </c>
      <c r="AM36">
        <f>(P36+273.15)</f>
        <v>327.73985900878904</v>
      </c>
      <c r="AN36">
        <f>(O36+273.15)</f>
        <v>305.47190322875974</v>
      </c>
      <c r="AO36">
        <f>(Y36*AG36+Z36*AH36)*AI36</f>
        <v>80.160217934841967</v>
      </c>
      <c r="AP36">
        <f>((AO36+0.00000010773*(AN36^4-AM36^4))-AL36*44100)/(L36*51.4+0.00000043092*AM36^3)</f>
        <v>-7.2058130071117201</v>
      </c>
      <c r="AQ36">
        <f>0.61365*EXP(17.502*J36/(240.97+J36))</f>
        <v>15.553505912783711</v>
      </c>
      <c r="AR36">
        <f>AQ36*1000/AA36</f>
        <v>176.1636913724997</v>
      </c>
      <c r="AS36">
        <f>(AR36-U36)</f>
        <v>137.1987026640036</v>
      </c>
      <c r="AT36">
        <f>IF(D36,P36,(O36+P36)/2)</f>
        <v>43.455881118774414</v>
      </c>
      <c r="AU36">
        <f>0.61365*EXP(17.502*AT36/(240.97+AT36))</f>
        <v>8.8969160131203857</v>
      </c>
      <c r="AV36">
        <f>IF(AS36&lt;&gt;0,(1000-(AR36+U36)/2)/AS36*AL36,0)</f>
        <v>9.9891732977596889E-2</v>
      </c>
      <c r="AW36">
        <f>U36*AA36/1000</f>
        <v>3.4402218615393503</v>
      </c>
      <c r="AX36">
        <f>(AU36-AW36)</f>
        <v>5.4566941515810354</v>
      </c>
      <c r="AY36">
        <f>1/(1.6/F36+1.37/N36)</f>
        <v>6.266591933433846E-2</v>
      </c>
      <c r="AZ36">
        <f>G36*AA36*0.001</f>
        <v>30.825033160758338</v>
      </c>
      <c r="BA36">
        <f>G36/S36</f>
        <v>0.87980604124217554</v>
      </c>
      <c r="BB36">
        <f>(1-AL36*AA36/AQ36/F36)*100</f>
        <v>14.994561833760212</v>
      </c>
      <c r="BC36">
        <f>(S36-E36/(N36/1.35))</f>
        <v>397.79001099526772</v>
      </c>
      <c r="BD36">
        <f>E36*BB36/100/BC36</f>
        <v>-1.0324127549257581E-3</v>
      </c>
    </row>
    <row r="37" spans="1:56" x14ac:dyDescent="0.35">
      <c r="A37" s="1" t="s">
        <v>9</v>
      </c>
      <c r="B37" s="1" t="s">
        <v>4836</v>
      </c>
      <c r="K37" s="1">
        <v>2.72</v>
      </c>
    </row>
    <row r="38" spans="1:56" x14ac:dyDescent="0.35">
      <c r="A38" s="1" t="s">
        <v>9</v>
      </c>
      <c r="B38" s="1" t="s">
        <v>4835</v>
      </c>
      <c r="K38" s="1">
        <v>2.72</v>
      </c>
    </row>
    <row r="39" spans="1:56" x14ac:dyDescent="0.35">
      <c r="A39" s="1">
        <v>8</v>
      </c>
      <c r="B39" s="1" t="s">
        <v>4834</v>
      </c>
      <c r="C39" s="1">
        <v>1838.0000017434359</v>
      </c>
      <c r="D39" s="1">
        <v>0</v>
      </c>
      <c r="E39">
        <f>(R39-S39*(1000-T39)/(1000-U39))*AK39</f>
        <v>-2.7322993188874514</v>
      </c>
      <c r="F39">
        <f>IF(AV39&lt;&gt;0,1/(1/AV39-1/N39),0)</f>
        <v>0.10861110982062647</v>
      </c>
      <c r="G39">
        <f>((AY39-AL39/2)*S39-E39)/(AY39+AL39/2)</f>
        <v>348.47733934776267</v>
      </c>
      <c r="H39">
        <f>AL39*1000</f>
        <v>15.910367085510455</v>
      </c>
      <c r="I39">
        <f>(AQ39-AW39)</f>
        <v>11.876163031592014</v>
      </c>
      <c r="J39">
        <f>(P39+AP39*D39)</f>
        <v>54.359355926513672</v>
      </c>
      <c r="K39" s="1">
        <v>2.72</v>
      </c>
      <c r="L39">
        <f>(K39*AE39+AF39)</f>
        <v>2.140174012184143</v>
      </c>
      <c r="M39" s="1">
        <v>0.5</v>
      </c>
      <c r="N39">
        <f>L39*(M39+1)*(M39+1)/(M39*M39+1)</f>
        <v>3.8523132219314578</v>
      </c>
      <c r="O39" s="1">
        <v>32.381240844726563</v>
      </c>
      <c r="P39" s="1">
        <v>54.359355926513672</v>
      </c>
      <c r="Q39" s="1">
        <v>32.470355987548828</v>
      </c>
      <c r="R39" s="1">
        <v>399.9290771484375</v>
      </c>
      <c r="S39" s="1">
        <v>396.69033813476563</v>
      </c>
      <c r="T39" s="1">
        <v>25.873310089111328</v>
      </c>
      <c r="U39" s="1">
        <v>39.698749542236328</v>
      </c>
      <c r="V39" s="1">
        <v>46.820285797119141</v>
      </c>
      <c r="W39" s="1">
        <v>71.838768005371094</v>
      </c>
      <c r="X39" s="1">
        <v>300.5921630859375</v>
      </c>
      <c r="Y39" s="1">
        <v>749.91156005859375</v>
      </c>
      <c r="Z39" s="1">
        <v>4.1909947991371155E-2</v>
      </c>
      <c r="AA39" s="1">
        <v>88.2919921875</v>
      </c>
      <c r="AB39" s="1">
        <v>17.861324310302734</v>
      </c>
      <c r="AC39" s="1">
        <v>1.4311733245849609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1.1051182466394758</v>
      </c>
      <c r="AL39">
        <f>(U39-T39)/(1000-U39)*AK39</f>
        <v>1.5910367085510455E-2</v>
      </c>
      <c r="AM39">
        <f>(P39+273.15)</f>
        <v>327.50935592651365</v>
      </c>
      <c r="AN39">
        <f>(O39+273.15)</f>
        <v>305.53124084472654</v>
      </c>
      <c r="AO39">
        <f>(Y39*AG39+Z39*AH39)*AI39</f>
        <v>119.98584692748227</v>
      </c>
      <c r="AP39">
        <f>((AO39+0.00000010773*(AN39^4-AM39^4))-AL39*44100)/(L39*51.4+0.00000043092*AM39^3)</f>
        <v>-7.0507269662522418</v>
      </c>
      <c r="AQ39">
        <f>0.61365*EXP(17.502*J39/(240.97+J39))</f>
        <v>15.381244716028663</v>
      </c>
      <c r="AR39">
        <f>AQ39*1000/AA39</f>
        <v>174.20883066455798</v>
      </c>
      <c r="AS39">
        <f>(AR39-U39)</f>
        <v>134.51008112232165</v>
      </c>
      <c r="AT39">
        <f>IF(D39,P39,(O39+P39)/2)</f>
        <v>43.370298385620117</v>
      </c>
      <c r="AU39">
        <f>0.61365*EXP(17.502*AT39/(240.97+AT39))</f>
        <v>8.8572973332925606</v>
      </c>
      <c r="AV39">
        <f>IF(AS39&lt;&gt;0,(1000-(AR39+U39)/2)/AS39*AL39,0)</f>
        <v>0.10563292286514626</v>
      </c>
      <c r="AW39">
        <f>U39*AA39/1000</f>
        <v>3.5050816844366492</v>
      </c>
      <c r="AX39">
        <f>(AU39-AW39)</f>
        <v>5.3522156488559114</v>
      </c>
      <c r="AY39">
        <f>1/(1.6/F39+1.37/N39)</f>
        <v>6.6281841121987206E-2</v>
      </c>
      <c r="AZ39">
        <f>G39*AA39*0.001</f>
        <v>30.767758523213448</v>
      </c>
      <c r="BA39">
        <f>G39/S39</f>
        <v>0.87846187781204843</v>
      </c>
      <c r="BB39">
        <f>(1-AL39*AA39/AQ39/F39)*100</f>
        <v>15.911659299356874</v>
      </c>
      <c r="BC39">
        <f>(S39-E39/(N39/1.35))</f>
        <v>397.64784181320448</v>
      </c>
      <c r="BD39">
        <f>E39*BB39/100/BC39</f>
        <v>-1.0933145183879707E-3</v>
      </c>
    </row>
    <row r="40" spans="1:56" x14ac:dyDescent="0.35">
      <c r="A40" s="1" t="s">
        <v>9</v>
      </c>
      <c r="B40" s="1" t="s">
        <v>4833</v>
      </c>
      <c r="K40" s="1">
        <v>2.72</v>
      </c>
    </row>
    <row r="41" spans="1:56" x14ac:dyDescent="0.35">
      <c r="A41" s="1" t="s">
        <v>9</v>
      </c>
      <c r="B41" s="1" t="s">
        <v>4832</v>
      </c>
      <c r="K41" s="1">
        <v>2.72</v>
      </c>
    </row>
    <row r="42" spans="1:56" x14ac:dyDescent="0.35">
      <c r="A42" s="1">
        <v>9</v>
      </c>
      <c r="B42" s="1" t="s">
        <v>4831</v>
      </c>
      <c r="C42" s="1">
        <v>2043.50000173226</v>
      </c>
      <c r="D42" s="1">
        <v>0</v>
      </c>
      <c r="E42">
        <f>(R42-S42*(1000-T42)/(1000-U42))*AK42</f>
        <v>-2.740655593573762</v>
      </c>
      <c r="F42">
        <f>IF(AV42&lt;&gt;0,1/(1/AV42-1/N42),0)</f>
        <v>0.11741289146269414</v>
      </c>
      <c r="G42">
        <f>((AY42-AL42/2)*S42-E42)/(AY42+AL42/2)</f>
        <v>348.59684061792092</v>
      </c>
      <c r="H42">
        <f>AL42*1000</f>
        <v>16.554953950793085</v>
      </c>
      <c r="I42">
        <f>(AQ42-AW42)</f>
        <v>11.47483634339779</v>
      </c>
      <c r="J42">
        <f>(P42+AP42*D42)</f>
        <v>53.911518096923828</v>
      </c>
      <c r="K42" s="1">
        <v>2.72</v>
      </c>
      <c r="L42">
        <f>(K42*AE42+AF42)</f>
        <v>2.140174012184143</v>
      </c>
      <c r="M42" s="1">
        <v>0.5</v>
      </c>
      <c r="N42">
        <f>L42*(M42+1)*(M42+1)/(M42*M42+1)</f>
        <v>3.8523132219314578</v>
      </c>
      <c r="O42" s="1">
        <v>32.469150543212891</v>
      </c>
      <c r="P42" s="1">
        <v>53.911518096923828</v>
      </c>
      <c r="Q42" s="1">
        <v>32.534393310546875</v>
      </c>
      <c r="R42" s="1">
        <v>399.9759521484375</v>
      </c>
      <c r="S42" s="1">
        <v>396.51568603515625</v>
      </c>
      <c r="T42" s="1">
        <v>26.132831573486328</v>
      </c>
      <c r="U42" s="1">
        <v>40.507625579833984</v>
      </c>
      <c r="V42" s="1">
        <v>47.054790496826172</v>
      </c>
      <c r="W42" s="1">
        <v>72.93804931640625</v>
      </c>
      <c r="X42" s="1">
        <v>300.56387329101563</v>
      </c>
      <c r="Y42" s="1">
        <v>999.98785400390625</v>
      </c>
      <c r="Z42" s="1">
        <v>9.2984125018119812E-2</v>
      </c>
      <c r="AA42" s="1">
        <v>88.289871215820313</v>
      </c>
      <c r="AB42" s="1">
        <v>17.953144073486328</v>
      </c>
      <c r="AC42" s="1">
        <v>1.4219900369644165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1.1050142400404983</v>
      </c>
      <c r="AL42">
        <f>(U42-T42)/(1000-U42)*AK42</f>
        <v>1.6554953950793084E-2</v>
      </c>
      <c r="AM42">
        <f>(P42+273.15)</f>
        <v>327.06151809692381</v>
      </c>
      <c r="AN42">
        <f>(O42+273.15)</f>
        <v>305.61915054321287</v>
      </c>
      <c r="AO42">
        <f>(Y42*AG42+Z42*AH42)*AI42</f>
        <v>159.99805306438975</v>
      </c>
      <c r="AP42">
        <f>((AO42+0.00000010773*(AN42^4-AM42^4))-AL42*44100)/(L42*51.4+0.00000043092*AM42^3)</f>
        <v>-6.8988648564185659</v>
      </c>
      <c r="AQ42">
        <f>0.61365*EXP(17.502*J42/(240.97+J42))</f>
        <v>15.051249389100001</v>
      </c>
      <c r="AR42">
        <f>AQ42*1000/AA42</f>
        <v>170.47538049192474</v>
      </c>
      <c r="AS42">
        <f>(AR42-U42)</f>
        <v>129.96775491209075</v>
      </c>
      <c r="AT42">
        <f>IF(D42,P42,(O42+P42)/2)</f>
        <v>43.190334320068359</v>
      </c>
      <c r="AU42">
        <f>0.61365*EXP(17.502*AT42/(240.97+AT42))</f>
        <v>8.7744845087752594</v>
      </c>
      <c r="AV42">
        <f>IF(AS42&lt;&gt;0,(1000-(AR42+U42)/2)/AS42*AL42,0)</f>
        <v>0.11394016143350746</v>
      </c>
      <c r="AW42">
        <f>U42*AA42/1000</f>
        <v>3.576413045702211</v>
      </c>
      <c r="AX42">
        <f>(AU42-AW42)</f>
        <v>5.1980714630730489</v>
      </c>
      <c r="AY42">
        <f>1/(1.6/F42+1.37/N42)</f>
        <v>7.1516668651703724E-2</v>
      </c>
      <c r="AZ42">
        <f>G42*AA42*0.001</f>
        <v>30.777570164398075</v>
      </c>
      <c r="BA42">
        <f>G42/S42</f>
        <v>0.87915018975318238</v>
      </c>
      <c r="BB42">
        <f>(1-AL42*AA42/AQ42/F42)*100</f>
        <v>17.291427486046707</v>
      </c>
      <c r="BC42">
        <f>(S42-E42/(N42/1.35))</f>
        <v>397.47611807641937</v>
      </c>
      <c r="BD42">
        <f>E42*BB42/100/BC42</f>
        <v>-1.1922690522854951E-3</v>
      </c>
    </row>
    <row r="43" spans="1:56" x14ac:dyDescent="0.35">
      <c r="A43" s="1" t="s">
        <v>9</v>
      </c>
      <c r="B43" s="1" t="s">
        <v>4830</v>
      </c>
      <c r="K43" s="1">
        <v>2.72</v>
      </c>
    </row>
    <row r="44" spans="1:56" x14ac:dyDescent="0.35">
      <c r="A44" s="1" t="s">
        <v>9</v>
      </c>
      <c r="B44" s="1" t="s">
        <v>4829</v>
      </c>
      <c r="K44" s="1">
        <v>2.72</v>
      </c>
    </row>
    <row r="45" spans="1:56" x14ac:dyDescent="0.35">
      <c r="A45" s="1">
        <v>10</v>
      </c>
      <c r="B45" s="1" t="s">
        <v>4828</v>
      </c>
      <c r="C45" s="1">
        <v>2248.50000173226</v>
      </c>
      <c r="D45" s="1">
        <v>0</v>
      </c>
      <c r="E45">
        <f>(R45-S45*(1000-T45)/(1000-U45))*AK45</f>
        <v>-3.0918210003917062</v>
      </c>
      <c r="F45">
        <f>IF(AV45&lt;&gt;0,1/(1/AV45-1/N45),0)</f>
        <v>0.12967244354614144</v>
      </c>
      <c r="G45">
        <f>((AY45-AL45/2)*S45-E45)/(AY45+AL45/2)</f>
        <v>354.01847819660588</v>
      </c>
      <c r="H45">
        <f>AL45*1000</f>
        <v>17.166961266899797</v>
      </c>
      <c r="I45">
        <f>(AQ45-AW45)</f>
        <v>10.841046162254653</v>
      </c>
      <c r="J45">
        <f>(P45+AP45*D45)</f>
        <v>53.122478485107422</v>
      </c>
      <c r="K45" s="1">
        <v>2.72</v>
      </c>
      <c r="L45">
        <f>(K45*AE45+AF45)</f>
        <v>2.140174012184143</v>
      </c>
      <c r="M45" s="1">
        <v>0.5</v>
      </c>
      <c r="N45">
        <f>L45*(M45+1)*(M45+1)/(M45*M45+1)</f>
        <v>3.8523132219314578</v>
      </c>
      <c r="O45" s="1">
        <v>32.526817321777344</v>
      </c>
      <c r="P45" s="1">
        <v>53.122478485107422</v>
      </c>
      <c r="Q45" s="1">
        <v>32.59033203125</v>
      </c>
      <c r="R45" s="1">
        <v>399.91574096679688</v>
      </c>
      <c r="S45" s="1">
        <v>396.55364990234375</v>
      </c>
      <c r="T45" s="1">
        <v>26.378358840942383</v>
      </c>
      <c r="U45" s="1">
        <v>41.270145416259766</v>
      </c>
      <c r="V45" s="1">
        <v>47.340808868408203</v>
      </c>
      <c r="W45" s="1">
        <v>74.066856384277344</v>
      </c>
      <c r="X45" s="1">
        <v>300.61578369140625</v>
      </c>
      <c r="Y45" s="1">
        <v>1249.7271728515625</v>
      </c>
      <c r="Z45" s="1">
        <v>0.10608214884996414</v>
      </c>
      <c r="AA45" s="1">
        <v>88.286399841308594</v>
      </c>
      <c r="AB45" s="1">
        <v>18.223438262939453</v>
      </c>
      <c r="AC45" s="1">
        <v>1.4125047922134399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1.1052050871007579</v>
      </c>
      <c r="AL45">
        <f>(U45-T45)/(1000-U45)*AK45</f>
        <v>1.7166961266899799E-2</v>
      </c>
      <c r="AM45">
        <f>(P45+273.15)</f>
        <v>326.2724784851074</v>
      </c>
      <c r="AN45">
        <f>(O45+273.15)</f>
        <v>305.67681732177732</v>
      </c>
      <c r="AO45">
        <f>(Y45*AG45+Z45*AH45)*AI45</f>
        <v>199.95634318687735</v>
      </c>
      <c r="AP45">
        <f>((AO45+0.00000010773*(AN45^4-AM45^4))-AL45*44100)/(L45*51.4+0.00000043092*AM45^3)</f>
        <v>-6.7005810371397114</v>
      </c>
      <c r="AQ45">
        <f>0.61365*EXP(17.502*J45/(240.97+J45))</f>
        <v>14.484638721983512</v>
      </c>
      <c r="AR45">
        <f>AQ45*1000/AA45</f>
        <v>164.06421315195877</v>
      </c>
      <c r="AS45">
        <f>(AR45-U45)</f>
        <v>122.794067735699</v>
      </c>
      <c r="AT45">
        <f>IF(D45,P45,(O45+P45)/2)</f>
        <v>42.824647903442383</v>
      </c>
      <c r="AU45">
        <f>0.61365*EXP(17.502*AT45/(240.97+AT45))</f>
        <v>8.6082706580407926</v>
      </c>
      <c r="AV45">
        <f>IF(AS45&lt;&gt;0,(1000-(AR45+U45)/2)/AS45*AL45,0)</f>
        <v>0.12544969037025563</v>
      </c>
      <c r="AW45">
        <f>U45*AA45/1000</f>
        <v>3.6435925597288588</v>
      </c>
      <c r="AX45">
        <f>(AU45-AW45)</f>
        <v>4.9646780983119339</v>
      </c>
      <c r="AY45">
        <f>1/(1.6/F45+1.37/N45)</f>
        <v>7.877481601187232E-2</v>
      </c>
      <c r="AZ45">
        <f>G45*AA45*0.001</f>
        <v>31.255016917277135</v>
      </c>
      <c r="BA45">
        <f>G45/S45</f>
        <v>0.89273791398411617</v>
      </c>
      <c r="BB45">
        <f>(1-AL45*AA45/AQ45/F45)*100</f>
        <v>19.307741244313782</v>
      </c>
      <c r="BC45">
        <f>(S45-E45/(N45/1.35))</f>
        <v>397.63714392530278</v>
      </c>
      <c r="BD45">
        <f>E45*BB45/100/BC45</f>
        <v>-1.5012702098200492E-3</v>
      </c>
    </row>
    <row r="46" spans="1:56" x14ac:dyDescent="0.35">
      <c r="A46" s="1" t="s">
        <v>9</v>
      </c>
      <c r="B46" s="1" t="s">
        <v>4827</v>
      </c>
      <c r="K46" s="1">
        <v>2.72</v>
      </c>
    </row>
    <row r="47" spans="1:56" x14ac:dyDescent="0.35">
      <c r="A47" s="1" t="s">
        <v>9</v>
      </c>
      <c r="B47" s="1" t="s">
        <v>4826</v>
      </c>
      <c r="K47" s="1">
        <v>2.72</v>
      </c>
    </row>
    <row r="48" spans="1:56" x14ac:dyDescent="0.35">
      <c r="A48" s="1">
        <v>11</v>
      </c>
      <c r="B48" s="1" t="s">
        <v>4825</v>
      </c>
      <c r="C48" s="1">
        <v>2454.0000017210841</v>
      </c>
      <c r="D48" s="1">
        <v>0</v>
      </c>
      <c r="E48">
        <f>(R48-S48*(1000-T48)/(1000-U48))*AK48</f>
        <v>-3.292645121353968</v>
      </c>
      <c r="F48">
        <f>IF(AV48&lt;&gt;0,1/(1/AV48-1/N48),0)</f>
        <v>0.1447096074257532</v>
      </c>
      <c r="G48">
        <f>((AY48-AL48/2)*S48-E48)/(AY48+AL48/2)</f>
        <v>356.39731479823166</v>
      </c>
      <c r="H48">
        <f>AL48*1000</f>
        <v>18.075716496064715</v>
      </c>
      <c r="I48">
        <f>(AQ48-AW48)</f>
        <v>10.290572160013957</v>
      </c>
      <c r="J48">
        <f>(P48+AP48*D48)</f>
        <v>52.460109710693359</v>
      </c>
      <c r="K48" s="1">
        <v>2.72</v>
      </c>
      <c r="L48">
        <f>(K48*AE48+AF48)</f>
        <v>2.140174012184143</v>
      </c>
      <c r="M48" s="1">
        <v>0.5</v>
      </c>
      <c r="N48">
        <f>L48*(M48+1)*(M48+1)/(M48*M48+1)</f>
        <v>3.8523132219314578</v>
      </c>
      <c r="O48" s="1">
        <v>32.607444763183594</v>
      </c>
      <c r="P48" s="1">
        <v>52.460109710693359</v>
      </c>
      <c r="Q48" s="1">
        <v>32.646690368652344</v>
      </c>
      <c r="R48" s="1">
        <v>399.97933959960938</v>
      </c>
      <c r="S48" s="1">
        <v>396.47369384765625</v>
      </c>
      <c r="T48" s="1">
        <v>26.617023468017578</v>
      </c>
      <c r="U48" s="1">
        <v>42.282814025878906</v>
      </c>
      <c r="V48" s="1">
        <v>47.548572540283203</v>
      </c>
      <c r="W48" s="1">
        <v>75.533897399902344</v>
      </c>
      <c r="X48" s="1">
        <v>300.57260131835938</v>
      </c>
      <c r="Y48" s="1">
        <v>1600.5374755859375</v>
      </c>
      <c r="Z48" s="1">
        <v>0.1034669503569603</v>
      </c>
      <c r="AA48" s="1">
        <v>88.279037475585938</v>
      </c>
      <c r="AB48" s="1">
        <v>18.340431213378906</v>
      </c>
      <c r="AC48" s="1">
        <v>1.404775857925415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1.105046328376321</v>
      </c>
      <c r="AL48">
        <f>(U48-T48)/(1000-U48)*AK48</f>
        <v>1.8075716496064716E-2</v>
      </c>
      <c r="AM48">
        <f>(P48+273.15)</f>
        <v>325.61010971069334</v>
      </c>
      <c r="AN48">
        <f>(O48+273.15)</f>
        <v>305.75744476318357</v>
      </c>
      <c r="AO48">
        <f>(Y48*AG48+Z48*AH48)*AI48</f>
        <v>256.08599036978194</v>
      </c>
      <c r="AP48">
        <f>((AO48+0.00000010773*(AN48^4-AM48^4))-AL48*44100)/(L48*51.4+0.00000043092*AM48^3)</f>
        <v>-6.4898178285860837</v>
      </c>
      <c r="AQ48">
        <f>0.61365*EXP(17.502*J48/(240.97+J48))</f>
        <v>14.023258283977752</v>
      </c>
      <c r="AR48">
        <f>AQ48*1000/AA48</f>
        <v>158.85150863653178</v>
      </c>
      <c r="AS48">
        <f>(AR48-U48)</f>
        <v>116.56869461065287</v>
      </c>
      <c r="AT48">
        <f>IF(D48,P48,(O48+P48)/2)</f>
        <v>42.533777236938477</v>
      </c>
      <c r="AU48">
        <f>0.61365*EXP(17.502*AT48/(240.97+AT48))</f>
        <v>8.4780149436251815</v>
      </c>
      <c r="AV48">
        <f>IF(AS48&lt;&gt;0,(1000-(AR48+U48)/2)/AS48*AL48,0)</f>
        <v>0.13947049036905046</v>
      </c>
      <c r="AW48">
        <f>U48*AA48/1000</f>
        <v>3.7326861239637945</v>
      </c>
      <c r="AX48">
        <f>(AU48-AW48)</f>
        <v>4.7453288196613865</v>
      </c>
      <c r="AY48">
        <f>1/(1.6/F48+1.37/N48)</f>
        <v>8.7625090318411147E-2</v>
      </c>
      <c r="AZ48">
        <f>G48*AA48*0.001</f>
        <v>31.462411909271289</v>
      </c>
      <c r="BA48">
        <f>G48/S48</f>
        <v>0.89891793662148034</v>
      </c>
      <c r="BB48">
        <f>(1-AL48*AA48/AQ48/F48)*100</f>
        <v>21.366643876260049</v>
      </c>
      <c r="BC48">
        <f>(S48-E48/(N48/1.35))</f>
        <v>397.62756443339208</v>
      </c>
      <c r="BD48">
        <f>E48*BB48/100/BC48</f>
        <v>-1.769313347758624E-3</v>
      </c>
    </row>
    <row r="49" spans="1:56" x14ac:dyDescent="0.35">
      <c r="A49" s="1" t="s">
        <v>9</v>
      </c>
      <c r="B49" s="1" t="s">
        <v>4824</v>
      </c>
      <c r="K49" s="1">
        <v>2.72</v>
      </c>
    </row>
    <row r="50" spans="1:56" x14ac:dyDescent="0.35">
      <c r="A50" s="1" t="s">
        <v>9</v>
      </c>
      <c r="B50" s="1" t="s">
        <v>4823</v>
      </c>
      <c r="K50" s="1">
        <v>2.72</v>
      </c>
    </row>
    <row r="51" spans="1:56" x14ac:dyDescent="0.35">
      <c r="A51" s="1">
        <v>12</v>
      </c>
      <c r="B51" s="1" t="s">
        <v>4822</v>
      </c>
      <c r="C51" s="1">
        <v>2660.0000016987324</v>
      </c>
      <c r="D51" s="1">
        <v>0</v>
      </c>
      <c r="E51">
        <f>(R51-S51*(1000-T51)/(1000-U51))*AK51</f>
        <v>-4.0725376837296885</v>
      </c>
      <c r="F51">
        <f>IF(AV51&lt;&gt;0,1/(1/AV51-1/N51),0)</f>
        <v>0.1660738648772753</v>
      </c>
      <c r="G51">
        <f>((AY51-AL51/2)*S51-E51)/(AY51+AL51/2)</f>
        <v>364.38355214876691</v>
      </c>
      <c r="H51">
        <f>AL51*1000</f>
        <v>19.214369286014353</v>
      </c>
      <c r="I51">
        <f>(AQ51-AW51)</f>
        <v>9.6097071095450701</v>
      </c>
      <c r="J51">
        <f>(P51+AP51*D51)</f>
        <v>51.605934143066406</v>
      </c>
      <c r="K51" s="1">
        <v>2.72</v>
      </c>
      <c r="L51">
        <f>(K51*AE51+AF51)</f>
        <v>2.140174012184143</v>
      </c>
      <c r="M51" s="1">
        <v>0.5</v>
      </c>
      <c r="N51">
        <f>L51*(M51+1)*(M51+1)/(M51*M51+1)</f>
        <v>3.8523132219314578</v>
      </c>
      <c r="O51" s="1">
        <v>32.701805114746094</v>
      </c>
      <c r="P51" s="1">
        <v>51.605934143066406</v>
      </c>
      <c r="Q51" s="1">
        <v>32.721858978271484</v>
      </c>
      <c r="R51" s="1">
        <v>399.96273803710938</v>
      </c>
      <c r="S51" s="1">
        <v>396.74884033203125</v>
      </c>
      <c r="T51" s="1">
        <v>26.837501525878906</v>
      </c>
      <c r="U51" s="1">
        <v>43.4730224609375</v>
      </c>
      <c r="V51" s="1">
        <v>47.682415008544922</v>
      </c>
      <c r="W51" s="1">
        <v>77.2388916015625</v>
      </c>
      <c r="X51" s="1">
        <v>300.50787353515625</v>
      </c>
      <c r="Y51" s="1">
        <v>2000.55224609375</v>
      </c>
      <c r="Z51" s="1">
        <v>9.8224058747291565E-2</v>
      </c>
      <c r="AA51" s="1">
        <v>88.268180847167969</v>
      </c>
      <c r="AB51" s="1">
        <v>18.872486114501953</v>
      </c>
      <c r="AC51" s="1">
        <v>1.4313507080078125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1.1048083585851332</v>
      </c>
      <c r="AL51">
        <f>(U51-T51)/(1000-U51)*AK51</f>
        <v>1.9214369286014353E-2</v>
      </c>
      <c r="AM51">
        <f>(P51+273.15)</f>
        <v>324.75593414306638</v>
      </c>
      <c r="AN51">
        <f>(O51+273.15)</f>
        <v>305.85180511474607</v>
      </c>
      <c r="AO51">
        <f>(Y51*AG51+Z51*AH51)*AI51</f>
        <v>320.08835222046764</v>
      </c>
      <c r="AP51">
        <f>((AO51+0.00000010773*(AN51^4-AM51^4))-AL51*44100)/(L51*51.4+0.00000043092*AM51^3)</f>
        <v>-6.2746141980187256</v>
      </c>
      <c r="AQ51">
        <f>0.61365*EXP(17.502*J51/(240.97+J51))</f>
        <v>13.446991718100097</v>
      </c>
      <c r="AR51">
        <f>AQ51*1000/AA51</f>
        <v>152.3424589590546</v>
      </c>
      <c r="AS51">
        <f>(AR51-U51)</f>
        <v>108.8694364981171</v>
      </c>
      <c r="AT51">
        <f>IF(D51,P51,(O51+P51)/2)</f>
        <v>42.15386962890625</v>
      </c>
      <c r="AU51">
        <f>0.61365*EXP(17.502*AT51/(240.97+AT51))</f>
        <v>8.3104588930848564</v>
      </c>
      <c r="AV51">
        <f>IF(AS51&lt;&gt;0,(1000-(AR51+U51)/2)/AS51*AL51,0)</f>
        <v>0.15921028304718859</v>
      </c>
      <c r="AW51">
        <f>U51*AA51/1000</f>
        <v>3.8372846085550263</v>
      </c>
      <c r="AX51">
        <f>(AU51-AW51)</f>
        <v>4.4731742845298301</v>
      </c>
      <c r="AY51">
        <f>1/(1.6/F51+1.37/N51)</f>
        <v>0.10010112470688315</v>
      </c>
      <c r="AZ51">
        <f>G51*AA51*0.001</f>
        <v>32.163473278800822</v>
      </c>
      <c r="BA51">
        <f>G51/S51</f>
        <v>0.91842373589251458</v>
      </c>
      <c r="BB51">
        <f>(1-AL51*AA51/AQ51/F51)*100</f>
        <v>24.054179355397277</v>
      </c>
      <c r="BC51">
        <f>(S51-E51/(N51/1.35))</f>
        <v>398.17601552685574</v>
      </c>
      <c r="BD51">
        <f>E51*BB51/100/BC51</f>
        <v>-2.4602574754892768E-3</v>
      </c>
    </row>
    <row r="52" spans="1:56" x14ac:dyDescent="0.35">
      <c r="A52" s="1" t="s">
        <v>9</v>
      </c>
      <c r="B52" s="1" t="s">
        <v>4821</v>
      </c>
    </row>
    <row r="53" spans="1:56" x14ac:dyDescent="0.35">
      <c r="A53" s="1" t="s">
        <v>9</v>
      </c>
      <c r="B53" s="1" t="s">
        <v>4820</v>
      </c>
    </row>
    <row r="54" spans="1:56" x14ac:dyDescent="0.35">
      <c r="A54" s="1" t="s">
        <v>9</v>
      </c>
      <c r="B54" s="1" t="s">
        <v>4819</v>
      </c>
    </row>
    <row r="55" spans="1:56" x14ac:dyDescent="0.35">
      <c r="A55" s="1" t="s">
        <v>9</v>
      </c>
      <c r="B55" s="1" t="s">
        <v>4818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125</vt:i4>
      </vt:variant>
    </vt:vector>
  </HeadingPairs>
  <TitlesOfParts>
    <vt:vector size="125" baseType="lpstr">
      <vt:lpstr>JER__la.5_1__25june2020_</vt:lpstr>
      <vt:lpstr>JER__da.5_1__25june2020_</vt:lpstr>
      <vt:lpstr>JER__cl.5_1__25june2020_</vt:lpstr>
      <vt:lpstr>JER__pt.5_1__25june2020_</vt:lpstr>
      <vt:lpstr>JER__mo.5_1_25june2020_</vt:lpstr>
      <vt:lpstr>JER_s_la2_1_25june2020_</vt:lpstr>
      <vt:lpstr>JER_b_da2_1_26jun2020_</vt:lpstr>
      <vt:lpstr>JER_b_cl2_1_26jun2020_</vt:lpstr>
      <vt:lpstr>JER_b_pt2_1_26jun2020_</vt:lpstr>
      <vt:lpstr>JER_b_mo2_1_26jun2020_</vt:lpstr>
      <vt:lpstr>JER_b_la6_1_26jun2020_</vt:lpstr>
      <vt:lpstr>JER_b_da6_1_26jun2020_</vt:lpstr>
      <vt:lpstr>JER_h_cl6_1_27jun2020_</vt:lpstr>
      <vt:lpstr>JER_h_pt6_1_27jun2020_</vt:lpstr>
      <vt:lpstr>JER_h_mo6_1_27jun2020_</vt:lpstr>
      <vt:lpstr>JER_h_la12_1_27jun2020_</vt:lpstr>
      <vt:lpstr>JER_b_da12_01_25aug2020_</vt:lpstr>
      <vt:lpstr>JER_b_cl12_01_2aug2020_</vt:lpstr>
      <vt:lpstr>JER_s_pt12_01_3aug2020_</vt:lpstr>
      <vt:lpstr>JER_s_la24_1_29jun2020_</vt:lpstr>
      <vt:lpstr>JER_s_mo12_1_29jun2020_</vt:lpstr>
      <vt:lpstr>JER_s_da24_1_29jun2020_</vt:lpstr>
      <vt:lpstr>JER_s_cl24_1_29jun2020_</vt:lpstr>
      <vt:lpstr>JER_s_pt24_1_29jun2020_</vt:lpstr>
      <vt:lpstr>JER_b_mo24_1_30jun2020_</vt:lpstr>
      <vt:lpstr>JER_b_la.5_2_30jun2020_</vt:lpstr>
      <vt:lpstr>JER_b_da.5_2_30jun2020_</vt:lpstr>
      <vt:lpstr>JER_b_cl.5_02_4aug2020_</vt:lpstr>
      <vt:lpstr>JER_b_pt.5_2_30jun2020_</vt:lpstr>
      <vt:lpstr>JER_b_mo.5_2_30jun2020_</vt:lpstr>
      <vt:lpstr>JER_h_la2_2_1jul2020_</vt:lpstr>
      <vt:lpstr>JER_h_da2_2_1jul2020_</vt:lpstr>
      <vt:lpstr>JER_h_cl2_2_1jul2020_</vt:lpstr>
      <vt:lpstr>JER_h_pt2_2_1jul2020_</vt:lpstr>
      <vt:lpstr>JER_h_mo2_2_1jul2020_</vt:lpstr>
      <vt:lpstr>JER_h_la6_2_1jul2020_</vt:lpstr>
      <vt:lpstr>JER_h_da6_02_2aug2020_</vt:lpstr>
      <vt:lpstr>JER_s_cl6_2_2jul2020_</vt:lpstr>
      <vt:lpstr>JER_s_pt6_2_2jul2020_</vt:lpstr>
      <vt:lpstr>JER_h_mo6_02_2aug2020_</vt:lpstr>
      <vt:lpstr>JER_h_la12_02_4aug2020_</vt:lpstr>
      <vt:lpstr>JER_b_da12_02_25aug2020_</vt:lpstr>
      <vt:lpstr>JER_b_cl12_2_3jul2020_</vt:lpstr>
      <vt:lpstr>JER_b_pt12_2_3jul2020_</vt:lpstr>
      <vt:lpstr>JER_b_mo12_2_3jul2020_</vt:lpstr>
      <vt:lpstr>JER_b_la24_2_3jul2020_</vt:lpstr>
      <vt:lpstr>JER_b_da24_2_31jul2020_</vt:lpstr>
      <vt:lpstr>JER_b_cl24_2_3jul2020_</vt:lpstr>
      <vt:lpstr>JER_h_pt24_2_5jul2020_</vt:lpstr>
      <vt:lpstr>JER_h_mo24_2_5jul2020_</vt:lpstr>
      <vt:lpstr>JER_h_la.5_3_5jul2020_</vt:lpstr>
      <vt:lpstr>JER_h_da.5_3_5jul2020_</vt:lpstr>
      <vt:lpstr>JER_h_cl.5_3_5jul2020_</vt:lpstr>
      <vt:lpstr>JER_h_pt.5_3_5jul2020_</vt:lpstr>
      <vt:lpstr>JER_s_mo.5_3_6jul2020_</vt:lpstr>
      <vt:lpstr>JER_s_la2_3_6jul2020_</vt:lpstr>
      <vt:lpstr>JER_s_da2_3_6jul2020_</vt:lpstr>
      <vt:lpstr>JER_s_cl2_3_6jul2020_</vt:lpstr>
      <vt:lpstr>JER_s_pt2_3_6jul2020_</vt:lpstr>
      <vt:lpstr>JER_s_mo2_3_6jul2020_</vt:lpstr>
      <vt:lpstr>JER_b_la6_3_7jul2020_</vt:lpstr>
      <vt:lpstr>JER_b_da6_3_7jul2020_</vt:lpstr>
      <vt:lpstr>JER_b_cl6_3_7jul2020_</vt:lpstr>
      <vt:lpstr>JER_b_pt6_3_7jul2020_</vt:lpstr>
      <vt:lpstr>JER_b_mo6_3_7jul2020_</vt:lpstr>
      <vt:lpstr>JER_b_la12_3_7jul2020_</vt:lpstr>
      <vt:lpstr>JER_h_da12_3_8jul2020_</vt:lpstr>
      <vt:lpstr>JER_h_cl12_3_8jul2020_</vt:lpstr>
      <vt:lpstr>JER_h_pt12_3_8jul2020_</vt:lpstr>
      <vt:lpstr>JER_h_mo12_3_8jul2020_</vt:lpstr>
      <vt:lpstr>JER_h_la24_3_8jul2020_</vt:lpstr>
      <vt:lpstr>JER_h_da24_3_8jul2020_</vt:lpstr>
      <vt:lpstr>JER_b_cl24_03_3aug2020_</vt:lpstr>
      <vt:lpstr>JER_s_pt24_3_9jul2020_</vt:lpstr>
      <vt:lpstr>JER_s_mo24_3_9jul2020_</vt:lpstr>
      <vt:lpstr>JER_s_la.5_4_9jul2020_</vt:lpstr>
      <vt:lpstr>JER_b_da.5_04_1aug2020_</vt:lpstr>
      <vt:lpstr>JER_s_cl.5_4_9jul2020_</vt:lpstr>
      <vt:lpstr>JER_b_pt.5_4_9jul2020_</vt:lpstr>
      <vt:lpstr>JER_b_mo.5_4_9jul2020_</vt:lpstr>
      <vt:lpstr>JER_s_la2_04_4aug2020_</vt:lpstr>
      <vt:lpstr>JER_b_da2_4_10jul2020_</vt:lpstr>
      <vt:lpstr>JER_b_cl2_4_10jul2020_</vt:lpstr>
      <vt:lpstr>JER_b_pt2_4_10jul2020_</vt:lpstr>
      <vt:lpstr>JER_h_mo2_4_10jul2020_</vt:lpstr>
      <vt:lpstr>JER_b_la6_4_10jul2020_</vt:lpstr>
      <vt:lpstr>JER_s_da6_04_2aug2020_</vt:lpstr>
      <vt:lpstr>JER_h_cl6_4_20jul2020_</vt:lpstr>
      <vt:lpstr>JER_h_pt6_4_20jul2020_</vt:lpstr>
      <vt:lpstr>JER_h_mo6_4_20jul2020_</vt:lpstr>
      <vt:lpstr>JER_h_la12_4_20jul2020_</vt:lpstr>
      <vt:lpstr>JER_h_da12_4_3aug2020_</vt:lpstr>
      <vt:lpstr>JER_h_cl12_4_20jul2020_</vt:lpstr>
      <vt:lpstr>JER_b_pt12_4_3aug2020_</vt:lpstr>
      <vt:lpstr>JER_b_mo12_4_21jul2020_</vt:lpstr>
      <vt:lpstr>JER_b_la24_4_21jul2020_</vt:lpstr>
      <vt:lpstr>JER_b_da24_4_21jul2020_</vt:lpstr>
      <vt:lpstr>JER_b_cl24_4_21jul2020_</vt:lpstr>
      <vt:lpstr>JER_b_pt24_4_21jul2020_</vt:lpstr>
      <vt:lpstr>JER_b_mo24_4_27jul2020_</vt:lpstr>
      <vt:lpstr>JER_b_la.5_5_18jul2020_</vt:lpstr>
      <vt:lpstr>JER_b_da.5_5_18jul2020_</vt:lpstr>
      <vt:lpstr>JER_b_cl.5_5_18jul2020_</vt:lpstr>
      <vt:lpstr>JER_b_pt.5_5_18jul2020_</vt:lpstr>
      <vt:lpstr>JER_b_mo.5_5_18jul2020_</vt:lpstr>
      <vt:lpstr>JER_b_la2_5_18jul2020_</vt:lpstr>
      <vt:lpstr>JER_s_da6_2_2jul2020_</vt:lpstr>
      <vt:lpstr>JER_s_cl2_5_23jul2020_</vt:lpstr>
      <vt:lpstr>JER_s_pt2_5_23jul2020_</vt:lpstr>
      <vt:lpstr>JER_s_mo2_05_23jul2020_</vt:lpstr>
      <vt:lpstr>JER_s_la6_5_23jul2020_</vt:lpstr>
      <vt:lpstr>JER_h_da6_5_29jul2020_</vt:lpstr>
      <vt:lpstr>JER_b_cl6_5_24jul2020_</vt:lpstr>
      <vt:lpstr>JER_b_pt6_5_24jul2020_</vt:lpstr>
      <vt:lpstr>JER_b_mo6_5_24jul2020_</vt:lpstr>
      <vt:lpstr>JER_b_la12_5_24jul2020_</vt:lpstr>
      <vt:lpstr>JER_b_da12_5_24jul2020_</vt:lpstr>
      <vt:lpstr>JER_s_cl12_5_30jul2020_</vt:lpstr>
      <vt:lpstr>JER_s_pt12_05_25aug2020_</vt:lpstr>
      <vt:lpstr>JER_s_mo12_5_30jul2020_</vt:lpstr>
      <vt:lpstr>JER_h_la24_05_3aug2020_</vt:lpstr>
      <vt:lpstr>JER_s_da24_5_30jul2020_</vt:lpstr>
      <vt:lpstr>JER_h_cl24_5_31jul2020_</vt:lpstr>
      <vt:lpstr>JER_b_pt24_5_27jul2020_</vt:lpstr>
      <vt:lpstr>JER_h_mo24_5_31jul2020_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Hoellrich</dc:creator>
  <cp:lastModifiedBy>Mikaela Hoellrich</cp:lastModifiedBy>
  <dcterms:created xsi:type="dcterms:W3CDTF">2020-06-29T03:31:33Z</dcterms:created>
  <dcterms:modified xsi:type="dcterms:W3CDTF">2021-04-12T22:51:05Z</dcterms:modified>
</cp:coreProperties>
</file>